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5700" windowWidth="19320" windowHeight="3315"/>
  </bookViews>
  <sheets>
    <sheet name="пз" sheetId="11" r:id="rId1"/>
    <sheet name="ПЗ каз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_xlnm._FilterDatabase" localSheetId="0" hidden="1">пз!$A$8:$M$89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пз!$8:$8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5621"/>
</workbook>
</file>

<file path=xl/calcChain.xml><?xml version="1.0" encoding="utf-8"?>
<calcChain xmlns="http://schemas.openxmlformats.org/spreadsheetml/2006/main">
  <c r="H87" i="12" l="1"/>
  <c r="H87" i="11"/>
  <c r="I86" i="11" l="1"/>
  <c r="A86" i="11"/>
  <c r="H40" i="12" l="1"/>
  <c r="I39" i="12"/>
  <c r="H40" i="11" l="1"/>
  <c r="I39" i="11"/>
  <c r="I85" i="12" l="1"/>
  <c r="I85" i="11"/>
  <c r="H49" i="12" l="1"/>
  <c r="I48" i="12"/>
  <c r="I38" i="12"/>
  <c r="H49" i="11"/>
  <c r="I48" i="11"/>
  <c r="I38" i="11"/>
  <c r="I71" i="12" l="1"/>
  <c r="I84" i="12" l="1"/>
  <c r="H88" i="12" l="1"/>
  <c r="I83" i="12"/>
  <c r="A83" i="12"/>
  <c r="A84" i="12" s="1"/>
  <c r="I82" i="12"/>
  <c r="A82" i="12"/>
  <c r="I81" i="12"/>
  <c r="I80" i="12"/>
  <c r="I79" i="12"/>
  <c r="I78" i="12"/>
  <c r="I77" i="12"/>
  <c r="I76" i="12"/>
  <c r="I75" i="12"/>
  <c r="I74" i="12"/>
  <c r="I73" i="12"/>
  <c r="I72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A53" i="12"/>
  <c r="I52" i="12"/>
  <c r="A52" i="12"/>
  <c r="I51" i="12"/>
  <c r="I47" i="12"/>
  <c r="I46" i="12"/>
  <c r="I45" i="12"/>
  <c r="I44" i="12"/>
  <c r="H41" i="12"/>
  <c r="I37" i="12"/>
  <c r="I36" i="12"/>
  <c r="I35" i="12"/>
  <c r="I34" i="12"/>
  <c r="I33" i="12"/>
  <c r="I32" i="12"/>
  <c r="I31" i="12"/>
  <c r="I86" i="12"/>
  <c r="I29" i="12"/>
  <c r="I27" i="12"/>
  <c r="I26" i="12"/>
  <c r="I24" i="12"/>
  <c r="I23" i="12"/>
  <c r="I22" i="12"/>
  <c r="I21" i="12"/>
  <c r="I20" i="12"/>
  <c r="H18" i="12"/>
  <c r="I16" i="12"/>
  <c r="I15" i="12"/>
  <c r="I14" i="12"/>
  <c r="I18" i="12" s="1"/>
  <c r="I13" i="12"/>
  <c r="I12" i="12"/>
  <c r="H88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A53" i="1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I52" i="11"/>
  <c r="A52" i="11"/>
  <c r="I51" i="11"/>
  <c r="I47" i="11"/>
  <c r="I46" i="11"/>
  <c r="I45" i="11"/>
  <c r="I44" i="11"/>
  <c r="I37" i="11"/>
  <c r="I36" i="11"/>
  <c r="I35" i="11"/>
  <c r="I34" i="11"/>
  <c r="I33" i="11"/>
  <c r="I32" i="11"/>
  <c r="I31" i="11"/>
  <c r="I29" i="11"/>
  <c r="I27" i="11"/>
  <c r="I26" i="11"/>
  <c r="I24" i="11"/>
  <c r="I23" i="11"/>
  <c r="I22" i="11"/>
  <c r="I21" i="11"/>
  <c r="A21" i="1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I20" i="11"/>
  <c r="I40" i="11" s="1"/>
  <c r="H18" i="11"/>
  <c r="H41" i="11" s="1"/>
  <c r="I16" i="11"/>
  <c r="I15" i="11"/>
  <c r="I14" i="11"/>
  <c r="I13" i="11"/>
  <c r="A13" i="11"/>
  <c r="A14" i="11" s="1"/>
  <c r="A15" i="11" s="1"/>
  <c r="A16" i="11" s="1"/>
  <c r="A17" i="11" s="1"/>
  <c r="I12" i="11"/>
  <c r="I18" i="11" s="1"/>
  <c r="I49" i="11" l="1"/>
  <c r="I88" i="11" s="1"/>
  <c r="I87" i="11"/>
  <c r="I49" i="12"/>
  <c r="I87" i="12"/>
  <c r="I88" i="12" s="1"/>
  <c r="I40" i="12"/>
  <c r="I41" i="12" s="1"/>
  <c r="I89" i="12" s="1"/>
  <c r="H89" i="12"/>
  <c r="I41" i="11"/>
  <c r="H89" i="11"/>
  <c r="I89" i="11" l="1"/>
</calcChain>
</file>

<file path=xl/sharedStrings.xml><?xml version="1.0" encoding="utf-8"?>
<sst xmlns="http://schemas.openxmlformats.org/spreadsheetml/2006/main" count="827" uniqueCount="402">
  <si>
    <t>Срок поставки товара, выполнения работ, оказания услуг</t>
  </si>
  <si>
    <t>Место поставки товара, выполнения работ, оказания услуг</t>
  </si>
  <si>
    <t>услуга</t>
  </si>
  <si>
    <t>Консультационно-информационное обслуживание по вопросам налогообложения</t>
  </si>
  <si>
    <t>Оказание PR-услуг по организации информационного маркетинга и рекламы</t>
  </si>
  <si>
    <t>запрос ценовых предложений</t>
  </si>
  <si>
    <t>Услуги по отбору абитуриентов</t>
  </si>
  <si>
    <t>тендер</t>
  </si>
  <si>
    <t>Автономная организация образования "Назарбаев Университет"</t>
  </si>
  <si>
    <t>№ п/п</t>
  </si>
  <si>
    <t xml:space="preserve">Сумма планируемая для закупки без учета НДС, тенге </t>
  </si>
  <si>
    <t>Сумма планируемая для закупки с  учетом НДС, тенге</t>
  </si>
  <si>
    <t>Работы</t>
  </si>
  <si>
    <t>Итого по работам:</t>
  </si>
  <si>
    <t>Услуги</t>
  </si>
  <si>
    <t>1. Товары, работы, услуги, приобретения которых осуществляются в соответствии с пунктом 16 Правил закупок товаров, работ, услуг, утвержденных решением Попечительского совета "Назарбаев Университет" от 10.12.2011г. №3 (далее - Правила).</t>
  </si>
  <si>
    <t>Итого по услугам:</t>
  </si>
  <si>
    <t>Совершенствование интегрированной системы управления рисками</t>
  </si>
  <si>
    <t>Краткая характеристика (описание) товаров, работ, услуг</t>
  </si>
  <si>
    <t>Цена за единицу, тенге (маркетинговая цена)</t>
  </si>
  <si>
    <t>Количество/ объем</t>
  </si>
  <si>
    <t xml:space="preserve"> пп. 25) п.15 Правил</t>
  </si>
  <si>
    <t>пп. 25) п.15 Правил</t>
  </si>
  <si>
    <t>пп. 14) п. 15 Правил</t>
  </si>
  <si>
    <t xml:space="preserve"> пп. 14) п. 15 Правил</t>
  </si>
  <si>
    <t>пп 14) п. 15 Правил</t>
  </si>
  <si>
    <t>«Назарбаев Университеті» дербес білім беру ұйымы</t>
  </si>
  <si>
    <t>№ р/р</t>
  </si>
  <si>
    <t xml:space="preserve">Сатып алынатын тауарлардың, жұмыстардың, қызметтердің атауы </t>
  </si>
  <si>
    <t>Сатып алу тәсілі</t>
  </si>
  <si>
    <t xml:space="preserve">Тауарлардың, жұмыстардың, қызметтердің қысқаша сипаттамасы (сипаты) </t>
  </si>
  <si>
    <t>Өлшем бірлігі (ӨБХС сәйкес)</t>
  </si>
  <si>
    <t>Саны, көлемі</t>
  </si>
  <si>
    <t xml:space="preserve">Сатып алуға жоспарланған сома, теңге (ҚҚС есепке алмағанда) </t>
  </si>
  <si>
    <t>Сатып алуға жоспарланған сома, теңге (ҚҚС есепке алғанда)</t>
  </si>
  <si>
    <t xml:space="preserve">Тауарды жеткізу, жұмыстарды орындау, қызметтерді көрсету мерзімі </t>
  </si>
  <si>
    <t>Тауарларды жеткізу, жұмыстарды орындау, қызметтерді көрсету орны</t>
  </si>
  <si>
    <t xml:space="preserve">1. "Назарбаев Университеті" Қамқоршылық кеңесiнiң 10.12.2011 жылғы № 3 шешiмімен бекiтiлген Тауарларды, жұмыстарды, қызметтердi сатып алу ережесінің (бұдан әрі - Ереже) 16-тармағына сәйкес сатып алынған тауарлар, жұмыстар,  қызметтер. </t>
  </si>
  <si>
    <t>Жұмыстар</t>
  </si>
  <si>
    <t>кешендi жұмыс</t>
  </si>
  <si>
    <t>Астана қ.</t>
  </si>
  <si>
    <t>Жұмыстар бойынша жинағы:</t>
  </si>
  <si>
    <t>Қызметтер</t>
  </si>
  <si>
    <t>қызмет</t>
  </si>
  <si>
    <t>Салық салу мәселесі бойынша консультациялық-ақпараттық қызмет көрсету</t>
  </si>
  <si>
    <t>Қашықтықтан  және консультациялық бақылап отыру, жазбаша және ауызша нысанда, Назарбаев Университетінің  шаруашылық қызметінде пайда болатын салық салу мәселесінің кез келген даулы және/немесе бір мәнді емес мәселелері бойынша</t>
  </si>
  <si>
    <t>шарттың күшіне енген күнінен бастап 6 ай</t>
  </si>
  <si>
    <t>Тәуекелді басқарудың интеграцияланған жүйесін жетілдіру</t>
  </si>
  <si>
    <t>Тәуекелді басқарудың интеграцияланған жүйесін жетілдіру бойынша консультациялық қызметтер</t>
  </si>
  <si>
    <t>Қазақстан Республикасы, Астана қ., АҚШ, Ұлыбритания</t>
  </si>
  <si>
    <t xml:space="preserve">Бастапқы-рұқсат беру құжаттамасын алу бойынша қызметтер (жер учаскесін таңдау және келісу, кешенді есептер, жер комитетінің ақпараттық мәліметтері және т.б.) </t>
  </si>
  <si>
    <t>шарттың күшіне енген күнінен бастап 30 күн</t>
  </si>
  <si>
    <t xml:space="preserve">Астана қ. </t>
  </si>
  <si>
    <t>Қызметтер бойынша жинағы:</t>
  </si>
  <si>
    <t>Ереженің 15-т. 26) тт.</t>
  </si>
  <si>
    <t>жұмыс</t>
  </si>
  <si>
    <t xml:space="preserve">Қызметкерлерді онымен еңбек (қызметтік) міндеттерін орындау кезінде жазатайым оқиғалардан міндетті сақтандыру </t>
  </si>
  <si>
    <t>Ереженің 15-т. 4) тт.</t>
  </si>
  <si>
    <t>шарттың күшіне енген күнінен бастап 12 ай</t>
  </si>
  <si>
    <t>Ауырған жағдайлардан ерікті сақтандыру</t>
  </si>
  <si>
    <t>Қазақстан Республикасы</t>
  </si>
  <si>
    <t>Ереженің 15-т. 25) тт.</t>
  </si>
  <si>
    <t>Талапкерлерді іріктеу бойынша қызметтер</t>
  </si>
  <si>
    <t>Ереженің 15-т. 1) тт.</t>
  </si>
  <si>
    <t>Ереженің 15-т. 14) тт.</t>
  </si>
  <si>
    <t>Басшылық мемлекеттік қызметшілерге арналған корпоративтік тренингтік бағдарламаларды әзірлеу, енгізу және іске асыру бойынша консультациялық қызметтер</t>
  </si>
  <si>
    <t xml:space="preserve">«Назарбаев Университеті» әкімшілік-шаруашылық қызметін қамтамасыз ету мен қызмет көрсетуді ұйымдастыру бойынша қызметтер  </t>
  </si>
  <si>
    <t xml:space="preserve">«Назарбаев Университеті» инвестициялық-құрылыс жобаларын басқару бойынша қызметтер </t>
  </si>
  <si>
    <t>Ереженің 15-т. 1), 6) тт.</t>
  </si>
  <si>
    <t>Қызметтер бойынша жиыны:</t>
  </si>
  <si>
    <t>Наименование товаров, работ, услуг</t>
  </si>
  <si>
    <t xml:space="preserve">Способ осуществления закупок </t>
  </si>
  <si>
    <t xml:space="preserve">2. Товары, работы, услуги, приобретения которых осуществляются без применения норм Правил в соответствии с пунктом 15 Правил </t>
  </si>
  <si>
    <t>баға ұсыныстарын сұрастыру</t>
  </si>
  <si>
    <t>2. Сатып алуы  Ереженің 15-тармағына сәйкес Ереженің нормаларын қолданусыз жүзеге асырылатын тауарлар, жұмыстар, қызметтер</t>
  </si>
  <si>
    <t>Ереженің 15-т., 14)тт.</t>
  </si>
  <si>
    <t>1</t>
  </si>
  <si>
    <t>Итого по разделу 1:</t>
  </si>
  <si>
    <t>Итого по разделу 2:</t>
  </si>
  <si>
    <t>ВСЕГО (раздел 1+раздел 2):</t>
  </si>
  <si>
    <t>1 бөлім бойынша жинағы:</t>
  </si>
  <si>
    <t>Астана қ., Лондон қ., Гамбург қ.</t>
  </si>
  <si>
    <t>2 бөлім бойынша жинағы:</t>
  </si>
  <si>
    <t>ЖИЫНЫ (1 бөлім+2 бөлім):</t>
  </si>
  <si>
    <t>Бірлігі үшін баға, теңге (маркетингтік бағасы)</t>
  </si>
  <si>
    <t>Астана қ., Қабанбай батыр даңғ., 53</t>
  </si>
  <si>
    <t xml:space="preserve">Шетелдік ЖОО-мен және ғылыми орталықтармен келісімдер жасау мәселесі бойынша консультациялық және заң қызметтері  </t>
  </si>
  <si>
    <t xml:space="preserve">086 нысаны бойынша академиялық (шетелдiк) қызметкерлерге міндетті дәрігерлік тексеріс өткізу </t>
  </si>
  <si>
    <t>План закупок товаров, работ, услуг "Назарбаев Университет" на 2013 год</t>
  </si>
  <si>
    <t>Аренда конференц-зала для проведения презентации НУ</t>
  </si>
  <si>
    <t>пп. 1) п.15 Правил</t>
  </si>
  <si>
    <t>Привлечение экспертов в рамках плана работ</t>
  </si>
  <si>
    <t>Услуги международных рекрутинговых агентств</t>
  </si>
  <si>
    <t>Консультации по узким вопросам, касающейся определенной сферы или отрасли</t>
  </si>
  <si>
    <t>Услуги по организации информационно-библиографического, библиотечного обеспечения,  внедрения, предоставления и  развития ИТ-систем, ИТ-технологий и ИТ-сервисов для «Назарбаев Университет» и обеспечение полиграфическо-типографской продукцией</t>
  </si>
  <si>
    <t>Услуги по обслуживанию административно-хозяйственной деятельности «Назарбаев Университет»</t>
  </si>
  <si>
    <t>Услуги по управлению инвестиционно-строительными проектами «Назарбаев Университет»</t>
  </si>
  <si>
    <t>Корректировка технико-экономического обоснования создания и строительства НОК "Назарбаев Университет"</t>
  </si>
  <si>
    <t>Разработка проектно-сметной документации на расширение 2-х существующих блоков НОК "Назарбаев Университет"</t>
  </si>
  <si>
    <t>Строительство пускового комплекса 3 второй очереди строительства Научно-образовательного комплекса «Назарбаев Университет»</t>
  </si>
  <si>
    <t>Строительство пускового комплекса 4 второй очереди строительства Научно-образовательного комплекса «Назарбаев Университет»</t>
  </si>
  <si>
    <t>Реконструкция фасадов зданий факультетов и общежитий "Назарбаев Университет"</t>
  </si>
  <si>
    <t xml:space="preserve">Научные исследования в области здравоохранения АО «Национальный научный центр материнства и детства» </t>
  </si>
  <si>
    <t>Прикладные научные исследования АО "Республиканский научный центр неотложной медицинской помощи"</t>
  </si>
  <si>
    <t>Прикладные научные исследования АО "Национальный научный центр материнства и детства"</t>
  </si>
  <si>
    <t xml:space="preserve">Обязательное страхование </t>
  </si>
  <si>
    <t xml:space="preserve">Консультационные и юридические услуги по вопросам заключения соглашений с зарубежными ВУЗ-ами и научными центрами  </t>
  </si>
  <si>
    <t>Проведение маркетинговых и PR-акций компании</t>
  </si>
  <si>
    <t xml:space="preserve">Производство имиджевой продукции </t>
  </si>
  <si>
    <t>Производство и разработка имиджевой продукции с символикой университета: список продукции по согласованию</t>
  </si>
  <si>
    <t>Мероприятия для создания целостной структуры университета (внутренние коммуникации)</t>
  </si>
  <si>
    <t>Мероприятия направленные на сплочение команды и поддержание внутрикорпоративной культуры</t>
  </si>
  <si>
    <t>Добровольное страхование (медицинская страховка)</t>
  </si>
  <si>
    <t>работа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</si>
  <si>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</si>
  <si>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Услуги синхронного перевода (для проведения тренинговых программ)</t>
  </si>
  <si>
    <t>Услуги синхронного перевода (для программы  EMBA)</t>
  </si>
  <si>
    <t>Консультационные услуги по разработке, внедрению и реализации корпоративных тренинговых программ для руководящих государственных служащих</t>
  </si>
  <si>
    <t>Услуги синхронного перевода</t>
  </si>
  <si>
    <t>6 месяцев</t>
  </si>
  <si>
    <t>Алматы, Астана, Актау, Актобе, Атырау, Костанай, Павлодар, Петропавловск, Шымкент, Талдыкорган, Кызылорда, Тараз, Караганда, Семей, Уральск, Кокшетау, Усть-Каменогорск</t>
  </si>
  <si>
    <t>Аренда конференц-зала для проведения информационно-разъяснительной работы по правилам поступления в "Назарбаев Университет" (программа предуниверситетской подготовки, прямое поступление на программу бакалавриат, перевод студентов из других ВУЗов)</t>
  </si>
  <si>
    <t>со дня вступления договора в силу по 31.12.2013 года</t>
  </si>
  <si>
    <t>Проведение специализированного исследования (привлечение экспертов, имеющих специальные познания)</t>
  </si>
  <si>
    <t>не более 30 (тридцати) календарных дней</t>
  </si>
  <si>
    <t>г. Астана, пр. Кабанбай батыра, 53</t>
  </si>
  <si>
    <t>Консультации по специфичным вопросам, касающимся определенной сферы или отрасли</t>
  </si>
  <si>
    <t>Система для своевременной и качественной идентификации и оценки рисков по всем направлениям деятельности Группы</t>
  </si>
  <si>
    <t>Приобретение услуг у стратегического партнера для Школы инженерии</t>
  </si>
  <si>
    <t xml:space="preserve">Услуги АО «Национальный научный центр материнства и детства» по проведению научных исследований в области здравоохранения </t>
  </si>
  <si>
    <t xml:space="preserve">Услуги АО "Республиканский научный центр неотложной медицинской помощи" по проведению прикладных научных исследований </t>
  </si>
  <si>
    <t xml:space="preserve">Услуги АО "Национальный научный центр материнства и детства" по проведению прикладных научных исследований </t>
  </si>
  <si>
    <t>пп. 26) п. 15 Правил</t>
  </si>
  <si>
    <t>США, Республика Казахстан</t>
  </si>
  <si>
    <t>Консультационные услуги стратегического партнера по реализации плана создания Школы медицины "Назарбаев Университет"</t>
  </si>
  <si>
    <t>с даты вступления договора в силу до 31 декабря 2013 года</t>
  </si>
  <si>
    <t>со дня вступления в силу договора  до 31 декабря 2013 года</t>
  </si>
  <si>
    <t>Республика Казахстан, г. Астана, США, Великобритания</t>
  </si>
  <si>
    <t>Приобретение услуг по вопросам развития Школы наук и технологий</t>
  </si>
  <si>
    <t>пп. 4) п. 15 Правил</t>
  </si>
  <si>
    <t>12 месяцев</t>
  </si>
  <si>
    <t>г. Астана</t>
  </si>
  <si>
    <t>пп. 1), 6) п. 15 Правил</t>
  </si>
  <si>
    <t>Услуги синхронного перевода для проведения обучения</t>
  </si>
  <si>
    <t>Услуги по разработке, внедрению и реализации корпоративных тренинговых программ для топ-менеджмента малого и среднего бизнеса</t>
  </si>
  <si>
    <t>со дня подписания договора по 31.12.2013г.</t>
  </si>
  <si>
    <t>Услуги синхронного перевода для организации тренинга</t>
  </si>
  <si>
    <t>Услуги синхронного перевода для организации обучения по программе Executive MBA</t>
  </si>
  <si>
    <t>Услуги международных рекрутинговых агентств по поиску и привлечению академического персонала</t>
  </si>
  <si>
    <t>г. Астана, г. Лондон, г. Гамбург</t>
  </si>
  <si>
    <t>Обязательное страхование работников от несчастных случаев при исполнении им трудовых (служебных) обязанностей</t>
  </si>
  <si>
    <t xml:space="preserve">в течение 12 месяцев со дня вступления в силу договора </t>
  </si>
  <si>
    <t>Добровольное страхование на случай болезни</t>
  </si>
  <si>
    <t xml:space="preserve">Республика Казахстан </t>
  </si>
  <si>
    <t>Проведение обязательного медицинского осмотра академических (иностранных) сотрудников по форме 086</t>
  </si>
  <si>
    <t>в течение 6 месяцев со дня вступления договора в силу</t>
  </si>
  <si>
    <t>в течение 3-х месяцев со дня вступления в силу договора</t>
  </si>
  <si>
    <t>в течение 6-ти месяцев со дня вступления в силу договора</t>
  </si>
  <si>
    <t>в течение 11-ти месяцев со дня вступления в силу договора</t>
  </si>
  <si>
    <t>в течение 8-ми месяцев со дня вступления в силу договора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</si>
  <si>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3 Научно-образовательного комплекса "Назарбаев Университет"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</si>
  <si>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4 Научно-образовательного комплекса "Назарбаев Университет"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</si>
  <si>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 после реконструкции зданий факультетов и общежитий " Научно-образовательного комплекса "Назарбаев Университет"</t>
  </si>
  <si>
    <t xml:space="preserve">комплексная работа </t>
  </si>
  <si>
    <t>в течение 20-ти месяцев со дня вступления в силу договора</t>
  </si>
  <si>
    <t>пп. 41) п. 15 Правил</t>
  </si>
  <si>
    <t>в течение 30 календарных дней со дня вступления в силу договора</t>
  </si>
  <si>
    <t xml:space="preserve">г. Астана </t>
  </si>
  <si>
    <t>Проведение мероприятий «One university - One team»</t>
  </si>
  <si>
    <t>Тимбилдинг "Назарбаев Университет"</t>
  </si>
  <si>
    <t>с даты вступления договора в силу по 31 декабря 2013 г.</t>
  </si>
  <si>
    <t>Республика Казахстан</t>
  </si>
  <si>
    <t>Услуги по получению исходно-разрешительной документации (акт выбора и согласования земельного участка, комплексный отчет, информационные справки земельного комитета и др.)</t>
  </si>
  <si>
    <t>Приобретение услуг у стратегического партнера</t>
  </si>
  <si>
    <t>Проведение изыскательских работ, разработка проектно-сметной документации на строительство объекта "Школа медицины в городе Астана</t>
  </si>
  <si>
    <t>Проведение изыскательских работ, разработка проектно-сметной документации на строительство объектов на участке  пос. Боровое Акмолинского района</t>
  </si>
  <si>
    <t>Дистанционное консультационное сопровождение в письменной и устной форме, по любым спорным и/или неоднозначным вопросам налогообложения, возникающим в ходе хозяйственной деятельности "Назарбаев Университет"</t>
  </si>
  <si>
    <t>Проведение тестов в городах APTIS, проведение тестов IELTS в городах Астана и Алматы, проведение тестов IELTS в регионах Казахстана</t>
  </si>
  <si>
    <t>январь-декабрь 2013 года</t>
  </si>
  <si>
    <t>Медицинский осмотр для академического персонала</t>
  </si>
  <si>
    <t>Проведение тестов IELTS</t>
  </si>
  <si>
    <t xml:space="preserve">Проведение экзамена IELTS с целью исследования динамики владения английским языком студентами "Назарбаев Университет"
</t>
  </si>
  <si>
    <t>март</t>
  </si>
  <si>
    <t>2</t>
  </si>
  <si>
    <t>3</t>
  </si>
  <si>
    <t>4</t>
  </si>
  <si>
    <t>5</t>
  </si>
  <si>
    <t>6</t>
  </si>
  <si>
    <t>шарттың күшіне енген күнінен бастап 3 ай ішінде</t>
  </si>
  <si>
    <t>шарттың күшіне енген күнінен бастап 6 ай ішінде</t>
  </si>
  <si>
    <t>Проведение изыскательских работ, разработка проектно-сметной документации на строительство объекта "Школа медицины в городе Астана"</t>
  </si>
  <si>
    <t>шарттың күшіне енген күнінен бастап 11 ай ішінде</t>
  </si>
  <si>
    <t>шарттың күшіне енген күнінен бастап 8 ай ішінде</t>
  </si>
  <si>
    <t>30 (отыз) күнтізбелік күннен аспайтын</t>
  </si>
  <si>
    <t xml:space="preserve">шарттың күшіне енген күнінен бастап 2013 жылғы 31 желтоқсанға дейін
</t>
  </si>
  <si>
    <t>шарттың күшіне енген күнінен бастап 2013 жылғы 31 желтоқсанға дейн</t>
  </si>
  <si>
    <t xml:space="preserve">IELTS тестілерін өткізу </t>
  </si>
  <si>
    <t>наурыз</t>
  </si>
  <si>
    <t xml:space="preserve">"Назарбаев Университетi" Ғылыми-бiлiм беру  кешенiнің екiншi құрылыс кезегiнiң 3-шi iске қосылатын кешенiнің құрылысы </t>
  </si>
  <si>
    <t xml:space="preserve">"Назарбаев Университетi" Ғылыми-бiлiм беру  кешенiнің екiншi құрылыс кезегiнiң 4-шi iске қосылатын кешенiнің құрылысы </t>
  </si>
  <si>
    <t xml:space="preserve"> "Назарбаев Университетi" Ғылыми-бiлiм беру  кешенiнің 3-шi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</si>
  <si>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 xml:space="preserve"> "Назарбаев Университетi" Ғылыми-бiлiм беру  кешенiнің 4-шi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</si>
  <si>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шарттың күшіне енген күнінен бастап 20 ай ішінде</t>
  </si>
  <si>
    <t xml:space="preserve">Міндетті сақтандыру </t>
  </si>
  <si>
    <t>12 ай</t>
  </si>
  <si>
    <t xml:space="preserve">Академиялық персонал үшін дәрiгерлiк байқау өткiзу
</t>
  </si>
  <si>
    <t>Халықаралық рекрутинг агенттіктерінің қызметі</t>
  </si>
  <si>
    <t xml:space="preserve">Академиялық қызметкерлерді iздестiру бойынша халықаралық рекрутинг агенттіктерінің қызметі </t>
  </si>
  <si>
    <t xml:space="preserve">«Назарбаев Университеті» 2013 жылға арналған тауарларды, жұмыстарды, қызметтерді сатып алу жоспары.  </t>
  </si>
  <si>
    <t>6 ай</t>
  </si>
  <si>
    <t>Алматы, Астана, Ақтау, Ақтөбе, Атырау, Қостанай, Павлодар, Петропавл, Шымкент, Талдықорган, Қызылорда, Тараз, Карағанды, Семей, Урал, Кокшетау, Өскемен</t>
  </si>
  <si>
    <t xml:space="preserve">«Назарбаев Университеті» үшін АТ-жүйесін, АТ-технологиялары мен АТ-сервисін ақпараттық-библиографиялық, кітапханалық қамтамасыз ету мен енгізуді, көрсету мен дамытуды ұйымдастыру бойынша қызметтер және полиграфиялық - типографиялық өнiммен қамтамасыз ету  </t>
  </si>
  <si>
    <t xml:space="preserve">2013 жылы қантар-желтоқсан </t>
  </si>
  <si>
    <t>Ереженің 15-т. 41) тт.</t>
  </si>
  <si>
    <t>Стратегиялық әрiптестен қызметтердi сатып алу</t>
  </si>
  <si>
    <t>Астана қ., Қабанбай батыр даңғ., 54</t>
  </si>
  <si>
    <t xml:space="preserve">Тренинг ұйымдастыру үшін ілеспе аударма қызметтері </t>
  </si>
  <si>
    <t>Ілеспе аударма қызметтері</t>
  </si>
  <si>
    <t>Единица измерения   (в соответствии с МКЕИ)</t>
  </si>
  <si>
    <t>«Назарбаев Университеті» ҒБК құру және оның құрылысының  техникалық-экономикалық негіздемесін түзету</t>
  </si>
  <si>
    <t>«Назарбаев Университеті» ҒБК қолданыстағы 2 блогын кеңейтудің жобалау-сметалық құжаттамасын әзiрлеу</t>
  </si>
  <si>
    <t>"Астана қаласындағы медицина мектебi" объектiсінiң құрылысына iзденiс жұмыстарын жүргізу, жобалау-сметалық құжаттамасының әзiрлеу</t>
  </si>
  <si>
    <t>Акмола ауданының Бурабай ауылы учаскесіндегі объектiлердiң құрылысына iзденiс жұмыстарын жүргізу, жобалау-сметалық құжаттаманы әзірлеу</t>
  </si>
  <si>
    <t xml:space="preserve">Жұмыс жоспары шеңберінде сарапшыларды тарту </t>
  </si>
  <si>
    <t>Мамандандырылған (арнайы білімі бар сарапшыларды тарту) зерттеудi жүргiзу</t>
  </si>
  <si>
    <t xml:space="preserve">Белгiлi аяға немесе  салаға қатысты аясы тар мәселелер бойынша консультациялар </t>
  </si>
  <si>
    <t xml:space="preserve">Белгiлi аяға немесе  салаға қатысты ерекше мәселелер бойынша консультациялар </t>
  </si>
  <si>
    <t xml:space="preserve">Компанияның маркетингтік және PR-акцияларын жүргізу </t>
  </si>
  <si>
    <t xml:space="preserve">Имидж өнiмiн өндiру </t>
  </si>
  <si>
    <t>Университеттiң символикасымен имидждік өнiмді шығару: келiсiм бойынша өнiмнiң тiзiмi</t>
  </si>
  <si>
    <t xml:space="preserve">«One university - One team» шараларын өткізу </t>
  </si>
  <si>
    <t xml:space="preserve">Университеттiң тұтас құрылымын жасауға арналған іс-шара (iшкi байланыстар) </t>
  </si>
  <si>
    <t>«Назарбаев Университеті» тимбилдингі</t>
  </si>
  <si>
    <t xml:space="preserve">команданы біріктіруге және ішкі корпоративтік мәдениетті жақсартуға бағытталған іс-шаралар </t>
  </si>
  <si>
    <t xml:space="preserve">«Назарбаев Университеті»
студенттерінің ағылшын тілін меңгеру деңгейін зерттеу мақсатында  IELTS емтихандарын өткізу </t>
  </si>
  <si>
    <t>"Назарбаев Университеті" факультеттері мен ғимараттары мен жатақханаларының фасадтарын қайта құру</t>
  </si>
  <si>
    <t>Ерікті сақтандыру (медициналық сақтандыру)</t>
  </si>
  <si>
    <t xml:space="preserve">АРТIS  тестілерін қалаларда өткізу, IELTS тестілерін  қалаларда Астана мен Алматы өткізу, IELTS тестілерін  Қазақстанның өңірлерінде өткізу </t>
  </si>
  <si>
    <t>НУ презентациясын жүргiзу үшiн конференция-залды жалдау</t>
  </si>
  <si>
    <t>"НазарбаевУниверситеті" (Университет алдындағы дайындық бағдарламасы, бакалавриат бағдарламасына тікелей түсу, басқа университеттерден студенттерді ауыстыру) оқуға түсу ережесі бойынша ақпараттық-түсiндiру жұмыстарын жүргiзу үшiн конференция-залды жалдау</t>
  </si>
  <si>
    <t xml:space="preserve"> "Ана мен бала Ұлттық ғылыми орталығы" АҚ денсаулық сақтау төңiрегiндегi ғылыми зерттеулер </t>
  </si>
  <si>
    <t>«Жедел медициналық жәрдем республикалық ғылыми орталығы» АҚ қолданбалы ғылыми зерттеулері</t>
  </si>
  <si>
    <t xml:space="preserve">«Жедел медициналық жәрдем республикалық ғылыми орталығы» АҚ қолданбалы ғылыми зерттеулердi жүргiзу </t>
  </si>
  <si>
    <t>«Ана мен бала Ұлттық ғылыми орталығы» АҚ қолданбалы ғылыми зерттеулері</t>
  </si>
  <si>
    <t xml:space="preserve">«Ана мен бала Ұлттық ғылыми орталығы» АҚ қолданбалы ғылыми зерттеулердi жүргiзу </t>
  </si>
  <si>
    <t>Стратегиялық әрiптестен қызметтердi Инженерия мектебi үшін сатып алу</t>
  </si>
  <si>
    <t>Ғылыми және технологиялар мектебінің дамуы мәселелеріне арналған қызметтер</t>
  </si>
  <si>
    <t>«Назарбаев Университеті» Медицина мектебінің қызметін іске асыру жоспарын әзірлеу бойынша консультациялық қызметтер</t>
  </si>
  <si>
    <t xml:space="preserve">Шағын және орта бизнестің топ-менеджментіне арналған корпоративтік тренингтік бағдарламаларын әзірлеу, енгізу және іске асыру бойынша консультациялық қызметтер </t>
  </si>
  <si>
    <t xml:space="preserve">Шағын және орта бизнестің топ-менеджментіне арналған корпоративтік тренингтік бағдарламаларын әзірлеу, енгізу және іске асыру бойынша қызметтер </t>
  </si>
  <si>
    <t xml:space="preserve">Ілеспе аударма қызметтері (тренингтік бағдарламалар үшін) </t>
  </si>
  <si>
    <t xml:space="preserve">Ілеспе аударма қызметтері (EMBA бағдарламасы үшін) </t>
  </si>
  <si>
    <t xml:space="preserve">Executive MBA бағдарламасын  ұйымдастыру үшін ілеспе аударма қызметтері </t>
  </si>
  <si>
    <t xml:space="preserve">Оқуды ұйымдастыруға арналған ілеспе аударма қызметтері </t>
  </si>
  <si>
    <t xml:space="preserve">Утвержден приказом Председателя Исполнительного совета </t>
  </si>
  <si>
    <t>от 31.01.2013г. №08</t>
  </si>
  <si>
    <t>Оказание медицинских услуг</t>
  </si>
  <si>
    <t>Услуги по реализации научно-технических проектов и/или программ в области наук о жизни</t>
  </si>
  <si>
    <t>Услуги повышения конкурентоспособности образования и престижа профессии педагога, подготовки специалистов в области образовательной политики, а также услуги по реализации научно-технических проектов в сфере образовательной политики</t>
  </si>
  <si>
    <t>Услуги по обеспечению учебной и научно-лабораторной экспериментальной базой, созданию благоприятной инновационной среды и  реализация научных и научно-технических проектов в области энергетики, экологии, фундаментальных и прикладных наук</t>
  </si>
  <si>
    <t>Медициналық қызметтерді көрсету</t>
  </si>
  <si>
    <t>Өмiр туралы ғылымдар саласында ғылыми-техникалық жобаларды және/немесе бағдарламаларды іске асыру қызметтері</t>
  </si>
  <si>
    <t>Білімнің бәсекеге қабілеттілігі мен педагог мамандығының беделін арттыру, білім беру саясаты саласында мамандарды даярлау, сондай-ақ бiлiм беру саясаты саласында ғылыми-техникалық жобаларды іске асыру қызметтері</t>
  </si>
  <si>
    <t>Оқу және ғылыми-зертханалық эксперименталдық базамен қамтамасыз ету, қолайлы инновациялық ортаны құру және  энергетика, экология, іргелі және қолданбалы ғылымдар саласында ғылыми-техникалық жобаларды іске асыру бойынша қызметтер</t>
  </si>
  <si>
    <t>150 календарных дней</t>
  </si>
  <si>
    <t xml:space="preserve"> 150 күнтізбелік күн</t>
  </si>
  <si>
    <t>Услуги по   созданию Национального научного онкологического центра</t>
  </si>
  <si>
    <t>Услуги стратегического партнера по созданию Национального научного онкологического центра</t>
  </si>
  <si>
    <t>в течение 12 месяцев с даты вступления в силу соглашения</t>
  </si>
  <si>
    <t>Ұлттық онкология ғылыми орталығын құру бойынша қызметтер</t>
  </si>
  <si>
    <t>Ұлттық онкология ғылыми орталығын құру бойынша стратегиялық әрiптестің қызметтері</t>
  </si>
  <si>
    <t>келісімнің күшіне енген күнінен бастап 12 ай ішінде</t>
  </si>
  <si>
    <t xml:space="preserve">Қазақстан Республикасы, АҚШ </t>
  </si>
  <si>
    <t>Мероприятие по подведению итогов года</t>
  </si>
  <si>
    <t>Организация и проведение мероприятия «Наурыз мейрамы»</t>
  </si>
  <si>
    <t>в течение 1 дня, по заявке заказчика</t>
  </si>
  <si>
    <t>Брокерские услуги по медицинскому страхованию международного академического персонала</t>
  </si>
  <si>
    <t>Жыл қорытындылау жөніндегі іс-шара</t>
  </si>
  <si>
    <t>«Наурыз мейрамы» іс-шарасың ұйымдастыру және жүргiзу</t>
  </si>
  <si>
    <t>1 күннiң iшiнде, тапсырысшының өтiнiмi бойынша</t>
  </si>
  <si>
    <t>Халықаралық академиялық персоналды медициналық сақтандыру бойынша делдалдық қызметтер</t>
  </si>
  <si>
    <t>Производство информационно-имиджевых фильмов и видеороликов</t>
  </si>
  <si>
    <t>Производство 9 (девяти) информационно-имиджевых фильмов и 1 (одного) видеоролика</t>
  </si>
  <si>
    <t>Научные исследования в области здравоохранения, АО «Национальный научный кардиохирургический центр»</t>
  </si>
  <si>
    <t>Услуги АО «Национальный научный кардиохирургический  центр» по проведению научных исследований в области здравоохранения</t>
  </si>
  <si>
    <t>Ақпараттық маркетинг және жарнаманы ұйымдастыру бойынша  PR-қызметтерін көрсету</t>
  </si>
  <si>
    <t>шарттың күшіне енген күнінен бастап 2013 жылғы 31 желтоқсанға дейін</t>
  </si>
  <si>
    <t>Имидждік-ақпараттық фильмдер мен бейне роликтерді шығару</t>
  </si>
  <si>
    <t>9 (тоғыз) имидждік-ақпараттық фильм  мен 1 (бір) бейне роликтi шығару</t>
  </si>
  <si>
    <t xml:space="preserve">Денсаулық сақтау саласындағы  ғылыми зерттеулер, "Ұлттық ғылыми кардиохирургиялық орталығы" АҚ </t>
  </si>
  <si>
    <t>"Ұлттық ғылыми кардиохирургиялық орталығы" АҚ денсаулық сақтау саласындағы  ғылыми зерттеулердi жүргiзу қызметтері</t>
  </si>
  <si>
    <t>Ереженің 15-т. 6), 26) тт.</t>
  </si>
  <si>
    <t>пп. 6), 26) п. 15 Правил</t>
  </si>
  <si>
    <t>Услуги ЧУ «Центр наук о жизни» по выполнению научных исследований</t>
  </si>
  <si>
    <t xml:space="preserve">Научные исследования по приоритету: «Интеллектуальный потенциал страны»; подприоритету: «Целевое развитие университетской науки, ориентированной на инновационный результат на 2011 – 2014 годы»; по теме: «Научные основы качественного долголетия и разработка инновационных технологий геронтоинжиниринга на 2011 – 2014 годы»
</t>
  </si>
  <si>
    <t xml:space="preserve">шарттың күшіне енген күнінен бастап 12 ай
</t>
  </si>
  <si>
    <t>«Өмір туралы ғылымдар орталығы»ЖМ-ның ғылыми зерттеулерді орындау бойынша қызметтері</t>
  </si>
  <si>
    <t xml:space="preserve">«2011-2014 жылдарға арналған сапалы ұзақ өмiр сүрудiң ғылыми негiздерi және геронтоинжинирингтік инновациялық технологияларды дамыту» тақырыбы бойынша «Елдiң зияткерлiк әлеуеті» басымдығы,
«2011-2014 жылдарға арналған инновациялық нәтижеге бағытталған университеттік ғылымды мақсатты дамыту» кіші басымдығы бойынша ғылыми зерттеулер
</t>
  </si>
  <si>
    <t>шарттың күшіне енген күнінен бастап 31.12.2013 ж. дейін</t>
  </si>
  <si>
    <t>Астана қ., Қабанбай батыр даң., 53</t>
  </si>
  <si>
    <t>исключена</t>
  </si>
  <si>
    <t>с 1 марта 2013 года по 28 февраля 2014 года</t>
  </si>
  <si>
    <t>Образовательно-консультационные услуги внешнего экзаменатора</t>
  </si>
  <si>
    <t>пп. 32) п. 15 Правил</t>
  </si>
  <si>
    <t>Оказание образовательно-консультационных услуг внешнего экзаменатора</t>
  </si>
  <si>
    <t>май-июнь, 2013 г.</t>
  </si>
  <si>
    <t>пп. 1), 40) п. 15 Правил</t>
  </si>
  <si>
    <t>алынып тастаған</t>
  </si>
  <si>
    <t>2013 жылғы 1 наурыздан бастап 2014 жылғы 28 ақпанға дейiн</t>
  </si>
  <si>
    <t>Cыртқы емтихан алушының  бiлiм  беру – консультациялық  қызметтері</t>
  </si>
  <si>
    <t>Ереженің 15-т., 32) тт.</t>
  </si>
  <si>
    <t xml:space="preserve">2013 жылғы мамыр-маусым </t>
  </si>
  <si>
    <t>Ереженің 15-т., 1), 40) тт.</t>
  </si>
  <si>
    <t>шарттың күшіне енген күнінен бастап 2013 жылғы 28 маусымға  дейін</t>
  </si>
  <si>
    <t>Производство и размещение рекламных и информационных  материалов в СМИ, ротация, осуществление информационной поддержки корпоративного веб-сайта, производство аудиороликов, медиа-мониторинг, спичрайтинг, организация пресс-конференций, маркетинговое исследование</t>
  </si>
  <si>
    <t>Жарнамалық  және ақпараттық материалдарды БАҚ-тарда шығару және орналастыру, ауыстыру, корпоративтiк веб-сайтқа ақпараттық қолдау көрсету, аудио роликтердi шығару, медиа - мониторинг, спичрайтинг, баспасөз конференциясын ұйымдастыру, маркетингтік зерттеулер жүргізу</t>
  </si>
  <si>
    <t>Организация и проведение концерта национальной культуры для форума Eurasian Higher Education Leaders Forum</t>
  </si>
  <si>
    <t>Организация и проведение концерта национальной культуры и музыкального искусства для форума Eurasian Higher Education Leaders Forum</t>
  </si>
  <si>
    <t>со дня вступления в силу договора по 28 июня 2013 года.</t>
  </si>
  <si>
    <t>г.Астана, пр.Кабанбай батыра, 53</t>
  </si>
  <si>
    <t>Техническое оснащение, синхронный перевод, производство имиджевой продукции для организации форума Eurasian Higher Education Leaders Forum</t>
  </si>
  <si>
    <t>Техническое оснащение места проведения,  синхронный перевод, а также изготовление имиджевой продукции для организации международного форума Eurasian Higher Education Leaders Forum</t>
  </si>
  <si>
    <t>Eurasian Higher Education Leaders Forum  форумы үшін ұлттық мәдениет концертiн ұйымдастыру және өткізу</t>
  </si>
  <si>
    <t>Eurasian Higher Education Leaders Forum  форумы үшін ұлттық мәдениет және музыка өнері концертiн ұйымдастыру және өткізу</t>
  </si>
  <si>
    <t xml:space="preserve">Eurasian Higher Education Leaders Forum  форумын ұйымдастыру үшін техникамен жарақтандыру,  ілеспе аударма, имидждік өнiмдерді  жасау </t>
  </si>
  <si>
    <t xml:space="preserve">Eurasian Higher Education Leaders Forum  форумын ұйымдастыру үшін өткізілетін орынды техникамен жарақтандыру,  ілеспе аударма,  имидждік өнiмдердi жасау </t>
  </si>
  <si>
    <t>Услуга по организации летней практики для студентов 2-курса Школы Наук и Технологий</t>
  </si>
  <si>
    <t>пп. 6) п. 15 Правил</t>
  </si>
  <si>
    <t>Услуга по организации летней практики для студентов 2-курса Школы Наук и Технологий, обучающихся по специальности "Физика" на "Тянь-Шаньской высокогорной научной станции"</t>
  </si>
  <si>
    <t>г.Алматы</t>
  </si>
  <si>
    <t>Услуга по организации летней практики для студентов  Школы Наук и Технологий</t>
  </si>
  <si>
    <t>Услуга по организации летней практики для студентов  Школы Наук и Технологий, обучающихся по специальности "Биология" в Институте Рака Университета Питтсбург (США)</t>
  </si>
  <si>
    <t>с 15 июня по 10 августа 2013 года</t>
  </si>
  <si>
    <t>г.Питтсбург (США)</t>
  </si>
  <si>
    <t>со дня подписания договора до 15.09.2013 года</t>
  </si>
  <si>
    <t xml:space="preserve">шарттың күшіне енген күнінен бастап 31.12.2013 дейін
</t>
  </si>
  <si>
    <t>в течение 24 месяцев с даты окончательного утверждения Эскизного проекта ГУ «Управление архитектуры и градостроительства г. Астана</t>
  </si>
  <si>
    <t>Астана қаласының архитектура және қала құрылысы басқармасы» эскиздік жобасын түпкілікті бекіту күнінен бастап 24 ай ішінде</t>
  </si>
  <si>
    <t>Ғылым және технологиялар мектебiнiң 2-курс студенттерi үшiн жазғы практиканы ұйымдастру қызметі</t>
  </si>
  <si>
    <t>"Тяньшань жоғары тау ғылыми станциясында" "Физика" мамандығы бойынша білім алатын Ғылым және технологиялар мектебiнiң 2-курс студенттерi үшiн жазғы практиканы ұйымдастру қызметі</t>
  </si>
  <si>
    <t xml:space="preserve">Питтсбург Университетінің  (АҚШ ) Рак институтында "Биология" мамандығы бойынша білім алатын Ғылым және технологиялар мектебiнiң 2-курс студенттерi үшiн жазғы практиканы ұйымдастру қызметі </t>
  </si>
  <si>
    <t>шарттың күшіне енген күнінен бастап 15.09.2013 дейін</t>
  </si>
  <si>
    <t>2013 жылғы 15 маусымнан бастап 2013 жылғы 10 тамызға дейiн</t>
  </si>
  <si>
    <t>Алматы қ.</t>
  </si>
  <si>
    <t>Питтсбург қ. (АҚШ)</t>
  </si>
  <si>
    <t>со дня вступления в силу договора по 18 июня 2013 года</t>
  </si>
  <si>
    <t>шарттың күшіне енген күнінен бастап 2013 жылғы 18 маусымға  дейін</t>
  </si>
  <si>
    <t xml:space="preserve">Корректировка концептуального решения схемы зонирования (генеральный план) Научно – образовательного комплекса «Назарбаев Университет» с учетом расширения территории </t>
  </si>
  <si>
    <t>пп. 27) п. 15 Правил</t>
  </si>
  <si>
    <t>34 недели</t>
  </si>
  <si>
    <t>исп. менеджер ДОЗ Тасбулатова Д.С., тел. 8 (7172)70-60-80</t>
  </si>
  <si>
    <t>«Назарбаев Университетi» Ғылыми-бiлiм беру  кешенiн (бас жоспар) аймақтандыру сызбасының тұжырымдамалық  шешімін аумақты кеңейту  есебімен түзету</t>
  </si>
  <si>
    <t>Ереженің 15-т. 27) тт.</t>
  </si>
  <si>
    <t xml:space="preserve">34 апта </t>
  </si>
  <si>
    <t>Орынд.: СҰД менеджері Тасболатова Д.С., тел. 8 (7172)70-60-80</t>
  </si>
  <si>
    <t>Услуга по подготовке и проведению Евразийского форума развивающихся рынков (Eurasian Emerging Markets Forum)</t>
  </si>
  <si>
    <t>со дня подписания договора до 15.10.2013 года</t>
  </si>
  <si>
    <t>г.Астана</t>
  </si>
  <si>
    <t>Дамып келе жатқан  нарықтардың еуразиялық форумын (Eurasian Emerging Markets Forum) дайындау және өткізу бойынша қызмет</t>
  </si>
  <si>
    <t>Шартқа қол қойылған күнінен  бастап 15.10.2013 жылға дейін</t>
  </si>
  <si>
    <t>Услуги Инженера по договорам ФИДИК в рамках проекта по строительству 2-ой очереди Научно-образовательного комплекса «Назарбаев Университет»</t>
  </si>
  <si>
    <t>Управление проектом, техническое сопровождение и надзор в рамках проекта по строительству 2-ой очереди Научно-образовательного комплекса «Назарбаев Университет» (ПК-2, ПК-3, ПК-4) по договорам ФИДИК</t>
  </si>
  <si>
    <t>51 (пятьдесят один) месяц</t>
  </si>
  <si>
    <t>Услуги Инженера по договорам ФИДИК в рамках проекта по строительству «Национального научного онкологического центра в городе Астана»</t>
  </si>
  <si>
    <t>Управление проектом, техническое сопровождение и надзор в рамках проекта по строительству Национального научного онкологического центра в городе Астана по договору ФИДИК</t>
  </si>
  <si>
    <t>54 (пятьдесят четыре) месяца</t>
  </si>
  <si>
    <t>«Назарбаев Университетi» Ғылыми-бiлiм беру  кешенiнің екiншi кезектегі құрылысы бойынша жобаның шеңберінде  ФИДИК шарттары жөніндегі Инженердің қызметтері</t>
  </si>
  <si>
    <t xml:space="preserve">«Назарбаев Университетi» Ғылыми-бiлiм беру  кешенiнің (ПК- 2, ПК- 3,ПК- 4) екiншi кезектегі құрылысы бойынша жобаның шеңберінде ФИДИК шарттары бойынша  жобаны басқару, техникалық сүйемелдеу және қадағалау  </t>
  </si>
  <si>
    <t>51 (елу бір) ай</t>
  </si>
  <si>
    <t>«Ұлттық ғылыми онкология орталығы» құрылысы бойынша жобаның шеңберінде  ФИДИК шарттары жөніндегі Инженердің қызметтері</t>
  </si>
  <si>
    <t xml:space="preserve">«Ұлттық ғылыми онкология орталығы» құрылысы бойынша жобаның шеңберінде  ФИДИК шарттары бойынша  жобаны басқару, техникалық сүйемелдеу және қадағалау </t>
  </si>
  <si>
    <t>54 (елу төрт) ай</t>
  </si>
  <si>
    <t>Совершенствование морфологических, клинико-биохимических и инструментальных методов оценки функциональных резервов донорской почки</t>
  </si>
  <si>
    <t>Услуги АО «Республиканский научный центр неотложной медицинской помощи» - Совершенствование морфологических, клинико-биохимических и инструментальных методов оценки функциональных резервов донорской почки</t>
  </si>
  <si>
    <t>7 месяцев</t>
  </si>
  <si>
    <t xml:space="preserve">Донорлық бүйректің  функционалдық резервтерiн бағалайтын  морфологиялық, клиникалық-биохимиялық және аспаптық әдiстерді жетілдіру </t>
  </si>
  <si>
    <t>Ереженің 15-т., 14) тт.</t>
  </si>
  <si>
    <t>Ереженің 15-т., 6) тт.</t>
  </si>
  <si>
    <t>«Жедел медициналық жәрдем республикалық ғылыми орталығы» АҚ қызметтері - Донорлық бүйректің  функционалдық резервтерiн бағалайтын  морфологиялық, клиникалық-биохимиялық және аспаптық әдiстерді жетілдіру</t>
  </si>
  <si>
    <t xml:space="preserve">7 ай </t>
  </si>
  <si>
    <t xml:space="preserve">Реконструкция системы вентиляции в блоках 7, 9 (Пускового комплекса 2 первой очереди строительства) НОК «Назарбаев Университет» </t>
  </si>
  <si>
    <t>Разработка проектно – сметной документации с получением положительного заключения государственной экспертизы, строительно-монтажные работы, осуществление авторского надзора за ходом выполнения строительно – монтажных работ и передача заказчику готовой системы вентиляции блоков 7, 9 Научно – образовательного комплекса «Назарбаев Университет»</t>
  </si>
  <si>
    <t xml:space="preserve">в течение 10 (десяти) месяцев </t>
  </si>
  <si>
    <t xml:space="preserve">«Назарбаев Университетi» ҒБК 
7, 9-блоктарындағы (құрылыстың бірінші кезегіндегі 2 іске қосу кешені) желдеткіш жүйесін қайта жасау 
</t>
  </si>
  <si>
    <t xml:space="preserve">«Назарбаев Университетi» Ғылыми-бiлiм беру  кешенiнің 7,9- блоктарының 
құрылыс-монтаждау жұмыстары бойынша мемлекеттік сараптаманың оң қорытындысын ала отырып,  жобалау-сметалық құжаттаманы әзірлеу, құрылыс-монтаждау жұмыстарын жүргізу, құрылыс-монтаждау жұмыстарының орындалу барысын авторлық қадағалауды жүзеге асыру және 7,9-блоктардың дайын желдеткіш жүйесін тапсырыс берушіге тапсыру
</t>
  </si>
  <si>
    <t xml:space="preserve">10 (он) айдың ішінде </t>
  </si>
  <si>
    <t>"Оптимизация процесса закупок АОО "Назарбаев Университет" и его организаций"</t>
  </si>
  <si>
    <t>«Назарбаев Университеті» және оның ұйымдарының сатып алу процесін оңтайландыру</t>
  </si>
  <si>
    <t>пп.40) п. 15 Правил</t>
  </si>
  <si>
    <t>Ереженің 15-т., 40) тт.</t>
  </si>
  <si>
    <t>Изготовление имиджевой продукции (флаговых композиций)</t>
  </si>
  <si>
    <t>Изготовление имиджевых флаговых композиций  для оформления Атриума Университета</t>
  </si>
  <si>
    <t>до декабря 2013г.</t>
  </si>
  <si>
    <t>Имидждік өнімдерді шығару (жалау композициялары)</t>
  </si>
  <si>
    <t>Университеттің Атриумын рәсімдеу үшін имидждік жалау композицияларын шығару</t>
  </si>
  <si>
    <t xml:space="preserve">2013 жылғы желтоқсанға дейін
</t>
  </si>
  <si>
    <t xml:space="preserve">работа </t>
  </si>
  <si>
    <t>с учетом изменений от 27.09.13г. №59</t>
  </si>
  <si>
    <t>Проведение проектных и изыскательских работ по осушению участка, затопленного системами озер Малый Талдыколь, под строительство научно-исследовательского кластера</t>
  </si>
  <si>
    <t>г. Астана, в квадрате улиц Е-49, Е-79 и проспекта Туран</t>
  </si>
  <si>
    <t>Ғылыми - зерттеу кластердің құрылысына бөлінген, Кіші Талдыкөл көлдерінің жүйелерімен су басқан жерлерді құрғату бойынша жобалық және іздестіру жұмыстарын жүргізу</t>
  </si>
  <si>
    <t>Астана қ., Е-49, Е-79 көшелері мен Тұран даңғылы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</si>
</sst>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.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0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5">
    <xf numFmtId="0" fontId="0" fillId="0" borderId="0" xfId="0"/>
    <xf numFmtId="0" fontId="2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 wrapText="1"/>
    </xf>
    <xf numFmtId="1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3" fontId="25" fillId="2" borderId="1" xfId="1" applyNumberFormat="1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197" fontId="25" fillId="2" borderId="1" xfId="1" applyNumberFormat="1" applyFont="1" applyFill="1" applyBorder="1" applyAlignment="1">
      <alignment horizontal="center" vertical="center" wrapText="1"/>
    </xf>
    <xf numFmtId="3" fontId="25" fillId="2" borderId="4" xfId="1" applyNumberFormat="1" applyFont="1" applyFill="1" applyBorder="1" applyAlignment="1">
      <alignment horizontal="center" vertical="center" wrapText="1"/>
    </xf>
    <xf numFmtId="1" fontId="27" fillId="2" borderId="1" xfId="2" applyNumberFormat="1" applyFont="1" applyFill="1" applyBorder="1" applyAlignment="1">
      <alignment horizontal="center" vertical="center" wrapText="1"/>
    </xf>
    <xf numFmtId="3" fontId="27" fillId="2" borderId="4" xfId="2" applyNumberFormat="1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3" fontId="25" fillId="2" borderId="4" xfId="3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vertical="center" wrapText="1"/>
    </xf>
    <xf numFmtId="0" fontId="25" fillId="2" borderId="6" xfId="0" applyFont="1" applyFill="1" applyBorder="1" applyAlignment="1">
      <alignment vertical="top" wrapText="1"/>
    </xf>
    <xf numFmtId="1" fontId="27" fillId="2" borderId="4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left" vertical="center" wrapText="1"/>
    </xf>
    <xf numFmtId="0" fontId="25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 wrapText="1"/>
    </xf>
    <xf numFmtId="3" fontId="25" fillId="2" borderId="1" xfId="1" applyNumberFormat="1" applyFont="1" applyFill="1" applyBorder="1" applyAlignment="1">
      <alignment vertical="center" wrapText="1"/>
    </xf>
    <xf numFmtId="4" fontId="25" fillId="2" borderId="4" xfId="2" applyNumberFormat="1" applyFont="1" applyFill="1" applyBorder="1" applyAlignment="1">
      <alignment horizontal="left" vertical="center" wrapText="1"/>
    </xf>
    <xf numFmtId="4" fontId="25" fillId="2" borderId="1" xfId="0" applyNumberFormat="1" applyFont="1" applyFill="1" applyBorder="1" applyAlignment="1">
      <alignment horizontal="left" vertical="center" wrapText="1"/>
    </xf>
    <xf numFmtId="4" fontId="25" fillId="2" borderId="1" xfId="2" applyNumberFormat="1" applyFont="1" applyFill="1" applyBorder="1" applyAlignment="1">
      <alignment horizontal="left" vertical="center" wrapText="1"/>
    </xf>
    <xf numFmtId="4" fontId="25" fillId="2" borderId="4" xfId="3" applyNumberFormat="1" applyFont="1" applyFill="1" applyBorder="1" applyAlignment="1">
      <alignment horizontal="left" vertical="center" wrapText="1"/>
    </xf>
    <xf numFmtId="4" fontId="25" fillId="2" borderId="1" xfId="1" applyNumberFormat="1" applyFont="1" applyFill="1" applyBorder="1" applyAlignment="1">
      <alignment horizontal="left" vertical="center" wrapText="1"/>
    </xf>
    <xf numFmtId="4" fontId="25" fillId="2" borderId="4" xfId="0" applyNumberFormat="1" applyFont="1" applyFill="1" applyBorder="1" applyAlignment="1">
      <alignment horizontal="left" vertical="center" wrapText="1"/>
    </xf>
    <xf numFmtId="4" fontId="25" fillId="2" borderId="0" xfId="0" applyNumberFormat="1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5" fillId="2" borderId="1" xfId="0" applyFont="1" applyFill="1" applyBorder="1" applyAlignment="1">
      <alignment vertical="center" wrapText="1" shrinkToFit="1"/>
    </xf>
    <xf numFmtId="3" fontId="25" fillId="2" borderId="4" xfId="1" applyNumberFormat="1" applyFont="1" applyFill="1" applyBorder="1" applyAlignment="1">
      <alignment vertical="center" wrapText="1"/>
    </xf>
    <xf numFmtId="3" fontId="25" fillId="2" borderId="1" xfId="4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9" fillId="2" borderId="0" xfId="0" applyFont="1" applyFill="1" applyAlignment="1">
      <alignment vertical="center"/>
    </xf>
    <xf numFmtId="1" fontId="25" fillId="2" borderId="0" xfId="0" applyNumberFormat="1" applyFont="1" applyFill="1" applyAlignment="1">
      <alignment horizontal="left" vertical="center"/>
    </xf>
    <xf numFmtId="1" fontId="25" fillId="0" borderId="1" xfId="2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1" fontId="25" fillId="0" borderId="4" xfId="2" applyNumberFormat="1" applyFont="1" applyFill="1" applyBorder="1" applyAlignment="1">
      <alignment horizontal="center" vertical="center" wrapText="1"/>
    </xf>
    <xf numFmtId="3" fontId="25" fillId="0" borderId="1" xfId="1" applyNumberFormat="1" applyFont="1" applyFill="1" applyBorder="1" applyAlignment="1">
      <alignment horizontal="left" vertical="center" wrapText="1"/>
    </xf>
    <xf numFmtId="1" fontId="25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1" fontId="27" fillId="0" borderId="1" xfId="2" applyNumberFormat="1" applyFont="1" applyFill="1" applyBorder="1" applyAlignment="1">
      <alignment horizontal="center" vertical="center" wrapText="1"/>
    </xf>
    <xf numFmtId="3" fontId="27" fillId="0" borderId="4" xfId="2" applyNumberFormat="1" applyFont="1" applyFill="1" applyBorder="1" applyAlignment="1">
      <alignment horizontal="center" vertical="center" wrapText="1"/>
    </xf>
    <xf numFmtId="3" fontId="27" fillId="0" borderId="1" xfId="2" applyNumberFormat="1" applyFont="1" applyFill="1" applyBorder="1" applyAlignment="1">
      <alignment horizontal="center" vertical="center" wrapText="1"/>
    </xf>
    <xf numFmtId="1" fontId="27" fillId="0" borderId="4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 shrinkToFit="1"/>
    </xf>
    <xf numFmtId="3" fontId="25" fillId="0" borderId="4" xfId="2" applyNumberFormat="1" applyFont="1" applyFill="1" applyBorder="1" applyAlignment="1">
      <alignment horizontal="center" vertical="center" wrapText="1"/>
    </xf>
    <xf numFmtId="3" fontId="25" fillId="0" borderId="1" xfId="1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left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3" fontId="25" fillId="0" borderId="1" xfId="2" applyNumberFormat="1" applyFont="1" applyFill="1" applyBorder="1" applyAlignment="1">
      <alignment horizontal="center" vertical="center" wrapText="1"/>
    </xf>
    <xf numFmtId="1" fontId="25" fillId="0" borderId="0" xfId="0" applyNumberFormat="1" applyFont="1" applyFill="1" applyAlignment="1">
      <alignment horizontal="left" vertical="center"/>
    </xf>
    <xf numFmtId="49" fontId="25" fillId="0" borderId="4" xfId="2" applyNumberFormat="1" applyFont="1" applyFill="1" applyBorder="1" applyAlignment="1">
      <alignment horizontal="center" vertical="center" wrapText="1"/>
    </xf>
    <xf numFmtId="3" fontId="25" fillId="3" borderId="1" xfId="1" applyNumberFormat="1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1" fontId="25" fillId="3" borderId="1" xfId="2" applyNumberFormat="1" applyFont="1" applyFill="1" applyBorder="1" applyAlignment="1">
      <alignment horizontal="left" vertical="center" wrapText="1"/>
    </xf>
    <xf numFmtId="1" fontId="27" fillId="3" borderId="1" xfId="1" applyNumberFormat="1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center" vertical="center" wrapText="1"/>
    </xf>
    <xf numFmtId="1" fontId="27" fillId="3" borderId="1" xfId="2" applyNumberFormat="1" applyFont="1" applyFill="1" applyBorder="1" applyAlignment="1">
      <alignment vertical="center" wrapText="1"/>
    </xf>
    <xf numFmtId="4" fontId="26" fillId="2" borderId="0" xfId="0" applyNumberFormat="1" applyFont="1" applyFill="1" applyAlignment="1">
      <alignment horizontal="center" vertical="center"/>
    </xf>
    <xf numFmtId="3" fontId="28" fillId="0" borderId="0" xfId="0" applyNumberFormat="1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5" fillId="3" borderId="1" xfId="0" applyFont="1" applyFill="1" applyBorder="1" applyAlignment="1">
      <alignment vertical="center" wrapText="1"/>
    </xf>
    <xf numFmtId="3" fontId="25" fillId="3" borderId="1" xfId="1" applyNumberFormat="1" applyFont="1" applyFill="1" applyBorder="1" applyAlignment="1">
      <alignment vertical="center" wrapText="1"/>
    </xf>
    <xf numFmtId="4" fontId="25" fillId="3" borderId="1" xfId="0" applyNumberFormat="1" applyFont="1" applyFill="1" applyBorder="1" applyAlignment="1">
      <alignment vertical="center" wrapText="1"/>
    </xf>
    <xf numFmtId="4" fontId="25" fillId="2" borderId="1" xfId="2" applyNumberFormat="1" applyFont="1" applyFill="1" applyBorder="1" applyAlignment="1">
      <alignment vertical="center" wrapText="1"/>
    </xf>
    <xf numFmtId="4" fontId="25" fillId="2" borderId="1" xfId="1" applyNumberFormat="1" applyFont="1" applyFill="1" applyBorder="1" applyAlignment="1">
      <alignment vertical="center" wrapText="1"/>
    </xf>
    <xf numFmtId="4" fontId="25" fillId="2" borderId="4" xfId="3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1" fontId="25" fillId="3" borderId="1" xfId="2" applyNumberFormat="1" applyFont="1" applyFill="1" applyBorder="1" applyAlignment="1">
      <alignment vertical="center" wrapText="1"/>
    </xf>
    <xf numFmtId="1" fontId="27" fillId="3" borderId="1" xfId="1" applyNumberFormat="1" applyFont="1" applyFill="1" applyBorder="1" applyAlignment="1">
      <alignment vertical="center" wrapText="1"/>
    </xf>
    <xf numFmtId="4" fontId="25" fillId="0" borderId="0" xfId="0" applyNumberFormat="1" applyFont="1" applyFill="1" applyAlignment="1">
      <alignment vertical="center"/>
    </xf>
    <xf numFmtId="0" fontId="2" fillId="0" borderId="0" xfId="0" applyFont="1" applyAlignment="1">
      <alignment wrapText="1" shrinkToFit="1"/>
    </xf>
    <xf numFmtId="0" fontId="25" fillId="2" borderId="0" xfId="0" applyFont="1" applyFill="1" applyBorder="1" applyAlignment="1">
      <alignment vertical="center" wrapText="1" shrinkToFit="1"/>
    </xf>
    <xf numFmtId="0" fontId="25" fillId="2" borderId="0" xfId="1" applyFont="1" applyFill="1" applyBorder="1" applyAlignment="1">
      <alignment horizontal="center" vertical="center" wrapText="1"/>
    </xf>
    <xf numFmtId="3" fontId="25" fillId="2" borderId="0" xfId="2" applyNumberFormat="1" applyFont="1" applyFill="1" applyBorder="1" applyAlignment="1">
      <alignment horizontal="center" vertical="center" wrapText="1"/>
    </xf>
    <xf numFmtId="4" fontId="25" fillId="2" borderId="0" xfId="2" applyNumberFormat="1" applyFont="1" applyFill="1" applyBorder="1" applyAlignment="1">
      <alignment horizontal="center" vertical="center" wrapText="1"/>
    </xf>
    <xf numFmtId="3" fontId="27" fillId="3" borderId="1" xfId="2" applyNumberFormat="1" applyFont="1" applyFill="1" applyBorder="1" applyAlignment="1">
      <alignment horizontal="center" vertical="center" wrapText="1"/>
    </xf>
    <xf numFmtId="3" fontId="27" fillId="3" borderId="1" xfId="1" applyNumberFormat="1" applyFont="1" applyFill="1" applyBorder="1" applyAlignment="1">
      <alignment horizontal="center" vertical="center" wrapText="1"/>
    </xf>
    <xf numFmtId="3" fontId="25" fillId="2" borderId="4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 shrinkToFit="1"/>
    </xf>
    <xf numFmtId="49" fontId="25" fillId="0" borderId="1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top" wrapText="1" shrinkToFit="1"/>
    </xf>
    <xf numFmtId="0" fontId="25" fillId="2" borderId="4" xfId="0" applyFont="1" applyFill="1" applyBorder="1" applyAlignment="1">
      <alignment vertical="center" wrapText="1" shrinkToFit="1"/>
    </xf>
    <xf numFmtId="0" fontId="25" fillId="2" borderId="4" xfId="1" applyFont="1" applyFill="1" applyBorder="1" applyAlignment="1">
      <alignment horizontal="center" vertical="center" wrapText="1"/>
    </xf>
    <xf numFmtId="3" fontId="25" fillId="2" borderId="4" xfId="1" applyNumberFormat="1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vertical="top" wrapText="1"/>
    </xf>
    <xf numFmtId="4" fontId="25" fillId="2" borderId="4" xfId="0" applyNumberFormat="1" applyFont="1" applyFill="1" applyBorder="1" applyAlignment="1">
      <alignment horizontal="left" vertical="top" wrapText="1"/>
    </xf>
    <xf numFmtId="3" fontId="25" fillId="2" borderId="1" xfId="1" applyNumberFormat="1" applyFont="1" applyFill="1" applyBorder="1" applyAlignment="1">
      <alignment horizontal="left" vertical="top" wrapText="1"/>
    </xf>
    <xf numFmtId="3" fontId="25" fillId="2" borderId="0" xfId="0" applyNumberFormat="1" applyFont="1" applyFill="1" applyAlignment="1">
      <alignment horizontal="center" vertical="center"/>
    </xf>
    <xf numFmtId="3" fontId="27" fillId="3" borderId="4" xfId="2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left" vertical="center" indent="15"/>
    </xf>
    <xf numFmtId="0" fontId="5" fillId="0" borderId="0" xfId="0" applyFont="1" applyAlignment="1">
      <alignment horizontal="left" vertical="center" indent="15"/>
    </xf>
    <xf numFmtId="0" fontId="25" fillId="0" borderId="1" xfId="0" applyFont="1" applyFill="1" applyBorder="1" applyAlignment="1">
      <alignment horizontal="left" vertical="center" wrapText="1" shrinkToFit="1"/>
    </xf>
    <xf numFmtId="0" fontId="25" fillId="0" borderId="1" xfId="0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wrapText="1" shrinkToFi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 wrapText="1"/>
    </xf>
    <xf numFmtId="1" fontId="27" fillId="3" borderId="1" xfId="2" applyNumberFormat="1" applyFont="1" applyFill="1" applyBorder="1" applyAlignment="1">
      <alignment horizontal="left" vertical="center" wrapText="1"/>
    </xf>
    <xf numFmtId="1" fontId="27" fillId="3" borderId="5" xfId="2" applyNumberFormat="1" applyFont="1" applyFill="1" applyBorder="1" applyAlignment="1">
      <alignment horizontal="left" vertical="center" wrapText="1"/>
    </xf>
    <xf numFmtId="1" fontId="27" fillId="3" borderId="3" xfId="2" applyNumberFormat="1" applyFont="1" applyFill="1" applyBorder="1" applyAlignment="1">
      <alignment horizontal="left" vertical="center" wrapText="1"/>
    </xf>
    <xf numFmtId="1" fontId="27" fillId="3" borderId="7" xfId="2" applyNumberFormat="1" applyFont="1" applyFill="1" applyBorder="1" applyAlignment="1">
      <alignment horizontal="left" vertical="center"/>
    </xf>
    <xf numFmtId="3" fontId="25" fillId="0" borderId="1" xfId="1" applyNumberFormat="1" applyFont="1" applyFill="1" applyBorder="1" applyAlignment="1">
      <alignment vertical="center" wrapText="1"/>
    </xf>
    <xf numFmtId="3" fontId="25" fillId="0" borderId="4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" fontId="25" fillId="0" borderId="1" xfId="1" applyNumberFormat="1" applyFont="1" applyFill="1" applyBorder="1" applyAlignment="1">
      <alignment vertical="center" wrapText="1"/>
    </xf>
    <xf numFmtId="0" fontId="25" fillId="0" borderId="1" xfId="1" applyFont="1" applyFill="1" applyBorder="1" applyAlignment="1">
      <alignment horizontal="center" vertical="center" wrapText="1"/>
    </xf>
    <xf numFmtId="1" fontId="25" fillId="0" borderId="1" xfId="2" applyNumberFormat="1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3" fontId="25" fillId="0" borderId="4" xfId="3" applyNumberFormat="1" applyFont="1" applyFill="1" applyBorder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 wrapText="1"/>
    </xf>
    <xf numFmtId="4" fontId="25" fillId="0" borderId="1" xfId="2" applyNumberFormat="1" applyFont="1" applyFill="1" applyBorder="1" applyAlignment="1">
      <alignment horizontal="left" vertical="center" wrapText="1"/>
    </xf>
    <xf numFmtId="3" fontId="28" fillId="0" borderId="0" xfId="0" applyNumberFormat="1" applyFont="1" applyFill="1" applyAlignment="1">
      <alignment horizontal="left" vertical="center"/>
    </xf>
    <xf numFmtId="3" fontId="25" fillId="0" borderId="0" xfId="0" applyNumberFormat="1" applyFont="1" applyFill="1" applyAlignment="1">
      <alignment horizontal="center" vertical="center"/>
    </xf>
    <xf numFmtId="3" fontId="31" fillId="0" borderId="0" xfId="0" applyNumberFormat="1" applyFont="1" applyAlignment="1">
      <alignment vertical="center"/>
    </xf>
    <xf numFmtId="0" fontId="32" fillId="0" borderId="8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6" fillId="0" borderId="0" xfId="0" applyNumberFormat="1" applyFont="1" applyFill="1" applyAlignment="1">
      <alignment horizontal="center" vertical="center"/>
    </xf>
    <xf numFmtId="0" fontId="25" fillId="3" borderId="9" xfId="0" applyFont="1" applyFill="1" applyBorder="1" applyAlignment="1">
      <alignment horizontal="left" vertical="center"/>
    </xf>
    <xf numFmtId="3" fontId="25" fillId="0" borderId="1" xfId="149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 shrinkToFit="1"/>
    </xf>
    <xf numFmtId="0" fontId="25" fillId="0" borderId="0" xfId="0" applyFont="1" applyFill="1" applyBorder="1" applyAlignment="1">
      <alignment vertical="center" wrapText="1" shrinkToFit="1"/>
    </xf>
    <xf numFmtId="0" fontId="25" fillId="0" borderId="0" xfId="1" applyFont="1" applyFill="1" applyBorder="1" applyAlignment="1">
      <alignment horizontal="center" vertical="center" wrapText="1"/>
    </xf>
    <xf numFmtId="3" fontId="25" fillId="0" borderId="0" xfId="2" applyNumberFormat="1" applyFont="1" applyFill="1" applyBorder="1" applyAlignment="1">
      <alignment horizontal="center" vertical="center" wrapText="1"/>
    </xf>
    <xf numFmtId="4" fontId="25" fillId="0" borderId="0" xfId="2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4" fontId="25" fillId="0" borderId="4" xfId="2" applyNumberFormat="1" applyFont="1" applyFill="1" applyBorder="1" applyAlignment="1">
      <alignment horizontal="left" vertical="center" wrapText="1"/>
    </xf>
    <xf numFmtId="3" fontId="25" fillId="0" borderId="4" xfId="1" applyNumberFormat="1" applyFont="1" applyFill="1" applyBorder="1" applyAlignment="1">
      <alignment horizontal="left" vertical="center" wrapText="1"/>
    </xf>
    <xf numFmtId="1" fontId="27" fillId="3" borderId="7" xfId="1" applyNumberFormat="1" applyFont="1" applyFill="1" applyBorder="1" applyAlignment="1">
      <alignment horizontal="center" vertical="center" wrapText="1"/>
    </xf>
    <xf numFmtId="1" fontId="27" fillId="3" borderId="5" xfId="1" applyNumberFormat="1" applyFont="1" applyFill="1" applyBorder="1" applyAlignment="1">
      <alignment horizontal="center" vertical="center" wrapText="1"/>
    </xf>
    <xf numFmtId="1" fontId="27" fillId="3" borderId="3" xfId="1" applyNumberFormat="1" applyFont="1" applyFill="1" applyBorder="1" applyAlignment="1">
      <alignment horizontal="center" vertical="center" wrapText="1"/>
    </xf>
    <xf numFmtId="1" fontId="27" fillId="4" borderId="1" xfId="2" applyNumberFormat="1" applyFont="1" applyFill="1" applyBorder="1" applyAlignment="1">
      <alignment horizontal="left" vertical="center" wrapText="1"/>
    </xf>
    <xf numFmtId="1" fontId="27" fillId="4" borderId="7" xfId="2" applyNumberFormat="1" applyFont="1" applyFill="1" applyBorder="1" applyAlignment="1">
      <alignment horizontal="left" vertical="center" wrapText="1"/>
    </xf>
    <xf numFmtId="1" fontId="27" fillId="4" borderId="5" xfId="2" applyNumberFormat="1" applyFont="1" applyFill="1" applyBorder="1" applyAlignment="1">
      <alignment horizontal="left" vertical="center" wrapText="1"/>
    </xf>
    <xf numFmtId="1" fontId="27" fillId="4" borderId="3" xfId="2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horizontal="left" vertical="center" wrapText="1"/>
    </xf>
    <xf numFmtId="0" fontId="27" fillId="3" borderId="7" xfId="0" applyFont="1" applyFill="1" applyBorder="1" applyAlignment="1">
      <alignment horizontal="left" vertical="center" wrapText="1" shrinkToFit="1"/>
    </xf>
    <xf numFmtId="0" fontId="27" fillId="3" borderId="5" xfId="0" applyFont="1" applyFill="1" applyBorder="1" applyAlignment="1">
      <alignment horizontal="left" vertical="center" wrapText="1" shrinkToFit="1"/>
    </xf>
    <xf numFmtId="0" fontId="27" fillId="3" borderId="3" xfId="0" applyFont="1" applyFill="1" applyBorder="1" applyAlignment="1">
      <alignment horizontal="left" vertical="center" wrapText="1" shrinkToFit="1"/>
    </xf>
    <xf numFmtId="1" fontId="27" fillId="3" borderId="7" xfId="2" applyNumberFormat="1" applyFont="1" applyFill="1" applyBorder="1" applyAlignment="1">
      <alignment horizontal="left" vertical="center" wrapText="1"/>
    </xf>
    <xf numFmtId="1" fontId="27" fillId="3" borderId="5" xfId="2" applyNumberFormat="1" applyFont="1" applyFill="1" applyBorder="1" applyAlignment="1">
      <alignment horizontal="left" vertical="center" wrapText="1"/>
    </xf>
    <xf numFmtId="1" fontId="27" fillId="3" borderId="3" xfId="2" applyNumberFormat="1" applyFont="1" applyFill="1" applyBorder="1" applyAlignment="1">
      <alignment horizontal="left" vertical="center" wrapText="1"/>
    </xf>
    <xf numFmtId="1" fontId="27" fillId="3" borderId="7" xfId="2" applyNumberFormat="1" applyFont="1" applyFill="1" applyBorder="1" applyAlignment="1">
      <alignment horizontal="left" vertical="center"/>
    </xf>
    <xf numFmtId="1" fontId="27" fillId="3" borderId="5" xfId="2" applyNumberFormat="1" applyFont="1" applyFill="1" applyBorder="1" applyAlignment="1">
      <alignment horizontal="left" vertical="center"/>
    </xf>
    <xf numFmtId="1" fontId="27" fillId="3" borderId="3" xfId="2" applyNumberFormat="1" applyFont="1" applyFill="1" applyBorder="1" applyAlignment="1">
      <alignment horizontal="left" vertical="center"/>
    </xf>
  </cellXfs>
  <cellStyles count="150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" xfId="149" builtinId="3"/>
    <cellStyle name="Финансовый 2" xfId="3"/>
    <cellStyle name="Финансовый 2 2" xfId="139"/>
    <cellStyle name="Финансовый 2 3" xfId="148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62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9225" y="51219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65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2298700</xdr:colOff>
      <xdr:row>65</xdr:row>
      <xdr:rowOff>723900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8059400" y="466217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64</xdr:row>
      <xdr:rowOff>762000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8034000" y="45885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65</xdr:row>
      <xdr:rowOff>0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2</xdr:col>
      <xdr:colOff>152400</xdr:colOff>
      <xdr:row>5</xdr:row>
      <xdr:rowOff>101600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3594100" y="1308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54</xdr:row>
      <xdr:rowOff>1633405</xdr:rowOff>
    </xdr:from>
    <xdr:ext cx="937629" cy="11513819"/>
    <xdr:sp macro="" textlink="">
      <xdr:nvSpPr>
        <xdr:cNvPr id="29" name="Прямоугольник 28"/>
        <xdr:cNvSpPr/>
      </xdr:nvSpPr>
      <xdr:spPr>
        <a:xfrm rot="16200000">
          <a:off x="149225" y="52120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30" name="Прямоугольник 29"/>
        <xdr:cNvSpPr/>
      </xdr:nvSpPr>
      <xdr:spPr>
        <a:xfrm>
          <a:off x="5773769" y="476758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31" name="Прямоугольник 30"/>
        <xdr:cNvSpPr/>
      </xdr:nvSpPr>
      <xdr:spPr>
        <a:xfrm>
          <a:off x="5773769" y="476758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32" name="Прямоугольник 31"/>
        <xdr:cNvSpPr/>
      </xdr:nvSpPr>
      <xdr:spPr>
        <a:xfrm>
          <a:off x="5773769" y="45961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33" name="Прямоугольник 32"/>
        <xdr:cNvSpPr/>
      </xdr:nvSpPr>
      <xdr:spPr>
        <a:xfrm>
          <a:off x="5773769" y="45961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65</xdr:row>
      <xdr:rowOff>762000</xdr:rowOff>
    </xdr:from>
    <xdr:ext cx="184731" cy="937629"/>
    <xdr:sp macro="" textlink="">
      <xdr:nvSpPr>
        <xdr:cNvPr id="34" name="Прямоугольник 33"/>
        <xdr:cNvSpPr/>
      </xdr:nvSpPr>
      <xdr:spPr>
        <a:xfrm>
          <a:off x="18034000" y="45885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88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2875" y="503650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6630650" y="482427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23" name="Прямоугольник 2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24" name="Прямоугольник 2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25" name="Прямоугольник 2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89</xdr:row>
      <xdr:rowOff>0</xdr:rowOff>
    </xdr:from>
    <xdr:ext cx="11513819" cy="937629"/>
    <xdr:sp macro="" textlink="">
      <xdr:nvSpPr>
        <xdr:cNvPr id="26" name="Прямоугольник 25"/>
        <xdr:cNvSpPr/>
      </xdr:nvSpPr>
      <xdr:spPr>
        <a:xfrm>
          <a:off x="1473200" y="67640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27" name="Прямоугольник 2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89</xdr:row>
      <xdr:rowOff>0</xdr:rowOff>
    </xdr:from>
    <xdr:ext cx="937629" cy="11513819"/>
    <xdr:sp macro="" textlink="">
      <xdr:nvSpPr>
        <xdr:cNvPr id="28" name="Прямоугольник 27"/>
        <xdr:cNvSpPr/>
      </xdr:nvSpPr>
      <xdr:spPr>
        <a:xfrm rot="16200000">
          <a:off x="142875" y="44088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29" name="Прямоугольник 28"/>
        <xdr:cNvSpPr/>
      </xdr:nvSpPr>
      <xdr:spPr>
        <a:xfrm>
          <a:off x="5767419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93</xdr:row>
      <xdr:rowOff>50800</xdr:rowOff>
    </xdr:from>
    <xdr:ext cx="11513819" cy="937629"/>
    <xdr:sp macro="" textlink="">
      <xdr:nvSpPr>
        <xdr:cNvPr id="30" name="Прямоугольник 29"/>
        <xdr:cNvSpPr/>
      </xdr:nvSpPr>
      <xdr:spPr>
        <a:xfrm>
          <a:off x="0" y="62966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31" name="Прямоугольник 30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109</xdr:row>
      <xdr:rowOff>0</xdr:rowOff>
    </xdr:from>
    <xdr:ext cx="11513819" cy="937629"/>
    <xdr:sp macro="" textlink="">
      <xdr:nvSpPr>
        <xdr:cNvPr id="32" name="Прямоугольник 31"/>
        <xdr:cNvSpPr/>
      </xdr:nvSpPr>
      <xdr:spPr>
        <a:xfrm>
          <a:off x="0" y="65963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33" name="Прямоугольник 32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34" name="Прямоугольник 33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35" name="Прямоугольник 34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36" name="Прямоугольник 35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37" name="Прямоугольник 36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38" name="Прямоугольник 37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39" name="Прямоугольник 38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54</xdr:row>
      <xdr:rowOff>165100</xdr:rowOff>
    </xdr:from>
    <xdr:ext cx="184731" cy="937629"/>
    <xdr:sp macro="" textlink="">
      <xdr:nvSpPr>
        <xdr:cNvPr id="40" name="Прямоугольник 39"/>
        <xdr:cNvSpPr/>
      </xdr:nvSpPr>
      <xdr:spPr>
        <a:xfrm>
          <a:off x="16662400" y="30175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41" name="Прямоугольник 40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42" name="Прямоугольник 41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43" name="Прямоугольник 42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44" name="Прямоугольник 43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45" name="Прямоугольник 44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46" name="Прямоугольник 45"/>
        <xdr:cNvSpPr/>
      </xdr:nvSpPr>
      <xdr:spPr>
        <a:xfrm>
          <a:off x="16630650" y="416514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47" name="Прямоугольник 46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48" name="Прямоугольник 47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49" name="Прямоугольник 48"/>
        <xdr:cNvSpPr/>
      </xdr:nvSpPr>
      <xdr:spPr>
        <a:xfrm>
          <a:off x="5767419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156</xdr:row>
      <xdr:rowOff>127000</xdr:rowOff>
    </xdr:from>
    <xdr:ext cx="11513819" cy="937629"/>
    <xdr:sp macro="" textlink="">
      <xdr:nvSpPr>
        <xdr:cNvPr id="50" name="Прямоугольник 49"/>
        <xdr:cNvSpPr/>
      </xdr:nvSpPr>
      <xdr:spPr>
        <a:xfrm>
          <a:off x="0" y="750443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51" name="Прямоугольник 50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92</xdr:row>
      <xdr:rowOff>0</xdr:rowOff>
    </xdr:from>
    <xdr:ext cx="11513819" cy="937629"/>
    <xdr:sp macro="" textlink="">
      <xdr:nvSpPr>
        <xdr:cNvPr id="52" name="Прямоугольник 51"/>
        <xdr:cNvSpPr/>
      </xdr:nvSpPr>
      <xdr:spPr>
        <a:xfrm rot="1025525">
          <a:off x="2374900" y="621665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53" name="Прямоугольник 52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87</xdr:row>
      <xdr:rowOff>1633405</xdr:rowOff>
    </xdr:from>
    <xdr:ext cx="937629" cy="11513819"/>
    <xdr:sp macro="" textlink="">
      <xdr:nvSpPr>
        <xdr:cNvPr id="54" name="Прямоугольник 53"/>
        <xdr:cNvSpPr/>
      </xdr:nvSpPr>
      <xdr:spPr>
        <a:xfrm rot="16200000">
          <a:off x="142875" y="38687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55" name="Прямоугольник 54"/>
        <xdr:cNvSpPr/>
      </xdr:nvSpPr>
      <xdr:spPr>
        <a:xfrm>
          <a:off x="5767419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56" name="Прямоугольник 55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57" name="Прямоугольник 56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58" name="Прямоугольник 57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59" name="Прямоугольник 58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60" name="Прямоугольник 59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61" name="Прямоугольник 60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62" name="Прямоугольник 61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63" name="Прямоугольник 62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64" name="Прямоугольник 63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65" name="Прямоугольник 64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66" name="Прямоугольник 65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67" name="Прямоугольник 66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68" name="Прямоугольник 67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69" name="Прямоугольник 68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70" name="Прямоугольник 69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71" name="Прямоугольник 70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72" name="Прямоугольник 71"/>
        <xdr:cNvSpPr/>
      </xdr:nvSpPr>
      <xdr:spPr>
        <a:xfrm>
          <a:off x="16630650" y="3625078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73" name="Прямоугольник 72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74" name="Прямоугольник 73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75" name="Прямоугольник 74"/>
        <xdr:cNvSpPr/>
      </xdr:nvSpPr>
      <xdr:spPr>
        <a:xfrm>
          <a:off x="5767419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76" name="Прямоугольник 75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77" name="Прямоугольник 76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89</xdr:row>
      <xdr:rowOff>0</xdr:rowOff>
    </xdr:from>
    <xdr:ext cx="11513819" cy="937629"/>
    <xdr:sp macro="" textlink="">
      <xdr:nvSpPr>
        <xdr:cNvPr id="78" name="Прямоугольник 77"/>
        <xdr:cNvSpPr/>
      </xdr:nvSpPr>
      <xdr:spPr>
        <a:xfrm>
          <a:off x="14668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79" name="Прямоугольник 78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88</xdr:row>
      <xdr:rowOff>1633405</xdr:rowOff>
    </xdr:from>
    <xdr:ext cx="937629" cy="11513819"/>
    <xdr:sp macro="" textlink="">
      <xdr:nvSpPr>
        <xdr:cNvPr id="80" name="Прямоугольник 79"/>
        <xdr:cNvSpPr/>
      </xdr:nvSpPr>
      <xdr:spPr>
        <a:xfrm rot="16200000">
          <a:off x="142875" y="40211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81" name="Прямоугольник 80"/>
        <xdr:cNvSpPr/>
      </xdr:nvSpPr>
      <xdr:spPr>
        <a:xfrm>
          <a:off x="5767419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92</xdr:row>
      <xdr:rowOff>50800</xdr:rowOff>
    </xdr:from>
    <xdr:ext cx="11513819" cy="937629"/>
    <xdr:sp macro="" textlink="">
      <xdr:nvSpPr>
        <xdr:cNvPr id="82" name="Прямоугольник 81"/>
        <xdr:cNvSpPr/>
      </xdr:nvSpPr>
      <xdr:spPr>
        <a:xfrm>
          <a:off x="0" y="636397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83" name="Прямоугольник 82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108</xdr:row>
      <xdr:rowOff>0</xdr:rowOff>
    </xdr:from>
    <xdr:ext cx="11513819" cy="937629"/>
    <xdr:sp macro="" textlink="">
      <xdr:nvSpPr>
        <xdr:cNvPr id="84" name="Прямоугольник 83"/>
        <xdr:cNvSpPr/>
      </xdr:nvSpPr>
      <xdr:spPr>
        <a:xfrm>
          <a:off x="0" y="66636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85" name="Прямоугольник 84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86" name="Прямоугольник 85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87" name="Прямоугольник 86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88" name="Прямоугольник 87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89" name="Прямоугольник 88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90" name="Прямоугольник 89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91" name="Прямоугольник 90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92" name="Прямоугольник 91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93" name="Прямоугольник 92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94" name="Прямоугольник 93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95" name="Прямоугольник 94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96" name="Прямоугольник 95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97" name="Прямоугольник 96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98" name="Прямоугольник 97"/>
        <xdr:cNvSpPr/>
      </xdr:nvSpPr>
      <xdr:spPr>
        <a:xfrm>
          <a:off x="16630650" y="3701278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99" name="Прямоугольник 98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100" name="Прямоугольник 99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01" name="Прямоугольник 100"/>
        <xdr:cNvSpPr/>
      </xdr:nvSpPr>
      <xdr:spPr>
        <a:xfrm>
          <a:off x="5767419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135</xdr:row>
      <xdr:rowOff>0</xdr:rowOff>
    </xdr:from>
    <xdr:ext cx="11513819" cy="937629"/>
    <xdr:sp macro="" textlink="">
      <xdr:nvSpPr>
        <xdr:cNvPr id="102" name="Прямоугольник 101"/>
        <xdr:cNvSpPr/>
      </xdr:nvSpPr>
      <xdr:spPr>
        <a:xfrm>
          <a:off x="0" y="717804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103" name="Прямоугольник 102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91</xdr:row>
      <xdr:rowOff>25400</xdr:rowOff>
    </xdr:from>
    <xdr:ext cx="11513819" cy="937629"/>
    <xdr:sp macro="" textlink="">
      <xdr:nvSpPr>
        <xdr:cNvPr id="104" name="Прямоугольник 103"/>
        <xdr:cNvSpPr/>
      </xdr:nvSpPr>
      <xdr:spPr>
        <a:xfrm rot="1025525">
          <a:off x="2330450" y="63423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105" name="Прямоугольник 104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106" name="Прямоугольник 105"/>
        <xdr:cNvSpPr/>
      </xdr:nvSpPr>
      <xdr:spPr>
        <a:xfrm>
          <a:off x="4445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07" name="Прямоугольник 106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108" name="Прямоугольник 107"/>
        <xdr:cNvSpPr/>
      </xdr:nvSpPr>
      <xdr:spPr>
        <a:xfrm>
          <a:off x="4445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09" name="Прямоугольник 108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89</xdr:row>
      <xdr:rowOff>0</xdr:rowOff>
    </xdr:from>
    <xdr:ext cx="11513819" cy="937629"/>
    <xdr:sp macro="" textlink="">
      <xdr:nvSpPr>
        <xdr:cNvPr id="110" name="Прямоугольник 109"/>
        <xdr:cNvSpPr/>
      </xdr:nvSpPr>
      <xdr:spPr>
        <a:xfrm>
          <a:off x="431800" y="597027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11" name="Прямоугольник 110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89</xdr:row>
      <xdr:rowOff>0</xdr:rowOff>
    </xdr:from>
    <xdr:ext cx="11513819" cy="937629"/>
    <xdr:sp macro="" textlink="">
      <xdr:nvSpPr>
        <xdr:cNvPr id="112" name="Прямоугольник 111"/>
        <xdr:cNvSpPr/>
      </xdr:nvSpPr>
      <xdr:spPr>
        <a:xfrm>
          <a:off x="14732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13" name="Прямоугольник 112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114" name="Прямоугольник 113"/>
        <xdr:cNvSpPr/>
      </xdr:nvSpPr>
      <xdr:spPr>
        <a:xfrm>
          <a:off x="5773769" y="52095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115" name="Прямоугольник 114"/>
        <xdr:cNvSpPr/>
      </xdr:nvSpPr>
      <xdr:spPr>
        <a:xfrm>
          <a:off x="5773769" y="52095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73</xdr:row>
      <xdr:rowOff>0</xdr:rowOff>
    </xdr:from>
    <xdr:ext cx="184731" cy="937629"/>
    <xdr:sp macro="" textlink="">
      <xdr:nvSpPr>
        <xdr:cNvPr id="116" name="Прямоугольник 115"/>
        <xdr:cNvSpPr/>
      </xdr:nvSpPr>
      <xdr:spPr>
        <a:xfrm>
          <a:off x="5773769" y="51333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73</xdr:row>
      <xdr:rowOff>0</xdr:rowOff>
    </xdr:from>
    <xdr:ext cx="184731" cy="937629"/>
    <xdr:sp macro="" textlink="">
      <xdr:nvSpPr>
        <xdr:cNvPr id="117" name="Прямоугольник 116"/>
        <xdr:cNvSpPr/>
      </xdr:nvSpPr>
      <xdr:spPr>
        <a:xfrm>
          <a:off x="5773769" y="51333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75</xdr:row>
      <xdr:rowOff>1633405</xdr:rowOff>
    </xdr:from>
    <xdr:ext cx="937629" cy="11513819"/>
    <xdr:sp macro="" textlink="">
      <xdr:nvSpPr>
        <xdr:cNvPr id="234" name="Прямоугольник 233"/>
        <xdr:cNvSpPr/>
      </xdr:nvSpPr>
      <xdr:spPr>
        <a:xfrm rot="16200000">
          <a:off x="142875" y="5252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35" name="Прямоугольник 23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236" name="Прямоугольник 235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37" name="Прямоугольник 23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238" name="Прямоугольник 23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39" name="Прямоугольник 23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40" name="Прямоугольник 23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41" name="Прямоугольник 24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42" name="Прямоугольник 24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43" name="Прямоугольник 24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44" name="Прямоугольник 24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45" name="Прямоугольник 24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246" name="Прямоугольник 245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247" name="Прямоугольник 246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248" name="Прямоугольник 247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249" name="Прямоугольник 248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250" name="Прямоугольник 249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251" name="Прямоугольник 250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52" name="Прямоугольник 25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53" name="Прямоугольник 25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54" name="Прямоугольник 25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55" name="Прямоугольник 25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256" name="Прямоугольник 255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57" name="Прямоугольник 25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86</xdr:row>
      <xdr:rowOff>0</xdr:rowOff>
    </xdr:from>
    <xdr:ext cx="11513819" cy="937629"/>
    <xdr:sp macro="" textlink="">
      <xdr:nvSpPr>
        <xdr:cNvPr id="258" name="Прямоугольник 257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59" name="Прямоугольник 25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86</xdr:row>
      <xdr:rowOff>0</xdr:rowOff>
    </xdr:from>
    <xdr:ext cx="937629" cy="11513819"/>
    <xdr:sp macro="" textlink="">
      <xdr:nvSpPr>
        <xdr:cNvPr id="260" name="Прямоугольник 259"/>
        <xdr:cNvSpPr/>
      </xdr:nvSpPr>
      <xdr:spPr>
        <a:xfrm rot="16200000">
          <a:off x="142875" y="525225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61" name="Прямоугольник 26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90</xdr:row>
      <xdr:rowOff>50800</xdr:rowOff>
    </xdr:from>
    <xdr:ext cx="11513819" cy="937629"/>
    <xdr:sp macro="" textlink="">
      <xdr:nvSpPr>
        <xdr:cNvPr id="262" name="Прямоугольник 261"/>
        <xdr:cNvSpPr/>
      </xdr:nvSpPr>
      <xdr:spPr>
        <a:xfrm>
          <a:off x="0" y="480472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263" name="Прямоугольник 262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106</xdr:row>
      <xdr:rowOff>0</xdr:rowOff>
    </xdr:from>
    <xdr:ext cx="11513819" cy="937629"/>
    <xdr:sp macro="" textlink="">
      <xdr:nvSpPr>
        <xdr:cNvPr id="264" name="Прямоугольник 263"/>
        <xdr:cNvSpPr/>
      </xdr:nvSpPr>
      <xdr:spPr>
        <a:xfrm>
          <a:off x="0" y="5104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265" name="Прямоугольник 264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66" name="Прямоугольник 26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67" name="Прямоугольник 266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68" name="Прямоугольник 26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69" name="Прямоугольник 26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70" name="Прямоугольник 26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71" name="Прямоугольник 27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51</xdr:row>
      <xdr:rowOff>165100</xdr:rowOff>
    </xdr:from>
    <xdr:ext cx="184731" cy="937629"/>
    <xdr:sp macro="" textlink="">
      <xdr:nvSpPr>
        <xdr:cNvPr id="272" name="Прямоугольник 271"/>
        <xdr:cNvSpPr/>
      </xdr:nvSpPr>
      <xdr:spPr>
        <a:xfrm>
          <a:off x="16643350" y="266065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273" name="Прямоугольник 272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274" name="Прямоугольник 273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275" name="Прямоугольник 274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276" name="Прямоугольник 275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277" name="Прямоугольник 276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78" name="Прямоугольник 27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79" name="Прямоугольник 27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80" name="Прямоугольник 27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81" name="Прямоугольник 28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153</xdr:row>
      <xdr:rowOff>127000</xdr:rowOff>
    </xdr:from>
    <xdr:ext cx="11513819" cy="937629"/>
    <xdr:sp macro="" textlink="">
      <xdr:nvSpPr>
        <xdr:cNvPr id="282" name="Прямоугольник 281"/>
        <xdr:cNvSpPr/>
      </xdr:nvSpPr>
      <xdr:spPr>
        <a:xfrm>
          <a:off x="0" y="60124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283" name="Прямоугольник 282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89</xdr:row>
      <xdr:rowOff>0</xdr:rowOff>
    </xdr:from>
    <xdr:ext cx="11513819" cy="937629"/>
    <xdr:sp macro="" textlink="">
      <xdr:nvSpPr>
        <xdr:cNvPr id="284" name="Прямоугольник 283"/>
        <xdr:cNvSpPr/>
      </xdr:nvSpPr>
      <xdr:spPr>
        <a:xfrm rot="1025525">
          <a:off x="2368550" y="478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285" name="Прямоугольник 284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74</xdr:row>
      <xdr:rowOff>1633405</xdr:rowOff>
    </xdr:from>
    <xdr:ext cx="937629" cy="11513819"/>
    <xdr:sp macro="" textlink="">
      <xdr:nvSpPr>
        <xdr:cNvPr id="286" name="Прямоугольник 285"/>
        <xdr:cNvSpPr/>
      </xdr:nvSpPr>
      <xdr:spPr>
        <a:xfrm rot="16200000">
          <a:off x="142875" y="51936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87" name="Прямоугольник 28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288" name="Прямоугольник 28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89" name="Прямоугольник 28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290" name="Прямоугольник 289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91" name="Прямоугольник 29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92" name="Прямоугольник 29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93" name="Прямоугольник 29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94" name="Прямоугольник 29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95" name="Прямоугольник 29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96" name="Прямоугольник 29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97" name="Прямоугольник 296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298" name="Прямоугольник 297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299" name="Прямоугольник 298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300" name="Прямоугольник 299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301" name="Прямоугольник 300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302" name="Прямоугольник 301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303" name="Прямоугольник 302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04" name="Прямоугольник 30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05" name="Прямоугольник 30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06" name="Прямоугольник 30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307" name="Прямоугольник 30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308" name="Прямоугольник 30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309" name="Прямоугольник 30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86</xdr:row>
      <xdr:rowOff>0</xdr:rowOff>
    </xdr:from>
    <xdr:ext cx="11513819" cy="937629"/>
    <xdr:sp macro="" textlink="">
      <xdr:nvSpPr>
        <xdr:cNvPr id="310" name="Прямоугольник 309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311" name="Прямоугольник 31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75</xdr:row>
      <xdr:rowOff>1633405</xdr:rowOff>
    </xdr:from>
    <xdr:ext cx="937629" cy="11513819"/>
    <xdr:sp macro="" textlink="">
      <xdr:nvSpPr>
        <xdr:cNvPr id="312" name="Прямоугольник 311"/>
        <xdr:cNvSpPr/>
      </xdr:nvSpPr>
      <xdr:spPr>
        <a:xfrm rot="16200000">
          <a:off x="142875" y="5252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313" name="Прямоугольник 31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89</xdr:row>
      <xdr:rowOff>50800</xdr:rowOff>
    </xdr:from>
    <xdr:ext cx="11513819" cy="937629"/>
    <xdr:sp macro="" textlink="">
      <xdr:nvSpPr>
        <xdr:cNvPr id="314" name="Прямоугольник 313"/>
        <xdr:cNvSpPr/>
      </xdr:nvSpPr>
      <xdr:spPr>
        <a:xfrm>
          <a:off x="0" y="478567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315" name="Прямоугольник 314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105</xdr:row>
      <xdr:rowOff>0</xdr:rowOff>
    </xdr:from>
    <xdr:ext cx="11513819" cy="937629"/>
    <xdr:sp macro="" textlink="">
      <xdr:nvSpPr>
        <xdr:cNvPr id="316" name="Прямоугольник 315"/>
        <xdr:cNvSpPr/>
      </xdr:nvSpPr>
      <xdr:spPr>
        <a:xfrm>
          <a:off x="0" y="50853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317" name="Прямоугольник 316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18" name="Прямоугольник 31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19" name="Прямоугольник 31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20" name="Прямоугольник 31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21" name="Прямоугольник 32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22" name="Прямоугольник 32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23" name="Прямоугольник 32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324" name="Прямоугольник 323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325" name="Прямоугольник 324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326" name="Прямоугольник 325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327" name="Прямоугольник 326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328" name="Прямоугольник 327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329" name="Прямоугольник 328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30" name="Прямоугольник 32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31" name="Прямоугольник 33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32" name="Прямоугольник 33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333" name="Прямоугольник 33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132</xdr:row>
      <xdr:rowOff>0</xdr:rowOff>
    </xdr:from>
    <xdr:ext cx="11513819" cy="937629"/>
    <xdr:sp macro="" textlink="">
      <xdr:nvSpPr>
        <xdr:cNvPr id="334" name="Прямоугольник 333"/>
        <xdr:cNvSpPr/>
      </xdr:nvSpPr>
      <xdr:spPr>
        <a:xfrm>
          <a:off x="0" y="55997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335" name="Прямоугольник 334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88</xdr:row>
      <xdr:rowOff>25400</xdr:rowOff>
    </xdr:from>
    <xdr:ext cx="11513819" cy="937629"/>
    <xdr:sp macro="" textlink="">
      <xdr:nvSpPr>
        <xdr:cNvPr id="336" name="Прямоугольник 335"/>
        <xdr:cNvSpPr/>
      </xdr:nvSpPr>
      <xdr:spPr>
        <a:xfrm rot="1025525">
          <a:off x="2330450" y="47640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337" name="Прямоугольник 336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338" name="Прямоугольник 33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339" name="Прямоугольник 33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340" name="Прямоугольник 339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341" name="Прямоугольник 34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86</xdr:row>
      <xdr:rowOff>0</xdr:rowOff>
    </xdr:from>
    <xdr:ext cx="11513819" cy="937629"/>
    <xdr:sp macro="" textlink="">
      <xdr:nvSpPr>
        <xdr:cNvPr id="342" name="Прямоугольник 341"/>
        <xdr:cNvSpPr/>
      </xdr:nvSpPr>
      <xdr:spPr>
        <a:xfrm>
          <a:off x="43180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343" name="Прямоугольник 34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86</xdr:row>
      <xdr:rowOff>0</xdr:rowOff>
    </xdr:from>
    <xdr:ext cx="11513819" cy="937629"/>
    <xdr:sp macro="" textlink="">
      <xdr:nvSpPr>
        <xdr:cNvPr id="344" name="Прямоугольник 343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345" name="Прямоугольник 34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71</xdr:row>
      <xdr:rowOff>0</xdr:rowOff>
    </xdr:from>
    <xdr:ext cx="184731" cy="937629"/>
    <xdr:sp macro="" textlink="">
      <xdr:nvSpPr>
        <xdr:cNvPr id="346" name="Прямоугольник 345"/>
        <xdr:cNvSpPr/>
      </xdr:nvSpPr>
      <xdr:spPr>
        <a:xfrm>
          <a:off x="5767419" y="43595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71</xdr:row>
      <xdr:rowOff>0</xdr:rowOff>
    </xdr:from>
    <xdr:ext cx="184731" cy="937629"/>
    <xdr:sp macro="" textlink="">
      <xdr:nvSpPr>
        <xdr:cNvPr id="347" name="Прямоугольник 346"/>
        <xdr:cNvSpPr/>
      </xdr:nvSpPr>
      <xdr:spPr>
        <a:xfrm>
          <a:off x="5767419" y="43595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348" name="Прямоугольник 347"/>
        <xdr:cNvSpPr/>
      </xdr:nvSpPr>
      <xdr:spPr>
        <a:xfrm>
          <a:off x="5767419" y="42995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349" name="Прямоугольник 348"/>
        <xdr:cNvSpPr/>
      </xdr:nvSpPr>
      <xdr:spPr>
        <a:xfrm>
          <a:off x="5767419" y="42995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99"/>
  <sheetViews>
    <sheetView tabSelected="1" zoomScale="75" zoomScaleNormal="75" workbookViewId="0">
      <pane ySplit="8" topLeftCell="A9" activePane="bottomLeft" state="frozen"/>
      <selection pane="bottomLeft" activeCell="L16" sqref="L16"/>
    </sheetView>
  </sheetViews>
  <sheetFormatPr defaultRowHeight="15" x14ac:dyDescent="0.25"/>
  <cols>
    <col min="1" max="1" width="6.5703125" style="48" customWidth="1"/>
    <col min="2" max="2" width="45" style="49" customWidth="1"/>
    <col min="3" max="3" width="15" style="50" customWidth="1"/>
    <col min="4" max="4" width="57" style="49" customWidth="1"/>
    <col min="5" max="5" width="15" style="50" customWidth="1"/>
    <col min="6" max="6" width="12.140625" style="50" customWidth="1"/>
    <col min="7" max="7" width="19.5703125" style="50" customWidth="1"/>
    <col min="8" max="9" width="18.85546875" style="132" customWidth="1"/>
    <col min="10" max="10" width="28.140625" style="49" customWidth="1"/>
    <col min="11" max="11" width="35.5703125" style="49" customWidth="1"/>
    <col min="12" max="12" width="18.42578125" style="51" customWidth="1"/>
    <col min="13" max="13" width="20.28515625" style="2" customWidth="1"/>
    <col min="14" max="14" width="21.140625" style="2" customWidth="1"/>
    <col min="15" max="18" width="9.140625" style="2"/>
    <col min="19" max="20" width="9.140625" style="2" customWidth="1"/>
    <col min="21" max="27" width="9.140625" style="2"/>
    <col min="28" max="16384" width="9.140625" style="51"/>
  </cols>
  <sheetData>
    <row r="2" spans="1:11" ht="18.75" x14ac:dyDescent="0.25">
      <c r="H2" s="131" t="s">
        <v>254</v>
      </c>
      <c r="K2" s="73"/>
    </row>
    <row r="3" spans="1:11" ht="18.75" x14ac:dyDescent="0.25">
      <c r="H3" s="131" t="s">
        <v>255</v>
      </c>
      <c r="K3" s="74"/>
    </row>
    <row r="4" spans="1:11" ht="18.75" x14ac:dyDescent="0.25">
      <c r="H4" s="131" t="s">
        <v>397</v>
      </c>
      <c r="I4" s="131"/>
      <c r="K4" s="74"/>
    </row>
    <row r="5" spans="1:11" ht="18.75" x14ac:dyDescent="0.25">
      <c r="K5" s="74"/>
    </row>
    <row r="6" spans="1:11" ht="18.75" x14ac:dyDescent="0.25">
      <c r="D6" s="52" t="s">
        <v>88</v>
      </c>
    </row>
    <row r="7" spans="1:11" ht="18.75" x14ac:dyDescent="0.25">
      <c r="D7" s="52" t="s">
        <v>8</v>
      </c>
    </row>
    <row r="8" spans="1:11" ht="90" customHeight="1" x14ac:dyDescent="0.25">
      <c r="A8" s="53" t="s">
        <v>9</v>
      </c>
      <c r="B8" s="54" t="s">
        <v>70</v>
      </c>
      <c r="C8" s="55" t="s">
        <v>71</v>
      </c>
      <c r="D8" s="54" t="s">
        <v>18</v>
      </c>
      <c r="E8" s="55" t="s">
        <v>218</v>
      </c>
      <c r="F8" s="55" t="s">
        <v>20</v>
      </c>
      <c r="G8" s="55" t="s">
        <v>19</v>
      </c>
      <c r="H8" s="55" t="s">
        <v>10</v>
      </c>
      <c r="I8" s="55" t="s">
        <v>11</v>
      </c>
      <c r="J8" s="55" t="s">
        <v>0</v>
      </c>
      <c r="K8" s="55" t="s">
        <v>1</v>
      </c>
    </row>
    <row r="9" spans="1:11" ht="29.25" customHeight="1" x14ac:dyDescent="0.25">
      <c r="A9" s="56">
        <v>1</v>
      </c>
      <c r="B9" s="54">
        <v>2</v>
      </c>
      <c r="C9" s="55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  <c r="I9" s="54">
        <v>9</v>
      </c>
      <c r="J9" s="55">
        <v>10</v>
      </c>
      <c r="K9" s="55">
        <v>11</v>
      </c>
    </row>
    <row r="10" spans="1:11" s="2" customFormat="1" ht="29.25" customHeight="1" x14ac:dyDescent="0.25">
      <c r="A10" s="151" t="s">
        <v>15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</row>
    <row r="11" spans="1:11" s="2" customFormat="1" ht="17.25" customHeight="1" x14ac:dyDescent="0.25">
      <c r="A11" s="155" t="s">
        <v>12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</row>
    <row r="12" spans="1:11" s="2" customFormat="1" ht="71.25" customHeight="1" x14ac:dyDescent="0.25">
      <c r="A12" s="19">
        <v>1</v>
      </c>
      <c r="B12" s="38" t="s">
        <v>97</v>
      </c>
      <c r="C12" s="9" t="s">
        <v>7</v>
      </c>
      <c r="D12" s="38" t="s">
        <v>97</v>
      </c>
      <c r="E12" s="10" t="s">
        <v>113</v>
      </c>
      <c r="F12" s="10">
        <v>1</v>
      </c>
      <c r="G12" s="10"/>
      <c r="H12" s="92">
        <v>194805000</v>
      </c>
      <c r="I12" s="10">
        <f>H12*1.12</f>
        <v>218181600.00000003</v>
      </c>
      <c r="J12" s="23" t="s">
        <v>156</v>
      </c>
      <c r="K12" s="23" t="s">
        <v>125</v>
      </c>
    </row>
    <row r="13" spans="1:11" s="2" customFormat="1" ht="81" customHeight="1" x14ac:dyDescent="0.25">
      <c r="A13" s="19">
        <f>A12+1</f>
        <v>2</v>
      </c>
      <c r="B13" s="38" t="s">
        <v>98</v>
      </c>
      <c r="C13" s="9" t="s">
        <v>7</v>
      </c>
      <c r="D13" s="38" t="s">
        <v>98</v>
      </c>
      <c r="E13" s="10" t="s">
        <v>113</v>
      </c>
      <c r="F13" s="10">
        <v>1</v>
      </c>
      <c r="G13" s="10"/>
      <c r="H13" s="92">
        <v>245441000</v>
      </c>
      <c r="I13" s="10">
        <f>H13*1.12</f>
        <v>274893920</v>
      </c>
      <c r="J13" s="23" t="s">
        <v>157</v>
      </c>
      <c r="K13" s="23" t="s">
        <v>125</v>
      </c>
    </row>
    <row r="14" spans="1:11" s="2" customFormat="1" ht="78" customHeight="1" x14ac:dyDescent="0.25">
      <c r="A14" s="19">
        <f>A13+1</f>
        <v>3</v>
      </c>
      <c r="B14" s="38" t="s">
        <v>190</v>
      </c>
      <c r="C14" s="9" t="s">
        <v>7</v>
      </c>
      <c r="D14" s="38" t="s">
        <v>174</v>
      </c>
      <c r="E14" s="10" t="s">
        <v>113</v>
      </c>
      <c r="F14" s="10">
        <v>1</v>
      </c>
      <c r="G14" s="10"/>
      <c r="H14" s="92">
        <v>22100000</v>
      </c>
      <c r="I14" s="10">
        <f>H14*1.12</f>
        <v>24752000.000000004</v>
      </c>
      <c r="J14" s="23" t="s">
        <v>158</v>
      </c>
      <c r="K14" s="23" t="s">
        <v>125</v>
      </c>
    </row>
    <row r="15" spans="1:11" s="2" customFormat="1" ht="76.5" customHeight="1" x14ac:dyDescent="0.25">
      <c r="A15" s="19">
        <f>A14+1</f>
        <v>4</v>
      </c>
      <c r="B15" s="38" t="s">
        <v>175</v>
      </c>
      <c r="C15" s="9" t="s">
        <v>7</v>
      </c>
      <c r="D15" s="38" t="s">
        <v>175</v>
      </c>
      <c r="E15" s="10" t="s">
        <v>113</v>
      </c>
      <c r="F15" s="10">
        <v>1</v>
      </c>
      <c r="G15" s="10"/>
      <c r="H15" s="92">
        <v>325328842</v>
      </c>
      <c r="I15" s="10">
        <f>H15*1.12</f>
        <v>364368303.04000002</v>
      </c>
      <c r="J15" s="23" t="s">
        <v>159</v>
      </c>
      <c r="K15" s="23" t="s">
        <v>125</v>
      </c>
    </row>
    <row r="16" spans="1:11" s="2" customFormat="1" ht="92.25" customHeight="1" x14ac:dyDescent="0.25">
      <c r="A16" s="19">
        <f>A15+1</f>
        <v>5</v>
      </c>
      <c r="B16" s="38" t="s">
        <v>398</v>
      </c>
      <c r="C16" s="9" t="s">
        <v>7</v>
      </c>
      <c r="D16" s="38" t="s">
        <v>398</v>
      </c>
      <c r="E16" s="10" t="s">
        <v>113</v>
      </c>
      <c r="F16" s="10">
        <v>1</v>
      </c>
      <c r="G16" s="10"/>
      <c r="H16" s="92">
        <v>38052488</v>
      </c>
      <c r="I16" s="10">
        <f>H16*1.12</f>
        <v>42618786.560000002</v>
      </c>
      <c r="J16" s="23" t="s">
        <v>119</v>
      </c>
      <c r="K16" s="23" t="s">
        <v>399</v>
      </c>
    </row>
    <row r="17" spans="1:20" s="2" customFormat="1" ht="24.75" customHeight="1" x14ac:dyDescent="0.25">
      <c r="A17" s="19">
        <f>A16+1</f>
        <v>6</v>
      </c>
      <c r="B17" s="38" t="s">
        <v>300</v>
      </c>
      <c r="C17" s="9"/>
      <c r="D17" s="38"/>
      <c r="E17" s="10"/>
      <c r="F17" s="10"/>
      <c r="G17" s="10"/>
      <c r="H17" s="92"/>
      <c r="I17" s="10"/>
      <c r="J17" s="23"/>
      <c r="K17" s="23"/>
    </row>
    <row r="18" spans="1:20" s="4" customFormat="1" ht="30" customHeight="1" x14ac:dyDescent="0.25">
      <c r="A18" s="156" t="s">
        <v>13</v>
      </c>
      <c r="B18" s="157"/>
      <c r="C18" s="157"/>
      <c r="D18" s="157"/>
      <c r="E18" s="157"/>
      <c r="F18" s="157"/>
      <c r="G18" s="158"/>
      <c r="H18" s="90">
        <f>SUM(H12:H17)</f>
        <v>825727330</v>
      </c>
      <c r="I18" s="90">
        <f>SUM(I12:I17)</f>
        <v>924814609.5999999</v>
      </c>
      <c r="J18" s="75"/>
      <c r="K18" s="76"/>
    </row>
    <row r="19" spans="1:20" s="4" customFormat="1" ht="15" customHeight="1" x14ac:dyDescent="0.25">
      <c r="A19" s="155" t="s">
        <v>14</v>
      </c>
      <c r="B19" s="155"/>
      <c r="C19" s="155"/>
      <c r="D19" s="155"/>
      <c r="E19" s="155"/>
      <c r="F19" s="155"/>
      <c r="G19" s="155"/>
      <c r="H19" s="155"/>
      <c r="I19" s="155"/>
      <c r="J19" s="155"/>
      <c r="K19" s="155"/>
    </row>
    <row r="20" spans="1:20" s="4" customFormat="1" ht="75.75" customHeight="1" x14ac:dyDescent="0.25">
      <c r="A20" s="19">
        <v>1</v>
      </c>
      <c r="B20" s="38" t="s">
        <v>3</v>
      </c>
      <c r="C20" s="9" t="s">
        <v>5</v>
      </c>
      <c r="D20" s="38" t="s">
        <v>176</v>
      </c>
      <c r="E20" s="10" t="s">
        <v>2</v>
      </c>
      <c r="F20" s="10">
        <v>1</v>
      </c>
      <c r="G20" s="10"/>
      <c r="H20" s="10">
        <v>3750000</v>
      </c>
      <c r="I20" s="10">
        <f t="shared" ref="I20:I32" si="0">H20*1.12</f>
        <v>4200000</v>
      </c>
      <c r="J20" s="23" t="s">
        <v>135</v>
      </c>
      <c r="K20" s="23" t="s">
        <v>125</v>
      </c>
    </row>
    <row r="21" spans="1:20" s="45" customFormat="1" ht="75.75" customHeight="1" x14ac:dyDescent="0.25">
      <c r="A21" s="46">
        <f>A20+1</f>
        <v>2</v>
      </c>
      <c r="B21" s="57" t="s">
        <v>17</v>
      </c>
      <c r="C21" s="124" t="s">
        <v>7</v>
      </c>
      <c r="D21" s="57" t="s">
        <v>127</v>
      </c>
      <c r="E21" s="58" t="s">
        <v>2</v>
      </c>
      <c r="F21" s="58">
        <v>1</v>
      </c>
      <c r="G21" s="58"/>
      <c r="H21" s="58">
        <v>20000000</v>
      </c>
      <c r="I21" s="58">
        <f t="shared" si="0"/>
        <v>22400000.000000004</v>
      </c>
      <c r="J21" s="125" t="s">
        <v>264</v>
      </c>
      <c r="K21" s="125" t="s">
        <v>125</v>
      </c>
    </row>
    <row r="22" spans="1:20" s="4" customFormat="1" ht="75.75" customHeight="1" x14ac:dyDescent="0.25">
      <c r="A22" s="19">
        <f t="shared" ref="A22:A36" si="1">A21+1</f>
        <v>3</v>
      </c>
      <c r="B22" s="38" t="s">
        <v>106</v>
      </c>
      <c r="C22" s="9" t="s">
        <v>7</v>
      </c>
      <c r="D22" s="38" t="s">
        <v>106</v>
      </c>
      <c r="E22" s="10" t="s">
        <v>2</v>
      </c>
      <c r="F22" s="10">
        <v>1</v>
      </c>
      <c r="G22" s="10"/>
      <c r="H22" s="10">
        <v>13200000</v>
      </c>
      <c r="I22" s="10">
        <f t="shared" si="0"/>
        <v>14784000.000000002</v>
      </c>
      <c r="J22" s="23" t="s">
        <v>136</v>
      </c>
      <c r="K22" s="23" t="s">
        <v>137</v>
      </c>
      <c r="M22" s="86"/>
      <c r="N22" s="87"/>
      <c r="O22" s="86"/>
      <c r="P22" s="88"/>
      <c r="Q22" s="88"/>
      <c r="R22" s="88"/>
      <c r="S22" s="89"/>
      <c r="T22" s="89"/>
    </row>
    <row r="23" spans="1:20" s="4" customFormat="1" ht="75.75" customHeight="1" x14ac:dyDescent="0.25">
      <c r="A23" s="19">
        <f t="shared" si="1"/>
        <v>4</v>
      </c>
      <c r="B23" s="38" t="s">
        <v>91</v>
      </c>
      <c r="C23" s="9" t="s">
        <v>5</v>
      </c>
      <c r="D23" s="38" t="s">
        <v>123</v>
      </c>
      <c r="E23" s="11" t="s">
        <v>2</v>
      </c>
      <c r="F23" s="11">
        <v>2</v>
      </c>
      <c r="G23" s="11"/>
      <c r="H23" s="10">
        <v>440000</v>
      </c>
      <c r="I23" s="10">
        <f t="shared" si="0"/>
        <v>492800.00000000006</v>
      </c>
      <c r="J23" s="23" t="s">
        <v>124</v>
      </c>
      <c r="K23" s="23" t="s">
        <v>125</v>
      </c>
      <c r="M23" s="86"/>
      <c r="N23" s="87"/>
      <c r="O23" s="86"/>
      <c r="P23" s="88"/>
      <c r="Q23" s="88"/>
      <c r="R23" s="88"/>
      <c r="S23" s="89"/>
      <c r="T23" s="89"/>
    </row>
    <row r="24" spans="1:20" s="4" customFormat="1" ht="75.75" customHeight="1" x14ac:dyDescent="0.25">
      <c r="A24" s="19">
        <f t="shared" si="1"/>
        <v>5</v>
      </c>
      <c r="B24" s="38" t="s">
        <v>93</v>
      </c>
      <c r="C24" s="9" t="s">
        <v>5</v>
      </c>
      <c r="D24" s="38" t="s">
        <v>126</v>
      </c>
      <c r="E24" s="11" t="s">
        <v>2</v>
      </c>
      <c r="F24" s="11">
        <v>5</v>
      </c>
      <c r="G24" s="11"/>
      <c r="H24" s="10">
        <v>100000</v>
      </c>
      <c r="I24" s="10">
        <f t="shared" si="0"/>
        <v>112000.00000000001</v>
      </c>
      <c r="J24" s="23" t="s">
        <v>124</v>
      </c>
      <c r="K24" s="23" t="s">
        <v>125</v>
      </c>
      <c r="M24" s="86"/>
      <c r="N24" s="87"/>
      <c r="O24" s="86"/>
      <c r="P24" s="88"/>
      <c r="Q24" s="88"/>
      <c r="R24" s="88"/>
      <c r="S24" s="89"/>
      <c r="T24" s="89"/>
    </row>
    <row r="25" spans="1:20" s="4" customFormat="1" ht="26.25" customHeight="1" x14ac:dyDescent="0.25">
      <c r="A25" s="19">
        <f t="shared" si="1"/>
        <v>6</v>
      </c>
      <c r="B25" s="38" t="s">
        <v>300</v>
      </c>
      <c r="C25" s="9"/>
      <c r="D25" s="38"/>
      <c r="E25" s="10"/>
      <c r="F25" s="10"/>
      <c r="G25" s="10"/>
      <c r="H25" s="10"/>
      <c r="I25" s="10"/>
      <c r="J25" s="23"/>
      <c r="K25" s="23"/>
      <c r="M25" s="86"/>
      <c r="N25" s="87"/>
      <c r="O25" s="86"/>
      <c r="P25" s="88"/>
      <c r="Q25" s="88"/>
      <c r="R25" s="88"/>
      <c r="S25" s="89"/>
      <c r="T25" s="89"/>
    </row>
    <row r="26" spans="1:20" s="4" customFormat="1" ht="96" customHeight="1" x14ac:dyDescent="0.25">
      <c r="A26" s="19">
        <f t="shared" si="1"/>
        <v>7</v>
      </c>
      <c r="B26" s="38" t="s">
        <v>4</v>
      </c>
      <c r="C26" s="9" t="s">
        <v>7</v>
      </c>
      <c r="D26" s="85" t="s">
        <v>314</v>
      </c>
      <c r="E26" s="10" t="s">
        <v>2</v>
      </c>
      <c r="F26" s="10">
        <v>1</v>
      </c>
      <c r="G26" s="10"/>
      <c r="H26" s="10">
        <v>31640000</v>
      </c>
      <c r="I26" s="10">
        <f t="shared" si="0"/>
        <v>35436800</v>
      </c>
      <c r="J26" s="23" t="s">
        <v>170</v>
      </c>
      <c r="K26" s="23" t="s">
        <v>141</v>
      </c>
      <c r="M26" s="86"/>
      <c r="N26" s="87"/>
      <c r="O26" s="86"/>
      <c r="P26" s="88"/>
      <c r="Q26" s="88"/>
      <c r="R26" s="88"/>
      <c r="S26" s="89"/>
      <c r="T26" s="89"/>
    </row>
    <row r="27" spans="1:20" s="4" customFormat="1" ht="98.25" customHeight="1" x14ac:dyDescent="0.25">
      <c r="A27" s="19">
        <f t="shared" si="1"/>
        <v>8</v>
      </c>
      <c r="B27" s="38" t="s">
        <v>107</v>
      </c>
      <c r="C27" s="9" t="s">
        <v>5</v>
      </c>
      <c r="D27" s="38" t="s">
        <v>273</v>
      </c>
      <c r="E27" s="10" t="s">
        <v>2</v>
      </c>
      <c r="F27" s="10">
        <v>1</v>
      </c>
      <c r="G27" s="10"/>
      <c r="H27" s="10">
        <v>5500000</v>
      </c>
      <c r="I27" s="10">
        <f t="shared" si="0"/>
        <v>6160000.0000000009</v>
      </c>
      <c r="J27" s="23" t="s">
        <v>170</v>
      </c>
      <c r="K27" s="23" t="s">
        <v>171</v>
      </c>
      <c r="M27" s="86"/>
      <c r="N27" s="87"/>
      <c r="O27" s="86"/>
      <c r="P27" s="88"/>
      <c r="Q27" s="88"/>
      <c r="R27" s="88"/>
      <c r="S27" s="89"/>
      <c r="T27" s="89"/>
    </row>
    <row r="28" spans="1:20" s="4" customFormat="1" ht="22.5" customHeight="1" x14ac:dyDescent="0.25">
      <c r="A28" s="19">
        <f t="shared" si="1"/>
        <v>9</v>
      </c>
      <c r="B28" s="38" t="s">
        <v>300</v>
      </c>
      <c r="C28" s="9"/>
      <c r="D28" s="38"/>
      <c r="E28" s="10"/>
      <c r="F28" s="10"/>
      <c r="G28" s="10"/>
      <c r="H28" s="10"/>
      <c r="I28" s="10"/>
      <c r="J28" s="23"/>
      <c r="K28" s="23"/>
      <c r="M28" s="86"/>
      <c r="N28" s="87"/>
      <c r="O28" s="86"/>
      <c r="P28" s="88"/>
      <c r="Q28" s="88"/>
      <c r="R28" s="88"/>
      <c r="S28" s="89"/>
      <c r="T28" s="89"/>
    </row>
    <row r="29" spans="1:20" s="4" customFormat="1" ht="55.5" customHeight="1" x14ac:dyDescent="0.25">
      <c r="A29" s="19">
        <f t="shared" si="1"/>
        <v>10</v>
      </c>
      <c r="B29" s="38" t="s">
        <v>108</v>
      </c>
      <c r="C29" s="9" t="s">
        <v>7</v>
      </c>
      <c r="D29" s="38" t="s">
        <v>109</v>
      </c>
      <c r="E29" s="10" t="s">
        <v>2</v>
      </c>
      <c r="F29" s="10">
        <v>1</v>
      </c>
      <c r="G29" s="10"/>
      <c r="H29" s="10">
        <v>45000000</v>
      </c>
      <c r="I29" s="10">
        <f t="shared" si="0"/>
        <v>50400000.000000007</v>
      </c>
      <c r="J29" s="23" t="s">
        <v>170</v>
      </c>
      <c r="K29" s="23" t="s">
        <v>171</v>
      </c>
      <c r="M29" s="86"/>
      <c r="N29" s="87"/>
      <c r="O29" s="86"/>
      <c r="P29" s="88"/>
      <c r="Q29" s="88"/>
      <c r="R29" s="88"/>
      <c r="S29" s="89"/>
      <c r="T29" s="89"/>
    </row>
    <row r="30" spans="1:20" s="45" customFormat="1" ht="39" customHeight="1" x14ac:dyDescent="0.25">
      <c r="A30" s="46">
        <f t="shared" si="1"/>
        <v>11</v>
      </c>
      <c r="B30" s="57" t="s">
        <v>300</v>
      </c>
      <c r="C30" s="124"/>
      <c r="D30" s="57"/>
      <c r="E30" s="58"/>
      <c r="F30" s="58"/>
      <c r="G30" s="58"/>
      <c r="H30" s="58"/>
      <c r="I30" s="58"/>
      <c r="J30" s="125"/>
      <c r="K30" s="125"/>
      <c r="M30" s="141"/>
      <c r="N30" s="142"/>
      <c r="O30" s="141"/>
      <c r="P30" s="143"/>
      <c r="Q30" s="143"/>
      <c r="R30" s="143"/>
      <c r="S30" s="144"/>
      <c r="T30" s="144"/>
    </row>
    <row r="31" spans="1:20" s="4" customFormat="1" ht="68.25" customHeight="1" x14ac:dyDescent="0.25">
      <c r="A31" s="19">
        <f t="shared" si="1"/>
        <v>12</v>
      </c>
      <c r="B31" s="38" t="s">
        <v>168</v>
      </c>
      <c r="C31" s="9" t="s">
        <v>5</v>
      </c>
      <c r="D31" s="38" t="s">
        <v>110</v>
      </c>
      <c r="E31" s="10" t="s">
        <v>2</v>
      </c>
      <c r="F31" s="10">
        <v>3</v>
      </c>
      <c r="G31" s="10"/>
      <c r="H31" s="10">
        <v>3000000</v>
      </c>
      <c r="I31" s="10">
        <f t="shared" si="0"/>
        <v>3360000.0000000005</v>
      </c>
      <c r="J31" s="23" t="s">
        <v>170</v>
      </c>
      <c r="K31" s="23" t="s">
        <v>171</v>
      </c>
      <c r="M31" s="86"/>
      <c r="N31" s="87"/>
      <c r="O31" s="86"/>
      <c r="P31" s="88"/>
      <c r="Q31" s="88"/>
      <c r="R31" s="88"/>
      <c r="S31" s="89"/>
      <c r="T31" s="89"/>
    </row>
    <row r="32" spans="1:20" s="4" customFormat="1" ht="68.25" customHeight="1" x14ac:dyDescent="0.25">
      <c r="A32" s="19">
        <f t="shared" si="1"/>
        <v>13</v>
      </c>
      <c r="B32" s="38" t="s">
        <v>169</v>
      </c>
      <c r="C32" s="9" t="s">
        <v>5</v>
      </c>
      <c r="D32" s="38" t="s">
        <v>111</v>
      </c>
      <c r="E32" s="10" t="s">
        <v>2</v>
      </c>
      <c r="F32" s="10">
        <v>1</v>
      </c>
      <c r="G32" s="10"/>
      <c r="H32" s="10">
        <v>6000000</v>
      </c>
      <c r="I32" s="10">
        <f t="shared" si="0"/>
        <v>6720000.0000000009</v>
      </c>
      <c r="J32" s="23" t="s">
        <v>170</v>
      </c>
      <c r="K32" s="23" t="s">
        <v>171</v>
      </c>
      <c r="M32" s="86"/>
      <c r="N32" s="87"/>
      <c r="O32" s="86"/>
      <c r="P32" s="88"/>
      <c r="Q32" s="88"/>
      <c r="R32" s="88"/>
      <c r="S32" s="89"/>
      <c r="T32" s="89"/>
    </row>
    <row r="33" spans="1:20" s="4" customFormat="1" ht="105.75" customHeight="1" x14ac:dyDescent="0.25">
      <c r="A33" s="19">
        <f t="shared" si="1"/>
        <v>14</v>
      </c>
      <c r="B33" s="38" t="s">
        <v>360</v>
      </c>
      <c r="C33" s="9" t="s">
        <v>7</v>
      </c>
      <c r="D33" s="38" t="s">
        <v>361</v>
      </c>
      <c r="E33" s="10" t="s">
        <v>2</v>
      </c>
      <c r="F33" s="10">
        <v>1</v>
      </c>
      <c r="G33" s="10"/>
      <c r="H33" s="5">
        <v>700000000</v>
      </c>
      <c r="I33" s="10">
        <f t="shared" ref="I33:I39" si="2">H33*1.12</f>
        <v>784000000.00000012</v>
      </c>
      <c r="J33" s="23" t="s">
        <v>362</v>
      </c>
      <c r="K33" s="23" t="s">
        <v>167</v>
      </c>
      <c r="M33" s="86"/>
      <c r="N33" s="87"/>
      <c r="O33" s="86"/>
      <c r="P33" s="88"/>
      <c r="Q33" s="88"/>
      <c r="R33" s="88"/>
      <c r="S33" s="89"/>
      <c r="T33" s="89"/>
    </row>
    <row r="34" spans="1:20" s="4" customFormat="1" ht="77.25" customHeight="1" x14ac:dyDescent="0.25">
      <c r="A34" s="21">
        <f t="shared" si="1"/>
        <v>15</v>
      </c>
      <c r="B34" s="38" t="s">
        <v>180</v>
      </c>
      <c r="C34" s="9" t="s">
        <v>5</v>
      </c>
      <c r="D34" s="94" t="s">
        <v>181</v>
      </c>
      <c r="E34" s="11" t="s">
        <v>2</v>
      </c>
      <c r="F34" s="11">
        <v>60</v>
      </c>
      <c r="G34" s="11"/>
      <c r="H34" s="5">
        <v>1470000</v>
      </c>
      <c r="I34" s="10">
        <f t="shared" si="2"/>
        <v>1646400.0000000002</v>
      </c>
      <c r="J34" s="26" t="s">
        <v>182</v>
      </c>
      <c r="K34" s="23" t="s">
        <v>167</v>
      </c>
      <c r="M34" s="86"/>
      <c r="N34" s="87"/>
      <c r="O34" s="86"/>
      <c r="P34" s="88"/>
      <c r="Q34" s="88"/>
      <c r="R34" s="88"/>
      <c r="S34" s="89"/>
      <c r="T34" s="89"/>
    </row>
    <row r="35" spans="1:20" s="4" customFormat="1" ht="77.25" customHeight="1" x14ac:dyDescent="0.25">
      <c r="A35" s="21">
        <f t="shared" si="1"/>
        <v>16</v>
      </c>
      <c r="B35" s="38" t="s">
        <v>274</v>
      </c>
      <c r="C35" s="9" t="s">
        <v>5</v>
      </c>
      <c r="D35" s="94" t="s">
        <v>274</v>
      </c>
      <c r="E35" s="11" t="s">
        <v>2</v>
      </c>
      <c r="F35" s="11">
        <v>1</v>
      </c>
      <c r="G35" s="11"/>
      <c r="H35" s="5">
        <v>1500000</v>
      </c>
      <c r="I35" s="10">
        <f t="shared" si="2"/>
        <v>1680000.0000000002</v>
      </c>
      <c r="J35" s="26" t="s">
        <v>275</v>
      </c>
      <c r="K35" s="23" t="s">
        <v>167</v>
      </c>
      <c r="M35" s="86"/>
      <c r="N35" s="87"/>
      <c r="O35" s="86"/>
      <c r="P35" s="88"/>
      <c r="Q35" s="88"/>
      <c r="R35" s="88"/>
      <c r="S35" s="89"/>
      <c r="T35" s="89"/>
    </row>
    <row r="36" spans="1:20" s="4" customFormat="1" ht="77.25" customHeight="1" x14ac:dyDescent="0.25">
      <c r="A36" s="21">
        <f t="shared" si="1"/>
        <v>17</v>
      </c>
      <c r="B36" s="38" t="s">
        <v>281</v>
      </c>
      <c r="C36" s="9" t="s">
        <v>7</v>
      </c>
      <c r="D36" s="94" t="s">
        <v>282</v>
      </c>
      <c r="E36" s="11" t="s">
        <v>2</v>
      </c>
      <c r="F36" s="11">
        <v>1</v>
      </c>
      <c r="G36" s="11"/>
      <c r="H36" s="5">
        <v>15000000</v>
      </c>
      <c r="I36" s="10">
        <f t="shared" si="2"/>
        <v>16800000</v>
      </c>
      <c r="J36" s="26" t="s">
        <v>170</v>
      </c>
      <c r="K36" s="23" t="s">
        <v>167</v>
      </c>
      <c r="M36" s="86"/>
      <c r="N36" s="87"/>
      <c r="O36" s="86"/>
      <c r="P36" s="88"/>
      <c r="Q36" s="88"/>
      <c r="R36" s="88"/>
      <c r="S36" s="89"/>
      <c r="T36" s="89"/>
    </row>
    <row r="37" spans="1:20" s="4" customFormat="1" ht="77.25" customHeight="1" x14ac:dyDescent="0.25">
      <c r="A37" s="21">
        <v>18</v>
      </c>
      <c r="B37" s="38" t="s">
        <v>316</v>
      </c>
      <c r="C37" s="9" t="s">
        <v>5</v>
      </c>
      <c r="D37" s="94" t="s">
        <v>317</v>
      </c>
      <c r="E37" s="11" t="s">
        <v>2</v>
      </c>
      <c r="F37" s="11">
        <v>1</v>
      </c>
      <c r="G37" s="11"/>
      <c r="H37" s="5">
        <v>600000</v>
      </c>
      <c r="I37" s="10">
        <f t="shared" si="2"/>
        <v>672000.00000000012</v>
      </c>
      <c r="J37" s="26" t="s">
        <v>318</v>
      </c>
      <c r="K37" s="23" t="s">
        <v>319</v>
      </c>
      <c r="M37" s="86"/>
      <c r="N37" s="87"/>
      <c r="O37" s="86"/>
      <c r="P37" s="88"/>
      <c r="Q37" s="88"/>
      <c r="R37" s="88"/>
      <c r="S37" s="89"/>
      <c r="T37" s="89"/>
    </row>
    <row r="38" spans="1:20" s="4" customFormat="1" ht="77.25" customHeight="1" x14ac:dyDescent="0.25">
      <c r="A38" s="21">
        <v>19</v>
      </c>
      <c r="B38" s="38" t="s">
        <v>363</v>
      </c>
      <c r="C38" s="9" t="s">
        <v>7</v>
      </c>
      <c r="D38" s="94" t="s">
        <v>364</v>
      </c>
      <c r="E38" s="11" t="s">
        <v>2</v>
      </c>
      <c r="F38" s="11">
        <v>1</v>
      </c>
      <c r="G38" s="11"/>
      <c r="H38" s="5">
        <v>165000000</v>
      </c>
      <c r="I38" s="10">
        <f t="shared" si="2"/>
        <v>184800000.00000003</v>
      </c>
      <c r="J38" s="23" t="s">
        <v>365</v>
      </c>
      <c r="K38" s="23" t="s">
        <v>167</v>
      </c>
      <c r="M38" s="86"/>
      <c r="N38" s="87"/>
      <c r="O38" s="86"/>
      <c r="P38" s="88"/>
      <c r="Q38" s="88"/>
      <c r="R38" s="88"/>
      <c r="S38" s="89"/>
      <c r="T38" s="89"/>
    </row>
    <row r="39" spans="1:20" s="45" customFormat="1" ht="56.25" customHeight="1" x14ac:dyDescent="0.25">
      <c r="A39" s="44">
        <v>20</v>
      </c>
      <c r="B39" s="57" t="s">
        <v>386</v>
      </c>
      <c r="C39" s="124" t="s">
        <v>7</v>
      </c>
      <c r="D39" s="57" t="s">
        <v>386</v>
      </c>
      <c r="E39" s="62" t="s">
        <v>2</v>
      </c>
      <c r="F39" s="62">
        <v>1</v>
      </c>
      <c r="G39" s="62"/>
      <c r="H39" s="129">
        <v>19642858</v>
      </c>
      <c r="I39" s="58">
        <f t="shared" si="2"/>
        <v>22000000.960000001</v>
      </c>
      <c r="J39" s="125" t="s">
        <v>119</v>
      </c>
      <c r="K39" s="125" t="s">
        <v>167</v>
      </c>
      <c r="M39" s="141"/>
      <c r="N39" s="142"/>
      <c r="O39" s="141"/>
      <c r="P39" s="143"/>
      <c r="Q39" s="143"/>
      <c r="R39" s="143"/>
      <c r="S39" s="144"/>
      <c r="T39" s="144"/>
    </row>
    <row r="40" spans="1:20" s="4" customFormat="1" ht="20.25" customHeight="1" x14ac:dyDescent="0.25">
      <c r="A40" s="159" t="s">
        <v>16</v>
      </c>
      <c r="B40" s="160"/>
      <c r="C40" s="160"/>
      <c r="D40" s="160"/>
      <c r="E40" s="160"/>
      <c r="F40" s="160"/>
      <c r="G40" s="161"/>
      <c r="H40" s="90">
        <f>SUM(H20:H39)</f>
        <v>1031842858</v>
      </c>
      <c r="I40" s="90">
        <f>SUM(I20:I39)</f>
        <v>1155664000.9600003</v>
      </c>
      <c r="J40" s="77"/>
      <c r="K40" s="76"/>
    </row>
    <row r="41" spans="1:20" s="4" customFormat="1" ht="18" customHeight="1" x14ac:dyDescent="0.25">
      <c r="A41" s="159" t="s">
        <v>77</v>
      </c>
      <c r="B41" s="160"/>
      <c r="C41" s="160"/>
      <c r="D41" s="160"/>
      <c r="E41" s="160"/>
      <c r="F41" s="160"/>
      <c r="G41" s="161"/>
      <c r="H41" s="90">
        <f>H18+H40</f>
        <v>1857570188</v>
      </c>
      <c r="I41" s="90">
        <f>I40+I18</f>
        <v>2080478610.5600002</v>
      </c>
      <c r="J41" s="71"/>
      <c r="K41" s="71"/>
    </row>
    <row r="42" spans="1:20" s="4" customFormat="1" ht="24.75" customHeight="1" x14ac:dyDescent="0.25">
      <c r="A42" s="152" t="s">
        <v>72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4"/>
    </row>
    <row r="43" spans="1:20" s="4" customFormat="1" ht="16.5" customHeight="1" x14ac:dyDescent="0.25">
      <c r="A43" s="159" t="s">
        <v>12</v>
      </c>
      <c r="B43" s="160"/>
      <c r="C43" s="160"/>
      <c r="D43" s="160"/>
      <c r="E43" s="160"/>
      <c r="F43" s="160"/>
      <c r="G43" s="160"/>
      <c r="H43" s="160"/>
      <c r="I43" s="160"/>
      <c r="J43" s="160"/>
      <c r="K43" s="161"/>
    </row>
    <row r="44" spans="1:20" s="4" customFormat="1" ht="84" customHeight="1" x14ac:dyDescent="0.25">
      <c r="A44" s="21">
        <v>1</v>
      </c>
      <c r="B44" s="38" t="s">
        <v>99</v>
      </c>
      <c r="C44" s="9" t="s">
        <v>132</v>
      </c>
      <c r="D44" s="38" t="s">
        <v>160</v>
      </c>
      <c r="E44" s="10" t="s">
        <v>163</v>
      </c>
      <c r="F44" s="10">
        <v>1</v>
      </c>
      <c r="G44" s="10"/>
      <c r="H44" s="92">
        <v>3869564117</v>
      </c>
      <c r="I44" s="10">
        <f>H44*1.12</f>
        <v>4333911811.04</v>
      </c>
      <c r="J44" s="23" t="s">
        <v>164</v>
      </c>
      <c r="K44" s="23" t="s">
        <v>141</v>
      </c>
    </row>
    <row r="45" spans="1:20" s="4" customFormat="1" ht="80.25" customHeight="1" x14ac:dyDescent="0.25">
      <c r="A45" s="21">
        <v>2</v>
      </c>
      <c r="B45" s="38" t="s">
        <v>100</v>
      </c>
      <c r="C45" s="9" t="s">
        <v>132</v>
      </c>
      <c r="D45" s="38" t="s">
        <v>161</v>
      </c>
      <c r="E45" s="10" t="s">
        <v>163</v>
      </c>
      <c r="F45" s="10">
        <v>1</v>
      </c>
      <c r="G45" s="10"/>
      <c r="H45" s="92">
        <v>25638521464</v>
      </c>
      <c r="I45" s="10">
        <f>H45*1.12</f>
        <v>28715144039.680004</v>
      </c>
      <c r="J45" s="125" t="s">
        <v>336</v>
      </c>
      <c r="K45" s="23" t="s">
        <v>141</v>
      </c>
    </row>
    <row r="46" spans="1:20" s="4" customFormat="1" ht="84.75" customHeight="1" x14ac:dyDescent="0.25">
      <c r="A46" s="21">
        <v>3</v>
      </c>
      <c r="B46" s="38" t="s">
        <v>101</v>
      </c>
      <c r="C46" s="9" t="s">
        <v>132</v>
      </c>
      <c r="D46" s="38" t="s">
        <v>162</v>
      </c>
      <c r="E46" s="10" t="s">
        <v>163</v>
      </c>
      <c r="F46" s="10">
        <v>1</v>
      </c>
      <c r="G46" s="10"/>
      <c r="H46" s="92">
        <v>235612239</v>
      </c>
      <c r="I46" s="10">
        <f>H46*1.12</f>
        <v>263885707.68000004</v>
      </c>
      <c r="J46" s="23" t="s">
        <v>157</v>
      </c>
      <c r="K46" s="23" t="s">
        <v>141</v>
      </c>
    </row>
    <row r="47" spans="1:20" s="4" customFormat="1" ht="84.75" customHeight="1" x14ac:dyDescent="0.25">
      <c r="A47" s="21">
        <v>4</v>
      </c>
      <c r="B47" s="38" t="s">
        <v>347</v>
      </c>
      <c r="C47" s="9" t="s">
        <v>348</v>
      </c>
      <c r="D47" s="38" t="s">
        <v>347</v>
      </c>
      <c r="E47" s="11" t="s">
        <v>113</v>
      </c>
      <c r="F47" s="11">
        <v>1</v>
      </c>
      <c r="G47" s="11"/>
      <c r="H47" s="92">
        <v>185000000</v>
      </c>
      <c r="I47" s="10">
        <f>H47*1.12</f>
        <v>207200000.00000003</v>
      </c>
      <c r="J47" s="23" t="s">
        <v>349</v>
      </c>
      <c r="K47" s="23" t="s">
        <v>141</v>
      </c>
    </row>
    <row r="48" spans="1:20" s="4" customFormat="1" ht="123" customHeight="1" x14ac:dyDescent="0.25">
      <c r="A48" s="21">
        <v>5</v>
      </c>
      <c r="B48" s="38" t="s">
        <v>380</v>
      </c>
      <c r="C48" s="9" t="s">
        <v>132</v>
      </c>
      <c r="D48" s="38" t="s">
        <v>381</v>
      </c>
      <c r="E48" s="10" t="s">
        <v>396</v>
      </c>
      <c r="F48" s="11">
        <v>1</v>
      </c>
      <c r="G48" s="11"/>
      <c r="H48" s="92">
        <v>210150000</v>
      </c>
      <c r="I48" s="10">
        <f>H48*1.12</f>
        <v>235368000.00000003</v>
      </c>
      <c r="J48" s="23" t="s">
        <v>382</v>
      </c>
      <c r="K48" s="23" t="s">
        <v>125</v>
      </c>
    </row>
    <row r="49" spans="1:14" s="4" customFormat="1" ht="15" customHeight="1" x14ac:dyDescent="0.25">
      <c r="A49" s="159" t="s">
        <v>13</v>
      </c>
      <c r="B49" s="160"/>
      <c r="C49" s="160"/>
      <c r="D49" s="160"/>
      <c r="E49" s="160"/>
      <c r="F49" s="160"/>
      <c r="G49" s="161"/>
      <c r="H49" s="90">
        <f>SUM(H44:H48)</f>
        <v>30138847820</v>
      </c>
      <c r="I49" s="90">
        <f>SUM(I44:I48)</f>
        <v>33755509558.400005</v>
      </c>
      <c r="J49" s="71"/>
      <c r="K49" s="71"/>
    </row>
    <row r="50" spans="1:14" s="4" customFormat="1" ht="13.5" customHeight="1" x14ac:dyDescent="0.25">
      <c r="A50" s="159" t="s">
        <v>14</v>
      </c>
      <c r="B50" s="160"/>
      <c r="C50" s="160"/>
      <c r="D50" s="160"/>
      <c r="E50" s="160"/>
      <c r="F50" s="160"/>
      <c r="G50" s="160"/>
      <c r="H50" s="160"/>
      <c r="I50" s="160"/>
      <c r="J50" s="160"/>
      <c r="K50" s="161"/>
    </row>
    <row r="51" spans="1:14" s="4" customFormat="1" ht="48.75" customHeight="1" x14ac:dyDescent="0.25">
      <c r="A51" s="21">
        <v>1</v>
      </c>
      <c r="B51" s="40" t="s">
        <v>105</v>
      </c>
      <c r="C51" s="13" t="s">
        <v>139</v>
      </c>
      <c r="D51" s="40" t="s">
        <v>150</v>
      </c>
      <c r="E51" s="3" t="s">
        <v>2</v>
      </c>
      <c r="F51" s="3">
        <v>1</v>
      </c>
      <c r="G51" s="12"/>
      <c r="H51" s="3">
        <v>2172516.46</v>
      </c>
      <c r="I51" s="11">
        <f t="shared" ref="I51:I63" si="3">H51*1.12</f>
        <v>2433218.4352000002</v>
      </c>
      <c r="J51" s="78" t="s">
        <v>151</v>
      </c>
      <c r="K51" s="23" t="s">
        <v>141</v>
      </c>
      <c r="L51" s="72"/>
      <c r="N51" s="72"/>
    </row>
    <row r="52" spans="1:14" s="4" customFormat="1" ht="48.75" customHeight="1" x14ac:dyDescent="0.25">
      <c r="A52" s="21">
        <f t="shared" ref="A52:A84" si="4">A51+1</f>
        <v>2</v>
      </c>
      <c r="B52" s="29" t="s">
        <v>112</v>
      </c>
      <c r="C52" s="13" t="s">
        <v>139</v>
      </c>
      <c r="D52" s="29" t="s">
        <v>152</v>
      </c>
      <c r="E52" s="17" t="s">
        <v>2</v>
      </c>
      <c r="F52" s="17">
        <v>1</v>
      </c>
      <c r="G52" s="18"/>
      <c r="H52" s="18">
        <v>45650000</v>
      </c>
      <c r="I52" s="11">
        <f t="shared" si="3"/>
        <v>51128000.000000007</v>
      </c>
      <c r="J52" s="78" t="s">
        <v>151</v>
      </c>
      <c r="K52" s="23" t="s">
        <v>153</v>
      </c>
      <c r="L52" s="72"/>
      <c r="N52" s="72"/>
    </row>
    <row r="53" spans="1:14" s="4" customFormat="1" ht="48.75" customHeight="1" x14ac:dyDescent="0.25">
      <c r="A53" s="21">
        <f t="shared" si="4"/>
        <v>3</v>
      </c>
      <c r="B53" s="117" t="s">
        <v>256</v>
      </c>
      <c r="C53" s="118" t="s">
        <v>23</v>
      </c>
      <c r="D53" s="117" t="s">
        <v>256</v>
      </c>
      <c r="E53" s="17" t="s">
        <v>2</v>
      </c>
      <c r="F53" s="17">
        <v>1</v>
      </c>
      <c r="G53" s="18"/>
      <c r="H53" s="18">
        <v>66283000</v>
      </c>
      <c r="I53" s="11">
        <f t="shared" si="3"/>
        <v>74236960</v>
      </c>
      <c r="J53" s="78" t="s">
        <v>140</v>
      </c>
      <c r="K53" s="23" t="s">
        <v>141</v>
      </c>
    </row>
    <row r="54" spans="1:14" s="4" customFormat="1" ht="48.75" customHeight="1" x14ac:dyDescent="0.25">
      <c r="A54" s="21">
        <f t="shared" si="4"/>
        <v>4</v>
      </c>
      <c r="B54" s="69" t="s">
        <v>179</v>
      </c>
      <c r="C54" s="70" t="s">
        <v>25</v>
      </c>
      <c r="D54" s="69" t="s">
        <v>154</v>
      </c>
      <c r="E54" s="21" t="s">
        <v>2</v>
      </c>
      <c r="F54" s="21">
        <v>386</v>
      </c>
      <c r="G54" s="23"/>
      <c r="H54" s="11">
        <v>1337000</v>
      </c>
      <c r="I54" s="11">
        <f>H54*1.12</f>
        <v>1497440.0000000002</v>
      </c>
      <c r="J54" s="78" t="s">
        <v>155</v>
      </c>
      <c r="K54" s="23" t="s">
        <v>141</v>
      </c>
    </row>
    <row r="55" spans="1:14" s="4" customFormat="1" ht="48.75" customHeight="1" x14ac:dyDescent="0.25">
      <c r="A55" s="21">
        <f t="shared" si="4"/>
        <v>5</v>
      </c>
      <c r="B55" s="24" t="s">
        <v>92</v>
      </c>
      <c r="C55" s="3" t="s">
        <v>21</v>
      </c>
      <c r="D55" s="24" t="s">
        <v>148</v>
      </c>
      <c r="E55" s="3" t="s">
        <v>2</v>
      </c>
      <c r="F55" s="3">
        <v>1</v>
      </c>
      <c r="G55" s="3"/>
      <c r="H55" s="3">
        <v>76340000</v>
      </c>
      <c r="I55" s="11">
        <f>H55*1.12</f>
        <v>85500800.000000015</v>
      </c>
      <c r="J55" s="78" t="s">
        <v>155</v>
      </c>
      <c r="K55" s="23" t="s">
        <v>149</v>
      </c>
    </row>
    <row r="56" spans="1:14" s="4" customFormat="1" ht="108.75" customHeight="1" x14ac:dyDescent="0.25">
      <c r="A56" s="21">
        <f t="shared" si="4"/>
        <v>6</v>
      </c>
      <c r="B56" s="40" t="s">
        <v>6</v>
      </c>
      <c r="C56" s="3" t="s">
        <v>22</v>
      </c>
      <c r="D56" s="40" t="s">
        <v>177</v>
      </c>
      <c r="E56" s="3" t="s">
        <v>2</v>
      </c>
      <c r="F56" s="3">
        <v>6000</v>
      </c>
      <c r="G56" s="3"/>
      <c r="H56" s="13">
        <v>64750000</v>
      </c>
      <c r="I56" s="11">
        <f t="shared" si="3"/>
        <v>72520000</v>
      </c>
      <c r="J56" s="79" t="s">
        <v>119</v>
      </c>
      <c r="K56" s="29" t="s">
        <v>120</v>
      </c>
    </row>
    <row r="57" spans="1:14" s="4" customFormat="1" ht="109.5" customHeight="1" x14ac:dyDescent="0.25">
      <c r="A57" s="21">
        <f t="shared" si="4"/>
        <v>7</v>
      </c>
      <c r="B57" s="28" t="s">
        <v>89</v>
      </c>
      <c r="C57" s="3" t="s">
        <v>90</v>
      </c>
      <c r="D57" s="28" t="s">
        <v>121</v>
      </c>
      <c r="E57" s="3" t="s">
        <v>2</v>
      </c>
      <c r="F57" s="3">
        <v>17</v>
      </c>
      <c r="G57" s="5"/>
      <c r="H57" s="92">
        <v>942854</v>
      </c>
      <c r="I57" s="11">
        <f t="shared" si="3"/>
        <v>1055996.4800000002</v>
      </c>
      <c r="J57" s="80" t="s">
        <v>122</v>
      </c>
      <c r="K57" s="29" t="s">
        <v>120</v>
      </c>
    </row>
    <row r="58" spans="1:14" s="4" customFormat="1" ht="115.5" customHeight="1" x14ac:dyDescent="0.25">
      <c r="A58" s="21">
        <f t="shared" si="4"/>
        <v>8</v>
      </c>
      <c r="B58" s="41" t="s">
        <v>94</v>
      </c>
      <c r="C58" s="3" t="s">
        <v>23</v>
      </c>
      <c r="D58" s="41" t="s">
        <v>94</v>
      </c>
      <c r="E58" s="3" t="s">
        <v>2</v>
      </c>
      <c r="F58" s="3">
        <v>1</v>
      </c>
      <c r="G58" s="3"/>
      <c r="H58" s="13">
        <v>1578075000</v>
      </c>
      <c r="I58" s="11">
        <f t="shared" si="3"/>
        <v>1767444000.0000002</v>
      </c>
      <c r="J58" s="79" t="s">
        <v>178</v>
      </c>
      <c r="K58" s="29" t="s">
        <v>141</v>
      </c>
    </row>
    <row r="59" spans="1:14" s="4" customFormat="1" ht="64.5" customHeight="1" x14ac:dyDescent="0.25">
      <c r="A59" s="21">
        <f t="shared" si="4"/>
        <v>9</v>
      </c>
      <c r="B59" s="41" t="s">
        <v>95</v>
      </c>
      <c r="C59" s="22" t="s">
        <v>23</v>
      </c>
      <c r="D59" s="41" t="s">
        <v>95</v>
      </c>
      <c r="E59" s="22" t="s">
        <v>2</v>
      </c>
      <c r="F59" s="22">
        <v>1</v>
      </c>
      <c r="G59" s="20"/>
      <c r="H59" s="93">
        <v>1870898000</v>
      </c>
      <c r="I59" s="11">
        <f t="shared" si="3"/>
        <v>2095405760.0000002</v>
      </c>
      <c r="J59" s="79" t="s">
        <v>178</v>
      </c>
      <c r="K59" s="29" t="s">
        <v>141</v>
      </c>
    </row>
    <row r="60" spans="1:14" s="45" customFormat="1" ht="60" customHeight="1" x14ac:dyDescent="0.25">
      <c r="A60" s="44">
        <f t="shared" si="4"/>
        <v>10</v>
      </c>
      <c r="B60" s="119" t="s">
        <v>96</v>
      </c>
      <c r="C60" s="120" t="s">
        <v>23</v>
      </c>
      <c r="D60" s="119" t="s">
        <v>96</v>
      </c>
      <c r="E60" s="120" t="s">
        <v>2</v>
      </c>
      <c r="F60" s="120">
        <v>1</v>
      </c>
      <c r="G60" s="121"/>
      <c r="H60" s="122">
        <v>151720000</v>
      </c>
      <c r="I60" s="62">
        <f t="shared" si="3"/>
        <v>169926400.00000003</v>
      </c>
      <c r="J60" s="123" t="s">
        <v>178</v>
      </c>
      <c r="K60" s="117" t="s">
        <v>141</v>
      </c>
    </row>
    <row r="61" spans="1:14" s="4" customFormat="1" ht="56.25" customHeight="1" x14ac:dyDescent="0.25">
      <c r="A61" s="21">
        <f t="shared" si="4"/>
        <v>11</v>
      </c>
      <c r="B61" s="119" t="s">
        <v>257</v>
      </c>
      <c r="C61" s="120" t="s">
        <v>23</v>
      </c>
      <c r="D61" s="119" t="s">
        <v>257</v>
      </c>
      <c r="E61" s="22" t="s">
        <v>2</v>
      </c>
      <c r="F61" s="22">
        <v>1</v>
      </c>
      <c r="G61" s="20"/>
      <c r="H61" s="93">
        <v>926363000</v>
      </c>
      <c r="I61" s="11">
        <f t="shared" si="3"/>
        <v>1037526560.0000001</v>
      </c>
      <c r="J61" s="79" t="s">
        <v>178</v>
      </c>
      <c r="K61" s="29" t="s">
        <v>141</v>
      </c>
    </row>
    <row r="62" spans="1:14" s="2" customFormat="1" ht="117.75" customHeight="1" x14ac:dyDescent="0.25">
      <c r="A62" s="21">
        <f t="shared" si="4"/>
        <v>12</v>
      </c>
      <c r="B62" s="119" t="s">
        <v>258</v>
      </c>
      <c r="C62" s="120" t="s">
        <v>24</v>
      </c>
      <c r="D62" s="119" t="s">
        <v>258</v>
      </c>
      <c r="E62" s="22" t="s">
        <v>2</v>
      </c>
      <c r="F62" s="22">
        <v>1</v>
      </c>
      <c r="G62" s="20"/>
      <c r="H62" s="93">
        <v>1463239000</v>
      </c>
      <c r="I62" s="11">
        <f t="shared" si="3"/>
        <v>1638827680.0000002</v>
      </c>
      <c r="J62" s="79" t="s">
        <v>178</v>
      </c>
      <c r="K62" s="29" t="s">
        <v>141</v>
      </c>
    </row>
    <row r="63" spans="1:14" s="4" customFormat="1" ht="132.75" customHeight="1" x14ac:dyDescent="0.25">
      <c r="A63" s="21">
        <f t="shared" si="4"/>
        <v>13</v>
      </c>
      <c r="B63" s="119" t="s">
        <v>259</v>
      </c>
      <c r="C63" s="120" t="s">
        <v>23</v>
      </c>
      <c r="D63" s="119" t="s">
        <v>259</v>
      </c>
      <c r="E63" s="22" t="s">
        <v>2</v>
      </c>
      <c r="F63" s="22">
        <v>1</v>
      </c>
      <c r="G63" s="20"/>
      <c r="H63" s="93">
        <v>2210255470</v>
      </c>
      <c r="I63" s="11">
        <f t="shared" si="3"/>
        <v>2475486126.4000001</v>
      </c>
      <c r="J63" s="79" t="s">
        <v>178</v>
      </c>
      <c r="K63" s="29" t="s">
        <v>141</v>
      </c>
    </row>
    <row r="64" spans="1:14" s="4" customFormat="1" ht="51" customHeight="1" x14ac:dyDescent="0.25">
      <c r="A64" s="21">
        <f t="shared" si="4"/>
        <v>14</v>
      </c>
      <c r="B64" s="41" t="s">
        <v>283</v>
      </c>
      <c r="C64" s="22" t="s">
        <v>23</v>
      </c>
      <c r="D64" s="41" t="s">
        <v>284</v>
      </c>
      <c r="E64" s="22" t="s">
        <v>2</v>
      </c>
      <c r="F64" s="22">
        <v>1</v>
      </c>
      <c r="G64" s="20"/>
      <c r="H64" s="93">
        <v>59104000</v>
      </c>
      <c r="I64" s="11">
        <f t="shared" ref="I64:I86" si="5">H64*1.12</f>
        <v>66196480.000000007</v>
      </c>
      <c r="J64" s="79" t="s">
        <v>178</v>
      </c>
      <c r="K64" s="29" t="s">
        <v>141</v>
      </c>
    </row>
    <row r="65" spans="1:27" s="4" customFormat="1" ht="60.75" customHeight="1" x14ac:dyDescent="0.25">
      <c r="A65" s="21">
        <f t="shared" si="4"/>
        <v>15</v>
      </c>
      <c r="B65" s="41" t="s">
        <v>102</v>
      </c>
      <c r="C65" s="22" t="s">
        <v>23</v>
      </c>
      <c r="D65" s="41" t="s">
        <v>129</v>
      </c>
      <c r="E65" s="22" t="s">
        <v>2</v>
      </c>
      <c r="F65" s="22">
        <v>1</v>
      </c>
      <c r="G65" s="20"/>
      <c r="H65" s="93">
        <v>152840000</v>
      </c>
      <c r="I65" s="11">
        <f t="shared" si="5"/>
        <v>171180800.00000003</v>
      </c>
      <c r="J65" s="79" t="s">
        <v>178</v>
      </c>
      <c r="K65" s="29" t="s">
        <v>141</v>
      </c>
    </row>
    <row r="66" spans="1:27" s="2" customFormat="1" ht="72" customHeight="1" x14ac:dyDescent="0.25">
      <c r="A66" s="21">
        <f t="shared" si="4"/>
        <v>16</v>
      </c>
      <c r="B66" s="41" t="s">
        <v>103</v>
      </c>
      <c r="C66" s="22" t="s">
        <v>23</v>
      </c>
      <c r="D66" s="41" t="s">
        <v>130</v>
      </c>
      <c r="E66" s="22" t="s">
        <v>2</v>
      </c>
      <c r="F66" s="22">
        <v>1</v>
      </c>
      <c r="G66" s="20"/>
      <c r="H66" s="93">
        <v>446428571.43000001</v>
      </c>
      <c r="I66" s="11">
        <f t="shared" si="5"/>
        <v>500000000.00160003</v>
      </c>
      <c r="J66" s="79" t="s">
        <v>178</v>
      </c>
      <c r="K66" s="29" t="s">
        <v>141</v>
      </c>
      <c r="L66" s="72"/>
    </row>
    <row r="67" spans="1:27" s="2" customFormat="1" ht="54.75" customHeight="1" x14ac:dyDescent="0.25">
      <c r="A67" s="21">
        <f t="shared" si="4"/>
        <v>17</v>
      </c>
      <c r="B67" s="41" t="s">
        <v>104</v>
      </c>
      <c r="C67" s="22" t="s">
        <v>23</v>
      </c>
      <c r="D67" s="41" t="s">
        <v>131</v>
      </c>
      <c r="E67" s="22" t="s">
        <v>2</v>
      </c>
      <c r="F67" s="22">
        <v>1</v>
      </c>
      <c r="G67" s="20"/>
      <c r="H67" s="93">
        <v>14732142.859999999</v>
      </c>
      <c r="I67" s="11">
        <f t="shared" si="5"/>
        <v>16500000.0032</v>
      </c>
      <c r="J67" s="79" t="s">
        <v>178</v>
      </c>
      <c r="K67" s="29" t="s">
        <v>141</v>
      </c>
      <c r="L67" s="72"/>
    </row>
    <row r="68" spans="1:27" s="2" customFormat="1" ht="84.75" customHeight="1" x14ac:dyDescent="0.25">
      <c r="A68" s="21">
        <f t="shared" si="4"/>
        <v>18</v>
      </c>
      <c r="B68" s="38" t="s">
        <v>172</v>
      </c>
      <c r="C68" s="9" t="s">
        <v>165</v>
      </c>
      <c r="D68" s="38" t="s">
        <v>172</v>
      </c>
      <c r="E68" s="10" t="s">
        <v>2</v>
      </c>
      <c r="F68" s="10">
        <v>1</v>
      </c>
      <c r="G68" s="10"/>
      <c r="H68" s="92">
        <v>5267177</v>
      </c>
      <c r="I68" s="10">
        <f t="shared" si="5"/>
        <v>5899238.2400000002</v>
      </c>
      <c r="J68" s="81" t="s">
        <v>166</v>
      </c>
      <c r="K68" s="29" t="s">
        <v>141</v>
      </c>
      <c r="L68" s="72"/>
    </row>
    <row r="69" spans="1:27" s="2" customFormat="1" ht="84.75" customHeight="1" x14ac:dyDescent="0.25">
      <c r="A69" s="21">
        <f t="shared" si="4"/>
        <v>19</v>
      </c>
      <c r="B69" s="38" t="s">
        <v>173</v>
      </c>
      <c r="C69" s="9" t="s">
        <v>132</v>
      </c>
      <c r="D69" s="38" t="s">
        <v>128</v>
      </c>
      <c r="E69" s="11" t="s">
        <v>2</v>
      </c>
      <c r="F69" s="11">
        <v>1</v>
      </c>
      <c r="G69" s="11"/>
      <c r="H69" s="5">
        <v>675000000</v>
      </c>
      <c r="I69" s="11">
        <f t="shared" si="5"/>
        <v>756000000.00000012</v>
      </c>
      <c r="J69" s="81" t="s">
        <v>122</v>
      </c>
      <c r="K69" s="29" t="s">
        <v>125</v>
      </c>
      <c r="L69" s="72"/>
    </row>
    <row r="70" spans="1:27" s="2" customFormat="1" ht="84.75" customHeight="1" x14ac:dyDescent="0.25">
      <c r="A70" s="21">
        <f t="shared" si="4"/>
        <v>20</v>
      </c>
      <c r="B70" s="38" t="s">
        <v>173</v>
      </c>
      <c r="C70" s="9" t="s">
        <v>132</v>
      </c>
      <c r="D70" s="38" t="s">
        <v>138</v>
      </c>
      <c r="E70" s="11" t="s">
        <v>2</v>
      </c>
      <c r="F70" s="11">
        <v>1</v>
      </c>
      <c r="G70" s="11"/>
      <c r="H70" s="5">
        <v>517949000</v>
      </c>
      <c r="I70" s="11">
        <f t="shared" si="5"/>
        <v>580102880</v>
      </c>
      <c r="J70" s="81" t="s">
        <v>122</v>
      </c>
      <c r="K70" s="29" t="s">
        <v>125</v>
      </c>
      <c r="L70" s="72"/>
    </row>
    <row r="71" spans="1:27" ht="84.75" customHeight="1" x14ac:dyDescent="0.25">
      <c r="A71" s="44">
        <f t="shared" si="4"/>
        <v>21</v>
      </c>
      <c r="B71" s="57" t="s">
        <v>173</v>
      </c>
      <c r="C71" s="124" t="s">
        <v>132</v>
      </c>
      <c r="D71" s="57" t="s">
        <v>134</v>
      </c>
      <c r="E71" s="62" t="s">
        <v>2</v>
      </c>
      <c r="F71" s="62">
        <v>1</v>
      </c>
      <c r="G71" s="62"/>
      <c r="H71" s="139">
        <v>810906989</v>
      </c>
      <c r="I71" s="62">
        <f t="shared" si="5"/>
        <v>908215827.68000007</v>
      </c>
      <c r="J71" s="136" t="s">
        <v>151</v>
      </c>
      <c r="K71" s="117" t="s">
        <v>133</v>
      </c>
      <c r="L71" s="137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</row>
    <row r="72" spans="1:27" s="2" customFormat="1" ht="84.75" customHeight="1" x14ac:dyDescent="0.25">
      <c r="A72" s="21">
        <f t="shared" si="4"/>
        <v>22</v>
      </c>
      <c r="B72" s="38" t="s">
        <v>114</v>
      </c>
      <c r="C72" s="9" t="s">
        <v>292</v>
      </c>
      <c r="D72" s="38" t="s">
        <v>144</v>
      </c>
      <c r="E72" s="11" t="s">
        <v>2</v>
      </c>
      <c r="F72" s="11">
        <v>1</v>
      </c>
      <c r="G72" s="11"/>
      <c r="H72" s="5">
        <v>135592816</v>
      </c>
      <c r="I72" s="11">
        <f t="shared" si="5"/>
        <v>151863953.92000002</v>
      </c>
      <c r="J72" s="81" t="s">
        <v>145</v>
      </c>
      <c r="K72" s="29" t="s">
        <v>125</v>
      </c>
      <c r="L72" s="72"/>
    </row>
    <row r="73" spans="1:27" s="2" customFormat="1" ht="49.5" customHeight="1" x14ac:dyDescent="0.25">
      <c r="A73" s="21">
        <f t="shared" si="4"/>
        <v>23</v>
      </c>
      <c r="B73" s="38" t="s">
        <v>115</v>
      </c>
      <c r="C73" s="9" t="s">
        <v>90</v>
      </c>
      <c r="D73" s="38" t="s">
        <v>146</v>
      </c>
      <c r="E73" s="11" t="s">
        <v>2</v>
      </c>
      <c r="F73" s="11">
        <v>1</v>
      </c>
      <c r="G73" s="11"/>
      <c r="H73" s="5">
        <v>10000000</v>
      </c>
      <c r="I73" s="11">
        <f t="shared" si="5"/>
        <v>11200000.000000002</v>
      </c>
      <c r="J73" s="81" t="s">
        <v>145</v>
      </c>
      <c r="K73" s="29" t="s">
        <v>125</v>
      </c>
      <c r="L73" s="72"/>
    </row>
    <row r="74" spans="1:27" s="2" customFormat="1" ht="56.25" customHeight="1" x14ac:dyDescent="0.25">
      <c r="A74" s="21">
        <f t="shared" si="4"/>
        <v>24</v>
      </c>
      <c r="B74" s="38" t="s">
        <v>116</v>
      </c>
      <c r="C74" s="9" t="s">
        <v>90</v>
      </c>
      <c r="D74" s="38" t="s">
        <v>147</v>
      </c>
      <c r="E74" s="11" t="s">
        <v>2</v>
      </c>
      <c r="F74" s="11">
        <v>1</v>
      </c>
      <c r="G74" s="11"/>
      <c r="H74" s="5">
        <v>20800000</v>
      </c>
      <c r="I74" s="11">
        <f t="shared" si="5"/>
        <v>23296000.000000004</v>
      </c>
      <c r="J74" s="81" t="s">
        <v>145</v>
      </c>
      <c r="K74" s="29" t="s">
        <v>125</v>
      </c>
      <c r="L74" s="72"/>
    </row>
    <row r="75" spans="1:27" s="2" customFormat="1" ht="63.75" customHeight="1" x14ac:dyDescent="0.25">
      <c r="A75" s="21">
        <f t="shared" si="4"/>
        <v>25</v>
      </c>
      <c r="B75" s="38" t="s">
        <v>117</v>
      </c>
      <c r="C75" s="9" t="s">
        <v>132</v>
      </c>
      <c r="D75" s="38" t="s">
        <v>117</v>
      </c>
      <c r="E75" s="11" t="s">
        <v>2</v>
      </c>
      <c r="F75" s="11">
        <v>1</v>
      </c>
      <c r="G75" s="11"/>
      <c r="H75" s="5">
        <v>68921000</v>
      </c>
      <c r="I75" s="11">
        <f t="shared" si="5"/>
        <v>77191520</v>
      </c>
      <c r="J75" s="81" t="s">
        <v>122</v>
      </c>
      <c r="K75" s="29" t="s">
        <v>125</v>
      </c>
      <c r="L75" s="72"/>
    </row>
    <row r="76" spans="1:27" s="2" customFormat="1" ht="46.5" customHeight="1" x14ac:dyDescent="0.25">
      <c r="A76" s="21">
        <f t="shared" si="4"/>
        <v>26</v>
      </c>
      <c r="B76" s="38" t="s">
        <v>118</v>
      </c>
      <c r="C76" s="9" t="s">
        <v>142</v>
      </c>
      <c r="D76" s="38" t="s">
        <v>143</v>
      </c>
      <c r="E76" s="11" t="s">
        <v>2</v>
      </c>
      <c r="F76" s="11">
        <v>1</v>
      </c>
      <c r="G76" s="11"/>
      <c r="H76" s="5">
        <v>9000000</v>
      </c>
      <c r="I76" s="11">
        <f t="shared" si="5"/>
        <v>10080000.000000002</v>
      </c>
      <c r="J76" s="81" t="s">
        <v>122</v>
      </c>
      <c r="K76" s="29" t="s">
        <v>125</v>
      </c>
      <c r="L76" s="72"/>
    </row>
    <row r="77" spans="1:27" s="2" customFormat="1" ht="46.5" customHeight="1" thickBot="1" x14ac:dyDescent="0.3">
      <c r="A77" s="21">
        <f t="shared" si="4"/>
        <v>27</v>
      </c>
      <c r="B77" s="38" t="s">
        <v>266</v>
      </c>
      <c r="C77" s="9" t="s">
        <v>132</v>
      </c>
      <c r="D77" s="38" t="s">
        <v>267</v>
      </c>
      <c r="E77" s="11" t="s">
        <v>2</v>
      </c>
      <c r="F77" s="11">
        <v>1</v>
      </c>
      <c r="G77" s="11"/>
      <c r="H77" s="5">
        <v>800300000</v>
      </c>
      <c r="I77" s="11">
        <f t="shared" si="5"/>
        <v>896336000.00000012</v>
      </c>
      <c r="J77" s="81" t="s">
        <v>268</v>
      </c>
      <c r="K77" s="29" t="s">
        <v>133</v>
      </c>
      <c r="L77" s="72"/>
    </row>
    <row r="78" spans="1:27" s="2" customFormat="1" ht="46.5" customHeight="1" x14ac:dyDescent="0.25">
      <c r="A78" s="21">
        <f t="shared" si="4"/>
        <v>28</v>
      </c>
      <c r="B78" s="97" t="s">
        <v>276</v>
      </c>
      <c r="C78" s="98" t="s">
        <v>139</v>
      </c>
      <c r="D78" s="134" t="s">
        <v>276</v>
      </c>
      <c r="E78" s="10" t="s">
        <v>2</v>
      </c>
      <c r="F78" s="10">
        <v>1</v>
      </c>
      <c r="G78" s="10"/>
      <c r="H78" s="5">
        <v>400000</v>
      </c>
      <c r="I78" s="11">
        <f t="shared" si="5"/>
        <v>448000.00000000006</v>
      </c>
      <c r="J78" s="81" t="s">
        <v>301</v>
      </c>
      <c r="K78" s="29" t="s">
        <v>171</v>
      </c>
      <c r="L78" s="72"/>
    </row>
    <row r="79" spans="1:27" s="2" customFormat="1" ht="87" customHeight="1" x14ac:dyDescent="0.25">
      <c r="A79" s="21">
        <f t="shared" si="4"/>
        <v>29</v>
      </c>
      <c r="B79" s="38" t="s">
        <v>293</v>
      </c>
      <c r="C79" s="9" t="s">
        <v>23</v>
      </c>
      <c r="D79" s="135" t="s">
        <v>294</v>
      </c>
      <c r="E79" s="11" t="s">
        <v>2</v>
      </c>
      <c r="F79" s="11">
        <v>1</v>
      </c>
      <c r="G79" s="11"/>
      <c r="H79" s="5">
        <v>26785714.289999999</v>
      </c>
      <c r="I79" s="11">
        <f t="shared" si="5"/>
        <v>30000000.004800003</v>
      </c>
      <c r="J79" s="81" t="s">
        <v>122</v>
      </c>
      <c r="K79" s="29" t="s">
        <v>125</v>
      </c>
      <c r="L79" s="72"/>
    </row>
    <row r="80" spans="1:27" s="2" customFormat="1" ht="48.75" customHeight="1" x14ac:dyDescent="0.25">
      <c r="A80" s="21">
        <f t="shared" si="4"/>
        <v>30</v>
      </c>
      <c r="B80" s="38" t="s">
        <v>302</v>
      </c>
      <c r="C80" s="9" t="s">
        <v>303</v>
      </c>
      <c r="D80" s="135" t="s">
        <v>304</v>
      </c>
      <c r="E80" s="11" t="s">
        <v>2</v>
      </c>
      <c r="F80" s="11">
        <v>1</v>
      </c>
      <c r="G80" s="11"/>
      <c r="H80" s="5">
        <v>524000</v>
      </c>
      <c r="I80" s="11">
        <f t="shared" si="5"/>
        <v>586880</v>
      </c>
      <c r="J80" s="81" t="s">
        <v>305</v>
      </c>
      <c r="K80" s="29" t="s">
        <v>125</v>
      </c>
      <c r="L80" s="72"/>
    </row>
    <row r="81" spans="1:27" s="2" customFormat="1" ht="65.25" customHeight="1" x14ac:dyDescent="0.25">
      <c r="A81" s="21">
        <f t="shared" si="4"/>
        <v>31</v>
      </c>
      <c r="B81" s="38" t="s">
        <v>320</v>
      </c>
      <c r="C81" s="9" t="s">
        <v>306</v>
      </c>
      <c r="D81" s="135" t="s">
        <v>321</v>
      </c>
      <c r="E81" s="11" t="s">
        <v>2</v>
      </c>
      <c r="F81" s="11">
        <v>1</v>
      </c>
      <c r="G81" s="11"/>
      <c r="H81" s="129">
        <v>9690000</v>
      </c>
      <c r="I81" s="62">
        <f t="shared" si="5"/>
        <v>10852800.000000002</v>
      </c>
      <c r="J81" s="136" t="s">
        <v>345</v>
      </c>
      <c r="K81" s="29" t="s">
        <v>125</v>
      </c>
      <c r="L81" s="72"/>
    </row>
    <row r="82" spans="1:27" ht="65.25" customHeight="1" x14ac:dyDescent="0.25">
      <c r="A82" s="44">
        <f t="shared" si="4"/>
        <v>32</v>
      </c>
      <c r="B82" s="57" t="s">
        <v>326</v>
      </c>
      <c r="C82" s="124" t="s">
        <v>327</v>
      </c>
      <c r="D82" s="57" t="s">
        <v>328</v>
      </c>
      <c r="E82" s="62" t="s">
        <v>2</v>
      </c>
      <c r="F82" s="62">
        <v>1</v>
      </c>
      <c r="G82" s="62"/>
      <c r="H82" s="129">
        <v>1524664</v>
      </c>
      <c r="I82" s="62">
        <f t="shared" si="5"/>
        <v>1707623.6800000002</v>
      </c>
      <c r="J82" s="136" t="s">
        <v>334</v>
      </c>
      <c r="K82" s="117" t="s">
        <v>329</v>
      </c>
      <c r="L82" s="137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</row>
    <row r="83" spans="1:27" ht="65.25" customHeight="1" x14ac:dyDescent="0.25">
      <c r="A83" s="44">
        <f t="shared" si="4"/>
        <v>33</v>
      </c>
      <c r="B83" s="57" t="s">
        <v>330</v>
      </c>
      <c r="C83" s="124" t="s">
        <v>327</v>
      </c>
      <c r="D83" s="57" t="s">
        <v>331</v>
      </c>
      <c r="E83" s="62" t="s">
        <v>2</v>
      </c>
      <c r="F83" s="62">
        <v>1</v>
      </c>
      <c r="G83" s="62"/>
      <c r="H83" s="129">
        <v>2082919</v>
      </c>
      <c r="I83" s="62">
        <f t="shared" si="5"/>
        <v>2332869.2800000003</v>
      </c>
      <c r="J83" s="136" t="s">
        <v>332</v>
      </c>
      <c r="K83" s="117" t="s">
        <v>333</v>
      </c>
      <c r="L83" s="137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</row>
    <row r="84" spans="1:27" ht="65.25" customHeight="1" x14ac:dyDescent="0.25">
      <c r="A84" s="44">
        <f t="shared" si="4"/>
        <v>34</v>
      </c>
      <c r="B84" s="57" t="s">
        <v>355</v>
      </c>
      <c r="C84" s="124" t="s">
        <v>23</v>
      </c>
      <c r="D84" s="57" t="s">
        <v>355</v>
      </c>
      <c r="E84" s="62" t="s">
        <v>2</v>
      </c>
      <c r="F84" s="62">
        <v>1</v>
      </c>
      <c r="G84" s="62"/>
      <c r="H84" s="139">
        <v>121088440</v>
      </c>
      <c r="I84" s="139">
        <f t="shared" si="5"/>
        <v>135619052.80000001</v>
      </c>
      <c r="J84" s="136" t="s">
        <v>356</v>
      </c>
      <c r="K84" s="117" t="s">
        <v>357</v>
      </c>
      <c r="L84" s="137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</row>
    <row r="85" spans="1:27" ht="84" customHeight="1" x14ac:dyDescent="0.25">
      <c r="A85" s="44">
        <v>35</v>
      </c>
      <c r="B85" s="57" t="s">
        <v>372</v>
      </c>
      <c r="C85" s="124" t="s">
        <v>23</v>
      </c>
      <c r="D85" s="57" t="s">
        <v>373</v>
      </c>
      <c r="E85" s="62" t="s">
        <v>2</v>
      </c>
      <c r="F85" s="62">
        <v>1</v>
      </c>
      <c r="G85" s="62"/>
      <c r="H85" s="139">
        <v>75503571</v>
      </c>
      <c r="I85" s="139">
        <f t="shared" si="5"/>
        <v>84563999.520000011</v>
      </c>
      <c r="J85" s="136" t="s">
        <v>374</v>
      </c>
      <c r="K85" s="117" t="s">
        <v>357</v>
      </c>
      <c r="L85" s="137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</row>
    <row r="86" spans="1:27" ht="84" customHeight="1" x14ac:dyDescent="0.25">
      <c r="A86" s="46">
        <f t="shared" ref="A86" si="6">A85+1</f>
        <v>36</v>
      </c>
      <c r="B86" s="57" t="s">
        <v>390</v>
      </c>
      <c r="C86" s="124" t="s">
        <v>388</v>
      </c>
      <c r="D86" s="57" t="s">
        <v>391</v>
      </c>
      <c r="E86" s="58" t="s">
        <v>2</v>
      </c>
      <c r="F86" s="58">
        <v>1</v>
      </c>
      <c r="G86" s="58"/>
      <c r="H86" s="58">
        <v>6500000</v>
      </c>
      <c r="I86" s="58">
        <f t="shared" si="5"/>
        <v>7280000.0000000009</v>
      </c>
      <c r="J86" s="125" t="s">
        <v>392</v>
      </c>
      <c r="K86" s="117" t="s">
        <v>125</v>
      </c>
      <c r="L86" s="137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</row>
    <row r="87" spans="1:27" s="2" customFormat="1" ht="12.75" customHeight="1" x14ac:dyDescent="0.25">
      <c r="A87" s="159" t="s">
        <v>16</v>
      </c>
      <c r="B87" s="160"/>
      <c r="C87" s="160"/>
      <c r="D87" s="160"/>
      <c r="E87" s="160"/>
      <c r="F87" s="160"/>
      <c r="G87" s="161"/>
      <c r="H87" s="90">
        <f>SUM(H51:H86)</f>
        <v>12428966845.040001</v>
      </c>
      <c r="I87" s="90">
        <f>SUM(I51:I86)</f>
        <v>13920442866.444803</v>
      </c>
      <c r="J87" s="82"/>
      <c r="K87" s="82"/>
    </row>
    <row r="88" spans="1:27" s="2" customFormat="1" ht="12.75" customHeight="1" x14ac:dyDescent="0.25">
      <c r="A88" s="159" t="s">
        <v>78</v>
      </c>
      <c r="B88" s="160"/>
      <c r="C88" s="160"/>
      <c r="D88" s="160"/>
      <c r="E88" s="160"/>
      <c r="F88" s="160"/>
      <c r="G88" s="161"/>
      <c r="H88" s="90">
        <f>H87+H49</f>
        <v>42567814665.040001</v>
      </c>
      <c r="I88" s="90">
        <f>I87+I49</f>
        <v>47675952424.84481</v>
      </c>
      <c r="J88" s="82"/>
      <c r="K88" s="82"/>
    </row>
    <row r="89" spans="1:27" s="2" customFormat="1" ht="22.5" customHeight="1" x14ac:dyDescent="0.25">
      <c r="A89" s="148" t="s">
        <v>79</v>
      </c>
      <c r="B89" s="149"/>
      <c r="C89" s="149"/>
      <c r="D89" s="149"/>
      <c r="E89" s="149"/>
      <c r="F89" s="149"/>
      <c r="G89" s="150"/>
      <c r="H89" s="91">
        <f>H88+H41</f>
        <v>44425384853.040001</v>
      </c>
      <c r="I89" s="91">
        <f>I88+I41</f>
        <v>49756431035.404808</v>
      </c>
      <c r="J89" s="83"/>
      <c r="K89" s="83"/>
    </row>
    <row r="90" spans="1:27" x14ac:dyDescent="0.25">
      <c r="A90" s="50"/>
      <c r="J90" s="84"/>
    </row>
    <row r="91" spans="1:27" x14ac:dyDescent="0.25">
      <c r="A91" s="63" t="s">
        <v>350</v>
      </c>
    </row>
    <row r="92" spans="1:27" ht="42" customHeight="1" x14ac:dyDescent="0.25">
      <c r="A92" s="63"/>
      <c r="J92" s="84"/>
    </row>
    <row r="93" spans="1:27" x14ac:dyDescent="0.25">
      <c r="J93" s="84"/>
    </row>
    <row r="94" spans="1:27" x14ac:dyDescent="0.25">
      <c r="J94" s="84"/>
    </row>
    <row r="95" spans="1:27" x14ac:dyDescent="0.25">
      <c r="J95" s="84"/>
    </row>
    <row r="97" spans="10:10" x14ac:dyDescent="0.25">
      <c r="J97" s="84"/>
    </row>
    <row r="98" spans="10:10" x14ac:dyDescent="0.25">
      <c r="J98" s="84"/>
    </row>
    <row r="99" spans="10:10" x14ac:dyDescent="0.25">
      <c r="J99" s="84"/>
    </row>
  </sheetData>
  <mergeCells count="13">
    <mergeCell ref="A89:G89"/>
    <mergeCell ref="A10:K10"/>
    <mergeCell ref="A42:K42"/>
    <mergeCell ref="A11:K11"/>
    <mergeCell ref="A19:K19"/>
    <mergeCell ref="A18:G18"/>
    <mergeCell ref="A43:K43"/>
    <mergeCell ref="A49:G49"/>
    <mergeCell ref="A50:K50"/>
    <mergeCell ref="A40:G40"/>
    <mergeCell ref="A41:G41"/>
    <mergeCell ref="A88:G88"/>
    <mergeCell ref="A87:G87"/>
  </mergeCells>
  <dataValidations count="1">
    <dataValidation allowBlank="1" showInputMessage="1" showErrorMessage="1" prompt="Введите наименование на рус.языке" sqref="B51 D51"/>
  </dataValidations>
  <pageMargins left="0.51181102362204722" right="0.51181102362204722" top="0.55118110236220474" bottom="0.55118110236220474" header="0.31496062992125984" footer="0.31496062992125984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zoomScale="75" zoomScaleNormal="75" workbookViewId="0">
      <selection activeCell="N17" sqref="N17"/>
    </sheetView>
  </sheetViews>
  <sheetFormatPr defaultRowHeight="15" x14ac:dyDescent="0.25"/>
  <cols>
    <col min="1" max="1" width="6.5703125" style="6" customWidth="1"/>
    <col min="2" max="2" width="45" style="27" customWidth="1"/>
    <col min="3" max="3" width="15" style="1" customWidth="1"/>
    <col min="4" max="4" width="52" style="27" customWidth="1"/>
    <col min="5" max="5" width="14.85546875" style="1" customWidth="1"/>
    <col min="6" max="6" width="8.140625" style="1" customWidth="1"/>
    <col min="7" max="7" width="18.85546875" style="1" customWidth="1"/>
    <col min="8" max="9" width="18.85546875" style="103" customWidth="1"/>
    <col min="10" max="10" width="28.140625" style="7" customWidth="1"/>
    <col min="11" max="11" width="23.140625" style="7" customWidth="1"/>
    <col min="12" max="12" width="18.42578125" style="2" customWidth="1"/>
    <col min="13" max="13" width="20.28515625" style="2" customWidth="1"/>
    <col min="14" max="16384" width="9.140625" style="2"/>
  </cols>
  <sheetData>
    <row r="1" spans="1:11" ht="18.75" x14ac:dyDescent="0.25">
      <c r="H1" s="133"/>
      <c r="I1" s="105"/>
      <c r="K1" s="37"/>
    </row>
    <row r="2" spans="1:11" ht="18.75" x14ac:dyDescent="0.25">
      <c r="H2" s="133"/>
      <c r="I2" s="105"/>
      <c r="K2" s="37"/>
    </row>
    <row r="3" spans="1:11" ht="18.75" x14ac:dyDescent="0.25">
      <c r="A3" s="106"/>
      <c r="H3" s="133"/>
      <c r="I3" s="105"/>
      <c r="K3" s="37"/>
    </row>
    <row r="4" spans="1:11" ht="18.75" x14ac:dyDescent="0.25">
      <c r="A4" s="106"/>
      <c r="G4" s="6"/>
      <c r="H4" s="133"/>
      <c r="K4" s="37"/>
    </row>
    <row r="5" spans="1:11" ht="18.75" x14ac:dyDescent="0.25">
      <c r="B5" s="106"/>
      <c r="K5" s="37"/>
    </row>
    <row r="6" spans="1:11" ht="18.75" x14ac:dyDescent="0.25">
      <c r="B6" s="106"/>
      <c r="D6" s="42" t="s">
        <v>208</v>
      </c>
    </row>
    <row r="7" spans="1:11" ht="18.75" x14ac:dyDescent="0.25">
      <c r="B7" s="106"/>
      <c r="D7" s="42" t="s">
        <v>26</v>
      </c>
    </row>
    <row r="8" spans="1:11" ht="71.25" x14ac:dyDescent="0.25">
      <c r="A8" s="14" t="s">
        <v>27</v>
      </c>
      <c r="B8" s="15" t="s">
        <v>28</v>
      </c>
      <c r="C8" s="16" t="s">
        <v>29</v>
      </c>
      <c r="D8" s="15" t="s">
        <v>30</v>
      </c>
      <c r="E8" s="16" t="s">
        <v>31</v>
      </c>
      <c r="F8" s="16" t="s">
        <v>32</v>
      </c>
      <c r="G8" s="16" t="s">
        <v>84</v>
      </c>
      <c r="H8" s="16" t="s">
        <v>33</v>
      </c>
      <c r="I8" s="16" t="s">
        <v>34</v>
      </c>
      <c r="J8" s="16" t="s">
        <v>35</v>
      </c>
      <c r="K8" s="16" t="s">
        <v>36</v>
      </c>
    </row>
    <row r="9" spans="1:11" x14ac:dyDescent="0.25">
      <c r="A9" s="25">
        <v>1</v>
      </c>
      <c r="B9" s="15">
        <v>2</v>
      </c>
      <c r="C9" s="16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6">
        <v>10</v>
      </c>
      <c r="K9" s="16">
        <v>11</v>
      </c>
    </row>
    <row r="10" spans="1:11" ht="45.75" customHeight="1" x14ac:dyDescent="0.25">
      <c r="A10" s="151" t="s">
        <v>37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</row>
    <row r="11" spans="1:11" ht="15" customHeight="1" x14ac:dyDescent="0.25">
      <c r="A11" s="155" t="s">
        <v>38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</row>
    <row r="12" spans="1:11" s="45" customFormat="1" ht="45" x14ac:dyDescent="0.25">
      <c r="A12" s="64" t="s">
        <v>76</v>
      </c>
      <c r="B12" s="57" t="s">
        <v>219</v>
      </c>
      <c r="C12" s="59" t="s">
        <v>7</v>
      </c>
      <c r="D12" s="57" t="s">
        <v>219</v>
      </c>
      <c r="E12" s="62" t="s">
        <v>55</v>
      </c>
      <c r="F12" s="62">
        <v>1</v>
      </c>
      <c r="G12" s="62"/>
      <c r="H12" s="58">
        <v>194805000</v>
      </c>
      <c r="I12" s="62">
        <f>H12*1.12</f>
        <v>218181600.00000003</v>
      </c>
      <c r="J12" s="61" t="s">
        <v>188</v>
      </c>
      <c r="K12" s="47" t="s">
        <v>85</v>
      </c>
    </row>
    <row r="13" spans="1:11" s="45" customFormat="1" ht="59.25" customHeight="1" x14ac:dyDescent="0.25">
      <c r="A13" s="95" t="s">
        <v>183</v>
      </c>
      <c r="B13" s="57" t="s">
        <v>220</v>
      </c>
      <c r="C13" s="59" t="s">
        <v>7</v>
      </c>
      <c r="D13" s="57" t="s">
        <v>220</v>
      </c>
      <c r="E13" s="62" t="s">
        <v>55</v>
      </c>
      <c r="F13" s="62">
        <v>1</v>
      </c>
      <c r="G13" s="62"/>
      <c r="H13" s="62">
        <v>245441000</v>
      </c>
      <c r="I13" s="62">
        <f>H13*1.12</f>
        <v>274893920</v>
      </c>
      <c r="J13" s="61" t="s">
        <v>189</v>
      </c>
      <c r="K13" s="47" t="s">
        <v>85</v>
      </c>
    </row>
    <row r="14" spans="1:11" s="45" customFormat="1" ht="51.75" customHeight="1" x14ac:dyDescent="0.25">
      <c r="A14" s="95" t="s">
        <v>184</v>
      </c>
      <c r="B14" s="57" t="s">
        <v>221</v>
      </c>
      <c r="C14" s="59" t="s">
        <v>7</v>
      </c>
      <c r="D14" s="57" t="s">
        <v>221</v>
      </c>
      <c r="E14" s="62" t="s">
        <v>55</v>
      </c>
      <c r="F14" s="62">
        <v>1</v>
      </c>
      <c r="G14" s="62"/>
      <c r="H14" s="62">
        <v>22100000</v>
      </c>
      <c r="I14" s="62">
        <f>H14*1.12</f>
        <v>24752000.000000004</v>
      </c>
      <c r="J14" s="61" t="s">
        <v>191</v>
      </c>
      <c r="K14" s="47" t="s">
        <v>85</v>
      </c>
    </row>
    <row r="15" spans="1:11" s="45" customFormat="1" ht="66" customHeight="1" x14ac:dyDescent="0.25">
      <c r="A15" s="95" t="s">
        <v>185</v>
      </c>
      <c r="B15" s="96" t="s">
        <v>222</v>
      </c>
      <c r="C15" s="59" t="s">
        <v>7</v>
      </c>
      <c r="D15" s="96" t="s">
        <v>222</v>
      </c>
      <c r="E15" s="62" t="s">
        <v>55</v>
      </c>
      <c r="F15" s="62">
        <v>1</v>
      </c>
      <c r="G15" s="62"/>
      <c r="H15" s="62">
        <v>325328842</v>
      </c>
      <c r="I15" s="62">
        <f>H15*1.12</f>
        <v>364368303.04000002</v>
      </c>
      <c r="J15" s="61" t="s">
        <v>192</v>
      </c>
      <c r="K15" s="47" t="s">
        <v>85</v>
      </c>
    </row>
    <row r="16" spans="1:11" s="45" customFormat="1" ht="79.5" customHeight="1" x14ac:dyDescent="0.25">
      <c r="A16" s="95" t="s">
        <v>186</v>
      </c>
      <c r="B16" s="23" t="s">
        <v>400</v>
      </c>
      <c r="C16" s="59" t="s">
        <v>7</v>
      </c>
      <c r="D16" s="23" t="s">
        <v>400</v>
      </c>
      <c r="E16" s="62" t="s">
        <v>55</v>
      </c>
      <c r="F16" s="62">
        <v>1</v>
      </c>
      <c r="G16" s="62"/>
      <c r="H16" s="62">
        <v>38052488</v>
      </c>
      <c r="I16" s="62">
        <f>H16*1.12</f>
        <v>42618786.560000002</v>
      </c>
      <c r="J16" s="61" t="s">
        <v>209</v>
      </c>
      <c r="K16" s="47" t="s">
        <v>401</v>
      </c>
    </row>
    <row r="17" spans="1:11" s="45" customFormat="1" ht="33" customHeight="1" x14ac:dyDescent="0.25">
      <c r="A17" s="95" t="s">
        <v>187</v>
      </c>
      <c r="B17" s="57" t="s">
        <v>307</v>
      </c>
      <c r="C17" s="59"/>
      <c r="D17" s="57"/>
      <c r="E17" s="62"/>
      <c r="F17" s="62"/>
      <c r="G17" s="62"/>
      <c r="H17" s="62"/>
      <c r="I17" s="62"/>
      <c r="J17" s="61"/>
      <c r="K17" s="47"/>
    </row>
    <row r="18" spans="1:11" s="4" customFormat="1" ht="20.25" customHeight="1" x14ac:dyDescent="0.25">
      <c r="A18" s="156" t="s">
        <v>41</v>
      </c>
      <c r="B18" s="157"/>
      <c r="C18" s="157"/>
      <c r="D18" s="157"/>
      <c r="E18" s="157"/>
      <c r="F18" s="157"/>
      <c r="G18" s="158"/>
      <c r="H18" s="90">
        <f>SUM(H12:H17)</f>
        <v>825727330</v>
      </c>
      <c r="I18" s="90">
        <f>SUM(I12:I17)</f>
        <v>924814609.5999999</v>
      </c>
      <c r="J18" s="66"/>
      <c r="K18" s="65"/>
    </row>
    <row r="19" spans="1:11" s="4" customFormat="1" ht="18" customHeight="1" x14ac:dyDescent="0.25">
      <c r="A19" s="155" t="s">
        <v>42</v>
      </c>
      <c r="B19" s="155"/>
      <c r="C19" s="155"/>
      <c r="D19" s="155"/>
      <c r="E19" s="155"/>
      <c r="F19" s="155"/>
      <c r="G19" s="155"/>
      <c r="H19" s="155"/>
      <c r="I19" s="155"/>
      <c r="J19" s="155"/>
      <c r="K19" s="155"/>
    </row>
    <row r="20" spans="1:11" s="45" customFormat="1" ht="82.5" customHeight="1" x14ac:dyDescent="0.25">
      <c r="A20" s="46">
        <v>1</v>
      </c>
      <c r="B20" s="38" t="s">
        <v>44</v>
      </c>
      <c r="C20" s="9" t="s">
        <v>73</v>
      </c>
      <c r="D20" s="38" t="s">
        <v>45</v>
      </c>
      <c r="E20" s="10" t="s">
        <v>43</v>
      </c>
      <c r="F20" s="10">
        <v>1</v>
      </c>
      <c r="G20" s="10"/>
      <c r="H20" s="10">
        <v>3750000</v>
      </c>
      <c r="I20" s="10">
        <f>H20*1.12</f>
        <v>4200000</v>
      </c>
      <c r="J20" s="31" t="s">
        <v>195</v>
      </c>
      <c r="K20" s="8" t="s">
        <v>85</v>
      </c>
    </row>
    <row r="21" spans="1:11" s="45" customFormat="1" ht="39" customHeight="1" x14ac:dyDescent="0.25">
      <c r="A21" s="46">
        <v>2</v>
      </c>
      <c r="B21" s="57" t="s">
        <v>47</v>
      </c>
      <c r="C21" s="124" t="s">
        <v>7</v>
      </c>
      <c r="D21" s="57" t="s">
        <v>48</v>
      </c>
      <c r="E21" s="58" t="s">
        <v>43</v>
      </c>
      <c r="F21" s="58">
        <v>1</v>
      </c>
      <c r="G21" s="58"/>
      <c r="H21" s="58">
        <v>20000000</v>
      </c>
      <c r="I21" s="58">
        <f>H21*1.12</f>
        <v>22400000.000000004</v>
      </c>
      <c r="J21" s="60" t="s">
        <v>265</v>
      </c>
      <c r="K21" s="47" t="s">
        <v>85</v>
      </c>
    </row>
    <row r="22" spans="1:11" s="45" customFormat="1" ht="51" customHeight="1" x14ac:dyDescent="0.25">
      <c r="A22" s="46">
        <v>3</v>
      </c>
      <c r="B22" s="38" t="s">
        <v>86</v>
      </c>
      <c r="C22" s="9" t="s">
        <v>7</v>
      </c>
      <c r="D22" s="38" t="s">
        <v>86</v>
      </c>
      <c r="E22" s="10" t="s">
        <v>43</v>
      </c>
      <c r="F22" s="10">
        <v>1</v>
      </c>
      <c r="G22" s="10"/>
      <c r="H22" s="10">
        <v>13200000</v>
      </c>
      <c r="I22" s="10">
        <f>H22*1.12</f>
        <v>14784000.000000002</v>
      </c>
      <c r="J22" s="30" t="s">
        <v>195</v>
      </c>
      <c r="K22" s="8" t="s">
        <v>49</v>
      </c>
    </row>
    <row r="23" spans="1:11" s="45" customFormat="1" ht="74.25" customHeight="1" x14ac:dyDescent="0.25">
      <c r="A23" s="46">
        <v>4</v>
      </c>
      <c r="B23" s="38" t="s">
        <v>223</v>
      </c>
      <c r="C23" s="9" t="s">
        <v>73</v>
      </c>
      <c r="D23" s="38" t="s">
        <v>224</v>
      </c>
      <c r="E23" s="10" t="s">
        <v>43</v>
      </c>
      <c r="F23" s="10">
        <v>2</v>
      </c>
      <c r="G23" s="10"/>
      <c r="H23" s="10">
        <v>440000</v>
      </c>
      <c r="I23" s="10">
        <f t="shared" ref="I23:I39" si="0">H23*1.12</f>
        <v>492800.00000000006</v>
      </c>
      <c r="J23" s="61" t="s">
        <v>193</v>
      </c>
      <c r="K23" s="8" t="s">
        <v>85</v>
      </c>
    </row>
    <row r="24" spans="1:11" s="45" customFormat="1" ht="74.25" customHeight="1" x14ac:dyDescent="0.25">
      <c r="A24" s="46">
        <v>5</v>
      </c>
      <c r="B24" s="38" t="s">
        <v>225</v>
      </c>
      <c r="C24" s="9" t="s">
        <v>73</v>
      </c>
      <c r="D24" s="38" t="s">
        <v>226</v>
      </c>
      <c r="E24" s="10" t="s">
        <v>43</v>
      </c>
      <c r="F24" s="10">
        <v>5</v>
      </c>
      <c r="G24" s="10"/>
      <c r="H24" s="10">
        <v>100000</v>
      </c>
      <c r="I24" s="10">
        <f t="shared" si="0"/>
        <v>112000.00000000001</v>
      </c>
      <c r="J24" s="61" t="s">
        <v>193</v>
      </c>
      <c r="K24" s="8" t="s">
        <v>85</v>
      </c>
    </row>
    <row r="25" spans="1:11" s="45" customFormat="1" ht="27" customHeight="1" x14ac:dyDescent="0.25">
      <c r="A25" s="46">
        <v>6</v>
      </c>
      <c r="B25" s="38" t="s">
        <v>307</v>
      </c>
      <c r="C25" s="9"/>
      <c r="D25" s="38"/>
      <c r="E25" s="10"/>
      <c r="F25" s="10"/>
      <c r="G25" s="10"/>
      <c r="H25" s="10"/>
      <c r="I25" s="10"/>
      <c r="J25" s="61"/>
      <c r="K25" s="8"/>
    </row>
    <row r="26" spans="1:11" s="45" customFormat="1" ht="120" customHeight="1" x14ac:dyDescent="0.25">
      <c r="A26" s="46">
        <v>7</v>
      </c>
      <c r="B26" s="97" t="s">
        <v>285</v>
      </c>
      <c r="C26" s="98" t="s">
        <v>7</v>
      </c>
      <c r="D26" s="97" t="s">
        <v>315</v>
      </c>
      <c r="E26" s="10" t="s">
        <v>43</v>
      </c>
      <c r="F26" s="10">
        <v>1</v>
      </c>
      <c r="G26" s="10"/>
      <c r="H26" s="10">
        <v>31640000</v>
      </c>
      <c r="I26" s="10">
        <f t="shared" si="0"/>
        <v>35436800</v>
      </c>
      <c r="J26" s="30" t="s">
        <v>286</v>
      </c>
      <c r="K26" s="99" t="s">
        <v>52</v>
      </c>
    </row>
    <row r="27" spans="1:11" s="45" customFormat="1" ht="89.25" customHeight="1" x14ac:dyDescent="0.25">
      <c r="A27" s="46">
        <v>8</v>
      </c>
      <c r="B27" s="107" t="s">
        <v>227</v>
      </c>
      <c r="C27" s="9" t="s">
        <v>73</v>
      </c>
      <c r="D27" s="107" t="s">
        <v>277</v>
      </c>
      <c r="E27" s="10" t="s">
        <v>43</v>
      </c>
      <c r="F27" s="108">
        <v>1</v>
      </c>
      <c r="G27" s="108"/>
      <c r="H27" s="109">
        <v>5500000</v>
      </c>
      <c r="I27" s="109">
        <f t="shared" si="0"/>
        <v>6160000.0000000009</v>
      </c>
      <c r="J27" s="30" t="s">
        <v>194</v>
      </c>
      <c r="K27" s="99" t="s">
        <v>60</v>
      </c>
    </row>
    <row r="28" spans="1:11" s="45" customFormat="1" ht="26.25" customHeight="1" x14ac:dyDescent="0.25">
      <c r="A28" s="46">
        <v>9</v>
      </c>
      <c r="B28" s="38" t="s">
        <v>307</v>
      </c>
      <c r="C28" s="9"/>
      <c r="D28" s="38"/>
      <c r="E28" s="10"/>
      <c r="F28" s="10"/>
      <c r="G28" s="10"/>
      <c r="H28" s="10"/>
      <c r="I28" s="10"/>
      <c r="J28" s="30"/>
      <c r="K28" s="99"/>
    </row>
    <row r="29" spans="1:11" s="45" customFormat="1" ht="149.25" customHeight="1" x14ac:dyDescent="0.25">
      <c r="A29" s="46">
        <v>10</v>
      </c>
      <c r="B29" s="97" t="s">
        <v>228</v>
      </c>
      <c r="C29" s="98" t="s">
        <v>7</v>
      </c>
      <c r="D29" s="97" t="s">
        <v>229</v>
      </c>
      <c r="E29" s="10" t="s">
        <v>43</v>
      </c>
      <c r="F29" s="10">
        <v>1</v>
      </c>
      <c r="G29" s="10"/>
      <c r="H29" s="10">
        <v>45000000</v>
      </c>
      <c r="I29" s="10">
        <f t="shared" si="0"/>
        <v>50400000.000000007</v>
      </c>
      <c r="J29" s="30" t="s">
        <v>194</v>
      </c>
      <c r="K29" s="99" t="s">
        <v>60</v>
      </c>
    </row>
    <row r="30" spans="1:11" s="45" customFormat="1" ht="109.5" customHeight="1" x14ac:dyDescent="0.25">
      <c r="A30" s="44">
        <v>11</v>
      </c>
      <c r="B30" s="38" t="s">
        <v>307</v>
      </c>
      <c r="C30" s="145"/>
      <c r="D30" s="145"/>
      <c r="E30" s="145"/>
      <c r="F30" s="145"/>
      <c r="G30" s="145"/>
      <c r="H30" s="145"/>
      <c r="I30" s="145"/>
      <c r="J30" s="145"/>
      <c r="K30" s="145"/>
    </row>
    <row r="31" spans="1:11" s="45" customFormat="1" ht="74.25" customHeight="1" x14ac:dyDescent="0.25">
      <c r="A31" s="46">
        <v>12</v>
      </c>
      <c r="B31" s="38" t="s">
        <v>230</v>
      </c>
      <c r="C31" s="9" t="s">
        <v>73</v>
      </c>
      <c r="D31" s="38" t="s">
        <v>231</v>
      </c>
      <c r="E31" s="10" t="s">
        <v>43</v>
      </c>
      <c r="F31" s="10">
        <v>1</v>
      </c>
      <c r="G31" s="10"/>
      <c r="H31" s="10">
        <v>3000000</v>
      </c>
      <c r="I31" s="10">
        <f t="shared" si="0"/>
        <v>3360000.0000000005</v>
      </c>
      <c r="J31" s="30" t="s">
        <v>194</v>
      </c>
      <c r="K31" s="99" t="s">
        <v>60</v>
      </c>
    </row>
    <row r="32" spans="1:11" s="45" customFormat="1" ht="74.25" customHeight="1" x14ac:dyDescent="0.25">
      <c r="A32" s="46">
        <v>13</v>
      </c>
      <c r="B32" s="38" t="s">
        <v>232</v>
      </c>
      <c r="C32" s="9" t="s">
        <v>73</v>
      </c>
      <c r="D32" s="38" t="s">
        <v>233</v>
      </c>
      <c r="E32" s="10" t="s">
        <v>43</v>
      </c>
      <c r="F32" s="10">
        <v>1</v>
      </c>
      <c r="G32" s="10"/>
      <c r="H32" s="10">
        <v>6000000</v>
      </c>
      <c r="I32" s="10">
        <f t="shared" si="0"/>
        <v>6720000.0000000009</v>
      </c>
      <c r="J32" s="30" t="s">
        <v>194</v>
      </c>
      <c r="K32" s="99" t="s">
        <v>60</v>
      </c>
    </row>
    <row r="33" spans="1:11" s="45" customFormat="1" ht="74.25" customHeight="1" x14ac:dyDescent="0.25">
      <c r="A33" s="46">
        <v>14</v>
      </c>
      <c r="B33" s="57" t="s">
        <v>366</v>
      </c>
      <c r="C33" s="9" t="s">
        <v>7</v>
      </c>
      <c r="D33" s="57" t="s">
        <v>367</v>
      </c>
      <c r="E33" s="10" t="s">
        <v>43</v>
      </c>
      <c r="F33" s="10">
        <v>1</v>
      </c>
      <c r="G33" s="10"/>
      <c r="H33" s="10">
        <v>700000000</v>
      </c>
      <c r="I33" s="10">
        <f t="shared" si="0"/>
        <v>784000000.00000012</v>
      </c>
      <c r="J33" s="60" t="s">
        <v>368</v>
      </c>
      <c r="K33" s="99" t="s">
        <v>40</v>
      </c>
    </row>
    <row r="34" spans="1:11" s="45" customFormat="1" ht="74.25" customHeight="1" x14ac:dyDescent="0.25">
      <c r="A34" s="46">
        <v>15</v>
      </c>
      <c r="B34" s="38" t="s">
        <v>196</v>
      </c>
      <c r="C34" s="9" t="s">
        <v>73</v>
      </c>
      <c r="D34" s="38" t="s">
        <v>234</v>
      </c>
      <c r="E34" s="10" t="s">
        <v>43</v>
      </c>
      <c r="F34" s="10">
        <v>60</v>
      </c>
      <c r="G34" s="10"/>
      <c r="H34" s="10">
        <v>1470000</v>
      </c>
      <c r="I34" s="10">
        <f t="shared" si="0"/>
        <v>1646400.0000000002</v>
      </c>
      <c r="J34" s="30" t="s">
        <v>197</v>
      </c>
      <c r="K34" s="99" t="s">
        <v>40</v>
      </c>
    </row>
    <row r="35" spans="1:11" s="45" customFormat="1" ht="74.25" customHeight="1" x14ac:dyDescent="0.25">
      <c r="A35" s="46">
        <v>16</v>
      </c>
      <c r="B35" s="38" t="s">
        <v>278</v>
      </c>
      <c r="C35" s="9" t="s">
        <v>73</v>
      </c>
      <c r="D35" s="38" t="s">
        <v>278</v>
      </c>
      <c r="E35" s="10" t="s">
        <v>43</v>
      </c>
      <c r="F35" s="11">
        <v>1</v>
      </c>
      <c r="G35" s="11"/>
      <c r="H35" s="10">
        <v>1500000</v>
      </c>
      <c r="I35" s="10">
        <f t="shared" si="0"/>
        <v>1680000.0000000002</v>
      </c>
      <c r="J35" s="30" t="s">
        <v>279</v>
      </c>
      <c r="K35" s="99" t="s">
        <v>40</v>
      </c>
    </row>
    <row r="36" spans="1:11" s="45" customFormat="1" ht="74.25" customHeight="1" x14ac:dyDescent="0.25">
      <c r="A36" s="46">
        <v>17</v>
      </c>
      <c r="B36" s="38" t="s">
        <v>287</v>
      </c>
      <c r="C36" s="9" t="s">
        <v>7</v>
      </c>
      <c r="D36" s="38" t="s">
        <v>288</v>
      </c>
      <c r="E36" s="10" t="s">
        <v>43</v>
      </c>
      <c r="F36" s="11">
        <v>1</v>
      </c>
      <c r="G36" s="11"/>
      <c r="H36" s="10">
        <v>15000000</v>
      </c>
      <c r="I36" s="10">
        <f t="shared" si="0"/>
        <v>16800000</v>
      </c>
      <c r="J36" s="30" t="s">
        <v>286</v>
      </c>
      <c r="K36" s="99" t="s">
        <v>40</v>
      </c>
    </row>
    <row r="37" spans="1:11" s="45" customFormat="1" ht="74.25" customHeight="1" x14ac:dyDescent="0.25">
      <c r="A37" s="44">
        <v>18</v>
      </c>
      <c r="B37" s="38" t="s">
        <v>322</v>
      </c>
      <c r="C37" s="9" t="s">
        <v>73</v>
      </c>
      <c r="D37" s="38" t="s">
        <v>323</v>
      </c>
      <c r="E37" s="10" t="s">
        <v>43</v>
      </c>
      <c r="F37" s="11">
        <v>1</v>
      </c>
      <c r="G37" s="11"/>
      <c r="H37" s="10">
        <v>600000</v>
      </c>
      <c r="I37" s="10">
        <f t="shared" si="0"/>
        <v>672000.00000000012</v>
      </c>
      <c r="J37" s="30" t="s">
        <v>313</v>
      </c>
      <c r="K37" s="99" t="s">
        <v>299</v>
      </c>
    </row>
    <row r="38" spans="1:11" s="45" customFormat="1" ht="74.25" customHeight="1" x14ac:dyDescent="0.25">
      <c r="A38" s="44">
        <v>19</v>
      </c>
      <c r="B38" s="38" t="s">
        <v>369</v>
      </c>
      <c r="C38" s="9" t="s">
        <v>7</v>
      </c>
      <c r="D38" s="38" t="s">
        <v>370</v>
      </c>
      <c r="E38" s="10" t="s">
        <v>43</v>
      </c>
      <c r="F38" s="11">
        <v>1</v>
      </c>
      <c r="G38" s="11"/>
      <c r="H38" s="10">
        <v>165000000</v>
      </c>
      <c r="I38" s="10">
        <f t="shared" si="0"/>
        <v>184800000.00000003</v>
      </c>
      <c r="J38" s="30" t="s">
        <v>371</v>
      </c>
      <c r="K38" s="99" t="s">
        <v>40</v>
      </c>
    </row>
    <row r="39" spans="1:11" s="45" customFormat="1" ht="63" customHeight="1" x14ac:dyDescent="0.25">
      <c r="A39" s="44">
        <v>20</v>
      </c>
      <c r="B39" s="57" t="s">
        <v>387</v>
      </c>
      <c r="C39" s="124" t="s">
        <v>7</v>
      </c>
      <c r="D39" s="57" t="s">
        <v>387</v>
      </c>
      <c r="E39" s="58" t="s">
        <v>43</v>
      </c>
      <c r="F39" s="62">
        <v>1</v>
      </c>
      <c r="G39" s="62"/>
      <c r="H39" s="58">
        <v>19642858</v>
      </c>
      <c r="I39" s="58">
        <f t="shared" si="0"/>
        <v>22000000.960000001</v>
      </c>
      <c r="J39" s="146" t="s">
        <v>209</v>
      </c>
      <c r="K39" s="147" t="s">
        <v>40</v>
      </c>
    </row>
    <row r="40" spans="1:11" s="4" customFormat="1" ht="26.25" customHeight="1" x14ac:dyDescent="0.25">
      <c r="A40" s="116" t="s">
        <v>53</v>
      </c>
      <c r="B40" s="114"/>
      <c r="C40" s="114"/>
      <c r="D40" s="114"/>
      <c r="E40" s="114"/>
      <c r="F40" s="114"/>
      <c r="G40" s="115"/>
      <c r="H40" s="104">
        <f>SUM(H20:H39)</f>
        <v>1031842858</v>
      </c>
      <c r="I40" s="104">
        <f>SUM(I20:I39)</f>
        <v>1155664000.9600003</v>
      </c>
      <c r="J40" s="66"/>
      <c r="K40" s="65"/>
    </row>
    <row r="41" spans="1:11" s="4" customFormat="1" ht="21" customHeight="1" x14ac:dyDescent="0.25">
      <c r="A41" s="162" t="s">
        <v>80</v>
      </c>
      <c r="B41" s="163"/>
      <c r="C41" s="163"/>
      <c r="D41" s="163"/>
      <c r="E41" s="163"/>
      <c r="F41" s="163"/>
      <c r="G41" s="164"/>
      <c r="H41" s="90">
        <f>H40+H18</f>
        <v>1857570188</v>
      </c>
      <c r="I41" s="90">
        <f>I40+I18</f>
        <v>2080478610.5600002</v>
      </c>
      <c r="J41" s="66"/>
      <c r="K41" s="65"/>
    </row>
    <row r="42" spans="1:11" s="4" customFormat="1" ht="22.5" customHeight="1" x14ac:dyDescent="0.25">
      <c r="A42" s="151" t="s">
        <v>74</v>
      </c>
      <c r="B42" s="151"/>
      <c r="C42" s="151"/>
      <c r="D42" s="151"/>
      <c r="E42" s="151"/>
      <c r="F42" s="151"/>
      <c r="G42" s="151"/>
      <c r="H42" s="151"/>
      <c r="I42" s="151"/>
      <c r="J42" s="151"/>
      <c r="K42" s="151"/>
    </row>
    <row r="43" spans="1:11" s="4" customFormat="1" x14ac:dyDescent="0.25">
      <c r="A43" s="159" t="s">
        <v>38</v>
      </c>
      <c r="B43" s="160"/>
      <c r="C43" s="160"/>
      <c r="D43" s="160"/>
      <c r="E43" s="160"/>
      <c r="F43" s="160"/>
      <c r="G43" s="160"/>
      <c r="H43" s="160"/>
      <c r="I43" s="160"/>
      <c r="J43" s="160"/>
      <c r="K43" s="161"/>
    </row>
    <row r="44" spans="1:11" s="4" customFormat="1" ht="75" x14ac:dyDescent="0.25">
      <c r="A44" s="21">
        <v>1</v>
      </c>
      <c r="B44" s="38" t="s">
        <v>198</v>
      </c>
      <c r="C44" s="21" t="s">
        <v>54</v>
      </c>
      <c r="D44" s="38" t="s">
        <v>200</v>
      </c>
      <c r="E44" s="21" t="s">
        <v>39</v>
      </c>
      <c r="F44" s="21">
        <v>1</v>
      </c>
      <c r="G44" s="26"/>
      <c r="H44" s="11">
        <v>3869564117</v>
      </c>
      <c r="I44" s="11">
        <f>H44*1.12</f>
        <v>4333911811.04</v>
      </c>
      <c r="J44" s="60" t="s">
        <v>202</v>
      </c>
      <c r="K44" s="26" t="s">
        <v>52</v>
      </c>
    </row>
    <row r="45" spans="1:11" s="4" customFormat="1" ht="86.25" customHeight="1" x14ac:dyDescent="0.25">
      <c r="A45" s="21">
        <v>2</v>
      </c>
      <c r="B45" s="38" t="s">
        <v>199</v>
      </c>
      <c r="C45" s="21" t="s">
        <v>54</v>
      </c>
      <c r="D45" s="38" t="s">
        <v>201</v>
      </c>
      <c r="E45" s="21" t="s">
        <v>39</v>
      </c>
      <c r="F45" s="21">
        <v>1</v>
      </c>
      <c r="G45" s="26"/>
      <c r="H45" s="11">
        <v>25638521464</v>
      </c>
      <c r="I45" s="11">
        <f>H45*1.12</f>
        <v>28715144039.680004</v>
      </c>
      <c r="J45" s="125" t="s">
        <v>337</v>
      </c>
      <c r="K45" s="26" t="s">
        <v>52</v>
      </c>
    </row>
    <row r="46" spans="1:11" s="4" customFormat="1" ht="69" customHeight="1" x14ac:dyDescent="0.25">
      <c r="A46" s="21">
        <v>3</v>
      </c>
      <c r="B46" s="23" t="s">
        <v>235</v>
      </c>
      <c r="C46" s="21" t="s">
        <v>54</v>
      </c>
      <c r="D46" s="23" t="s">
        <v>235</v>
      </c>
      <c r="E46" s="21" t="s">
        <v>39</v>
      </c>
      <c r="F46" s="21">
        <v>1</v>
      </c>
      <c r="G46" s="26"/>
      <c r="H46" s="11">
        <v>235612239</v>
      </c>
      <c r="I46" s="11">
        <f>H46*1.12</f>
        <v>263885707.68000004</v>
      </c>
      <c r="J46" s="32" t="s">
        <v>46</v>
      </c>
      <c r="K46" s="26" t="s">
        <v>52</v>
      </c>
    </row>
    <row r="47" spans="1:11" s="4" customFormat="1" ht="69" customHeight="1" x14ac:dyDescent="0.25">
      <c r="A47" s="21">
        <v>4</v>
      </c>
      <c r="B47" s="23" t="s">
        <v>351</v>
      </c>
      <c r="C47" s="21" t="s">
        <v>352</v>
      </c>
      <c r="D47" s="23" t="s">
        <v>351</v>
      </c>
      <c r="E47" s="21" t="s">
        <v>55</v>
      </c>
      <c r="F47" s="21">
        <v>1</v>
      </c>
      <c r="G47" s="26"/>
      <c r="H47" s="11">
        <v>185000000</v>
      </c>
      <c r="I47" s="11">
        <f>H47*1.12</f>
        <v>207200000.00000003</v>
      </c>
      <c r="J47" s="32" t="s">
        <v>353</v>
      </c>
      <c r="K47" s="26" t="s">
        <v>52</v>
      </c>
    </row>
    <row r="48" spans="1:11" s="4" customFormat="1" ht="159" customHeight="1" x14ac:dyDescent="0.25">
      <c r="A48" s="21">
        <v>5</v>
      </c>
      <c r="B48" s="23" t="s">
        <v>383</v>
      </c>
      <c r="C48" s="21" t="s">
        <v>54</v>
      </c>
      <c r="D48" s="23" t="s">
        <v>384</v>
      </c>
      <c r="E48" s="21" t="s">
        <v>55</v>
      </c>
      <c r="F48" s="21">
        <v>1</v>
      </c>
      <c r="G48" s="26"/>
      <c r="H48" s="11">
        <v>210150000</v>
      </c>
      <c r="I48" s="11">
        <f>H48*1.12</f>
        <v>235368000.00000003</v>
      </c>
      <c r="J48" s="32" t="s">
        <v>385</v>
      </c>
      <c r="K48" s="26" t="s">
        <v>299</v>
      </c>
    </row>
    <row r="49" spans="1:11" s="4" customFormat="1" ht="18.75" customHeight="1" x14ac:dyDescent="0.25">
      <c r="A49" s="159" t="s">
        <v>41</v>
      </c>
      <c r="B49" s="160"/>
      <c r="C49" s="160"/>
      <c r="D49" s="160"/>
      <c r="E49" s="160"/>
      <c r="F49" s="160"/>
      <c r="G49" s="161"/>
      <c r="H49" s="90">
        <f>SUM(H44:H48)</f>
        <v>30138847820</v>
      </c>
      <c r="I49" s="90">
        <f>SUM(I44:I48)</f>
        <v>33755509558.400005</v>
      </c>
      <c r="J49" s="113"/>
      <c r="K49" s="113"/>
    </row>
    <row r="50" spans="1:11" s="4" customFormat="1" ht="18.75" customHeight="1" x14ac:dyDescent="0.25">
      <c r="A50" s="159" t="s">
        <v>42</v>
      </c>
      <c r="B50" s="160"/>
      <c r="C50" s="160"/>
      <c r="D50" s="160"/>
      <c r="E50" s="160"/>
      <c r="F50" s="160"/>
      <c r="G50" s="160"/>
      <c r="H50" s="160"/>
      <c r="I50" s="160"/>
      <c r="J50" s="160"/>
      <c r="K50" s="160"/>
    </row>
    <row r="51" spans="1:11" s="4" customFormat="1" ht="45" x14ac:dyDescent="0.25">
      <c r="A51" s="21">
        <v>1</v>
      </c>
      <c r="B51" s="40" t="s">
        <v>203</v>
      </c>
      <c r="C51" s="13" t="s">
        <v>57</v>
      </c>
      <c r="D51" s="40" t="s">
        <v>56</v>
      </c>
      <c r="E51" s="21" t="s">
        <v>43</v>
      </c>
      <c r="F51" s="3">
        <v>1</v>
      </c>
      <c r="G51" s="12"/>
      <c r="H51" s="3">
        <v>2172516.46</v>
      </c>
      <c r="I51" s="11">
        <f t="shared" ref="I51:I85" si="1">H51*1.12</f>
        <v>2433218.4352000002</v>
      </c>
      <c r="J51" s="34" t="s">
        <v>58</v>
      </c>
      <c r="K51" s="8" t="s">
        <v>52</v>
      </c>
    </row>
    <row r="52" spans="1:11" s="4" customFormat="1" ht="57" customHeight="1" x14ac:dyDescent="0.25">
      <c r="A52" s="19">
        <f>A51+1</f>
        <v>2</v>
      </c>
      <c r="B52" s="29" t="s">
        <v>236</v>
      </c>
      <c r="C52" s="13" t="s">
        <v>57</v>
      </c>
      <c r="D52" s="29" t="s">
        <v>59</v>
      </c>
      <c r="E52" s="21" t="s">
        <v>43</v>
      </c>
      <c r="F52" s="17">
        <v>1</v>
      </c>
      <c r="G52" s="18"/>
      <c r="H52" s="18">
        <v>45650000</v>
      </c>
      <c r="I52" s="11">
        <f t="shared" si="1"/>
        <v>51128000.000000007</v>
      </c>
      <c r="J52" s="33" t="s">
        <v>58</v>
      </c>
      <c r="K52" s="8" t="s">
        <v>60</v>
      </c>
    </row>
    <row r="53" spans="1:11" s="4" customFormat="1" ht="39" customHeight="1" x14ac:dyDescent="0.25">
      <c r="A53" s="19">
        <f>A52+1</f>
        <v>3</v>
      </c>
      <c r="B53" s="39" t="s">
        <v>260</v>
      </c>
      <c r="C53" s="13" t="s">
        <v>64</v>
      </c>
      <c r="D53" s="39" t="s">
        <v>260</v>
      </c>
      <c r="E53" s="21" t="s">
        <v>43</v>
      </c>
      <c r="F53" s="17">
        <v>1</v>
      </c>
      <c r="G53" s="18"/>
      <c r="H53" s="18">
        <v>66283000</v>
      </c>
      <c r="I53" s="11">
        <f t="shared" si="1"/>
        <v>74236960</v>
      </c>
      <c r="J53" s="33" t="s">
        <v>204</v>
      </c>
      <c r="K53" s="8" t="s">
        <v>52</v>
      </c>
    </row>
    <row r="54" spans="1:11" s="4" customFormat="1" ht="69.75" customHeight="1" x14ac:dyDescent="0.25">
      <c r="A54" s="19">
        <v>4</v>
      </c>
      <c r="B54" s="96" t="s">
        <v>205</v>
      </c>
      <c r="C54" s="44" t="s">
        <v>75</v>
      </c>
      <c r="D54" s="57" t="s">
        <v>87</v>
      </c>
      <c r="E54" s="21" t="s">
        <v>43</v>
      </c>
      <c r="F54" s="17">
        <v>386</v>
      </c>
      <c r="G54" s="18"/>
      <c r="H54" s="18">
        <v>1337000</v>
      </c>
      <c r="I54" s="11">
        <f t="shared" si="1"/>
        <v>1497440.0000000002</v>
      </c>
      <c r="J54" s="32" t="s">
        <v>46</v>
      </c>
      <c r="K54" s="8" t="s">
        <v>52</v>
      </c>
    </row>
    <row r="55" spans="1:11" s="4" customFormat="1" ht="30" x14ac:dyDescent="0.25">
      <c r="A55" s="19">
        <v>5</v>
      </c>
      <c r="B55" s="57" t="s">
        <v>206</v>
      </c>
      <c r="C55" s="3" t="s">
        <v>61</v>
      </c>
      <c r="D55" s="24" t="s">
        <v>207</v>
      </c>
      <c r="E55" s="21" t="s">
        <v>43</v>
      </c>
      <c r="F55" s="17">
        <v>1</v>
      </c>
      <c r="G55" s="18"/>
      <c r="H55" s="18">
        <v>76340000</v>
      </c>
      <c r="I55" s="11">
        <f t="shared" si="1"/>
        <v>85500800.000000015</v>
      </c>
      <c r="J55" s="32" t="s">
        <v>46</v>
      </c>
      <c r="K55" s="8" t="s">
        <v>81</v>
      </c>
    </row>
    <row r="56" spans="1:11" s="4" customFormat="1" ht="135" x14ac:dyDescent="0.25">
      <c r="A56" s="19">
        <v>6</v>
      </c>
      <c r="B56" s="40" t="s">
        <v>62</v>
      </c>
      <c r="C56" s="3" t="s">
        <v>61</v>
      </c>
      <c r="D56" s="40" t="s">
        <v>237</v>
      </c>
      <c r="E56" s="21" t="s">
        <v>43</v>
      </c>
      <c r="F56" s="17">
        <v>6000</v>
      </c>
      <c r="G56" s="18"/>
      <c r="H56" s="18">
        <v>64750000</v>
      </c>
      <c r="I56" s="11">
        <f t="shared" si="1"/>
        <v>72520000</v>
      </c>
      <c r="J56" s="32" t="s">
        <v>209</v>
      </c>
      <c r="K56" s="8" t="s">
        <v>210</v>
      </c>
    </row>
    <row r="57" spans="1:11" s="4" customFormat="1" ht="135" x14ac:dyDescent="0.25">
      <c r="A57" s="19">
        <v>7</v>
      </c>
      <c r="B57" s="57" t="s">
        <v>238</v>
      </c>
      <c r="C57" s="3" t="s">
        <v>63</v>
      </c>
      <c r="D57" s="110" t="s">
        <v>239</v>
      </c>
      <c r="E57" s="21" t="s">
        <v>43</v>
      </c>
      <c r="F57" s="17">
        <v>17</v>
      </c>
      <c r="G57" s="18"/>
      <c r="H57" s="18">
        <v>942854</v>
      </c>
      <c r="I57" s="11">
        <f t="shared" si="1"/>
        <v>1055996.4800000002</v>
      </c>
      <c r="J57" s="34" t="s">
        <v>335</v>
      </c>
      <c r="K57" s="8" t="s">
        <v>210</v>
      </c>
    </row>
    <row r="58" spans="1:11" s="4" customFormat="1" ht="105" x14ac:dyDescent="0.25">
      <c r="A58" s="19">
        <v>8</v>
      </c>
      <c r="B58" s="28" t="s">
        <v>211</v>
      </c>
      <c r="C58" s="3" t="s">
        <v>64</v>
      </c>
      <c r="D58" s="28" t="s">
        <v>211</v>
      </c>
      <c r="E58" s="21" t="s">
        <v>43</v>
      </c>
      <c r="F58" s="3">
        <v>1</v>
      </c>
      <c r="G58" s="18"/>
      <c r="H58" s="13">
        <v>1578075000</v>
      </c>
      <c r="I58" s="11">
        <f t="shared" si="1"/>
        <v>1767444000.0000002</v>
      </c>
      <c r="J58" s="32" t="s">
        <v>212</v>
      </c>
      <c r="K58" s="8" t="s">
        <v>40</v>
      </c>
    </row>
    <row r="59" spans="1:11" s="4" customFormat="1" ht="60" x14ac:dyDescent="0.25">
      <c r="A59" s="19">
        <v>9</v>
      </c>
      <c r="B59" s="28" t="s">
        <v>66</v>
      </c>
      <c r="C59" s="111" t="s">
        <v>64</v>
      </c>
      <c r="D59" s="28" t="s">
        <v>66</v>
      </c>
      <c r="E59" s="21" t="s">
        <v>43</v>
      </c>
      <c r="F59" s="111">
        <v>1</v>
      </c>
      <c r="G59" s="18"/>
      <c r="H59" s="5">
        <v>1870898000</v>
      </c>
      <c r="I59" s="11">
        <f t="shared" si="1"/>
        <v>2095405760.0000002</v>
      </c>
      <c r="J59" s="32" t="s">
        <v>212</v>
      </c>
      <c r="K59" s="8" t="s">
        <v>40</v>
      </c>
    </row>
    <row r="60" spans="1:11" s="45" customFormat="1" ht="45" x14ac:dyDescent="0.25">
      <c r="A60" s="46">
        <v>10</v>
      </c>
      <c r="B60" s="126" t="s">
        <v>67</v>
      </c>
      <c r="C60" s="127" t="s">
        <v>64</v>
      </c>
      <c r="D60" s="126" t="s">
        <v>67</v>
      </c>
      <c r="E60" s="44" t="s">
        <v>43</v>
      </c>
      <c r="F60" s="127">
        <v>1</v>
      </c>
      <c r="G60" s="128"/>
      <c r="H60" s="129">
        <v>151720000</v>
      </c>
      <c r="I60" s="62">
        <f t="shared" si="1"/>
        <v>169926400.00000003</v>
      </c>
      <c r="J60" s="130" t="s">
        <v>212</v>
      </c>
      <c r="K60" s="47" t="s">
        <v>40</v>
      </c>
    </row>
    <row r="61" spans="1:11" s="4" customFormat="1" ht="45" x14ac:dyDescent="0.25">
      <c r="A61" s="19">
        <v>11</v>
      </c>
      <c r="B61" s="28" t="s">
        <v>261</v>
      </c>
      <c r="C61" s="111" t="s">
        <v>64</v>
      </c>
      <c r="D61" s="28" t="s">
        <v>261</v>
      </c>
      <c r="E61" s="21" t="s">
        <v>43</v>
      </c>
      <c r="F61" s="111">
        <v>1</v>
      </c>
      <c r="G61" s="18"/>
      <c r="H61" s="5">
        <v>926363000</v>
      </c>
      <c r="I61" s="11">
        <f t="shared" si="1"/>
        <v>1037526560.0000001</v>
      </c>
      <c r="J61" s="32" t="s">
        <v>212</v>
      </c>
      <c r="K61" s="8" t="s">
        <v>40</v>
      </c>
    </row>
    <row r="62" spans="1:11" s="4" customFormat="1" ht="90" x14ac:dyDescent="0.25">
      <c r="A62" s="19">
        <v>12</v>
      </c>
      <c r="B62" s="28" t="s">
        <v>262</v>
      </c>
      <c r="C62" s="111" t="s">
        <v>64</v>
      </c>
      <c r="D62" s="28" t="s">
        <v>262</v>
      </c>
      <c r="E62" s="21" t="s">
        <v>43</v>
      </c>
      <c r="F62" s="111">
        <v>1</v>
      </c>
      <c r="G62" s="18"/>
      <c r="H62" s="5">
        <v>1463239000</v>
      </c>
      <c r="I62" s="11">
        <f t="shared" si="1"/>
        <v>1638827680.0000002</v>
      </c>
      <c r="J62" s="32" t="s">
        <v>212</v>
      </c>
      <c r="K62" s="8" t="s">
        <v>40</v>
      </c>
    </row>
    <row r="63" spans="1:11" s="4" customFormat="1" ht="90" x14ac:dyDescent="0.25">
      <c r="A63" s="19">
        <v>13</v>
      </c>
      <c r="B63" s="28" t="s">
        <v>263</v>
      </c>
      <c r="C63" s="111" t="s">
        <v>64</v>
      </c>
      <c r="D63" s="28" t="s">
        <v>263</v>
      </c>
      <c r="E63" s="21" t="s">
        <v>43</v>
      </c>
      <c r="F63" s="111">
        <v>1</v>
      </c>
      <c r="G63" s="18"/>
      <c r="H63" s="5">
        <v>2210255470</v>
      </c>
      <c r="I63" s="11">
        <f t="shared" si="1"/>
        <v>2475486126.4000001</v>
      </c>
      <c r="J63" s="32" t="s">
        <v>212</v>
      </c>
      <c r="K63" s="8" t="s">
        <v>40</v>
      </c>
    </row>
    <row r="64" spans="1:11" s="4" customFormat="1" ht="45" x14ac:dyDescent="0.25">
      <c r="A64" s="19">
        <v>14</v>
      </c>
      <c r="B64" s="28" t="s">
        <v>289</v>
      </c>
      <c r="C64" s="111" t="s">
        <v>64</v>
      </c>
      <c r="D64" s="28" t="s">
        <v>290</v>
      </c>
      <c r="E64" s="21" t="s">
        <v>43</v>
      </c>
      <c r="F64" s="111">
        <v>1</v>
      </c>
      <c r="G64" s="18"/>
      <c r="H64" s="5">
        <v>59104000</v>
      </c>
      <c r="I64" s="11">
        <f t="shared" si="1"/>
        <v>66196480.000000007</v>
      </c>
      <c r="J64" s="32" t="s">
        <v>212</v>
      </c>
      <c r="K64" s="8" t="s">
        <v>40</v>
      </c>
    </row>
    <row r="65" spans="1:11" s="4" customFormat="1" ht="45" x14ac:dyDescent="0.25">
      <c r="A65" s="19">
        <v>15</v>
      </c>
      <c r="B65" s="28" t="s">
        <v>240</v>
      </c>
      <c r="C65" s="111" t="s">
        <v>64</v>
      </c>
      <c r="D65" s="28" t="s">
        <v>240</v>
      </c>
      <c r="E65" s="21" t="s">
        <v>43</v>
      </c>
      <c r="F65" s="111">
        <v>1</v>
      </c>
      <c r="G65" s="18"/>
      <c r="H65" s="5">
        <v>152840000</v>
      </c>
      <c r="I65" s="11">
        <f t="shared" si="1"/>
        <v>171180800.00000003</v>
      </c>
      <c r="J65" s="32" t="s">
        <v>212</v>
      </c>
      <c r="K65" s="8" t="s">
        <v>40</v>
      </c>
    </row>
    <row r="66" spans="1:11" s="4" customFormat="1" ht="45" x14ac:dyDescent="0.25">
      <c r="A66" s="19">
        <v>16</v>
      </c>
      <c r="B66" s="28" t="s">
        <v>241</v>
      </c>
      <c r="C66" s="111" t="s">
        <v>64</v>
      </c>
      <c r="D66" s="28" t="s">
        <v>242</v>
      </c>
      <c r="E66" s="21" t="s">
        <v>43</v>
      </c>
      <c r="F66" s="111">
        <v>1</v>
      </c>
      <c r="G66" s="18"/>
      <c r="H66" s="5">
        <v>446428571.43000001</v>
      </c>
      <c r="I66" s="11">
        <f t="shared" si="1"/>
        <v>500000000.00160003</v>
      </c>
      <c r="J66" s="32" t="s">
        <v>212</v>
      </c>
      <c r="K66" s="8" t="s">
        <v>40</v>
      </c>
    </row>
    <row r="67" spans="1:11" s="4" customFormat="1" ht="30" x14ac:dyDescent="0.25">
      <c r="A67" s="19">
        <v>17</v>
      </c>
      <c r="B67" s="28" t="s">
        <v>243</v>
      </c>
      <c r="C67" s="111" t="s">
        <v>64</v>
      </c>
      <c r="D67" s="28" t="s">
        <v>244</v>
      </c>
      <c r="E67" s="21" t="s">
        <v>43</v>
      </c>
      <c r="F67" s="111">
        <v>1</v>
      </c>
      <c r="G67" s="18"/>
      <c r="H67" s="5">
        <v>14732142.859999999</v>
      </c>
      <c r="I67" s="11">
        <f t="shared" si="1"/>
        <v>16500000.0032</v>
      </c>
      <c r="J67" s="32" t="s">
        <v>212</v>
      </c>
      <c r="K67" s="8" t="s">
        <v>40</v>
      </c>
    </row>
    <row r="68" spans="1:11" s="4" customFormat="1" ht="60" x14ac:dyDescent="0.25">
      <c r="A68" s="19">
        <v>18</v>
      </c>
      <c r="B68" s="28" t="s">
        <v>50</v>
      </c>
      <c r="C68" s="111" t="s">
        <v>213</v>
      </c>
      <c r="D68" s="28" t="s">
        <v>50</v>
      </c>
      <c r="E68" s="21" t="s">
        <v>43</v>
      </c>
      <c r="F68" s="111">
        <v>1</v>
      </c>
      <c r="G68" s="18"/>
      <c r="H68" s="18">
        <v>5267177</v>
      </c>
      <c r="I68" s="11">
        <f t="shared" si="1"/>
        <v>5899238.2400000002</v>
      </c>
      <c r="J68" s="60" t="s">
        <v>51</v>
      </c>
      <c r="K68" s="47" t="s">
        <v>52</v>
      </c>
    </row>
    <row r="69" spans="1:11" s="4" customFormat="1" ht="60" x14ac:dyDescent="0.25">
      <c r="A69" s="19">
        <v>19</v>
      </c>
      <c r="B69" s="28" t="s">
        <v>214</v>
      </c>
      <c r="C69" s="3" t="s">
        <v>54</v>
      </c>
      <c r="D69" s="28" t="s">
        <v>245</v>
      </c>
      <c r="E69" s="21" t="s">
        <v>43</v>
      </c>
      <c r="F69" s="111">
        <v>1</v>
      </c>
      <c r="G69" s="18"/>
      <c r="H69" s="18">
        <v>675000000</v>
      </c>
      <c r="I69" s="11">
        <f t="shared" si="1"/>
        <v>756000000.00000012</v>
      </c>
      <c r="J69" s="30" t="s">
        <v>194</v>
      </c>
      <c r="K69" s="8" t="s">
        <v>85</v>
      </c>
    </row>
    <row r="70" spans="1:11" s="4" customFormat="1" ht="60" x14ac:dyDescent="0.25">
      <c r="A70" s="19">
        <v>20</v>
      </c>
      <c r="B70" s="28" t="s">
        <v>214</v>
      </c>
      <c r="C70" s="3" t="s">
        <v>54</v>
      </c>
      <c r="D70" s="40" t="s">
        <v>246</v>
      </c>
      <c r="E70" s="21" t="s">
        <v>43</v>
      </c>
      <c r="F70" s="3">
        <v>1</v>
      </c>
      <c r="G70" s="12"/>
      <c r="H70" s="3">
        <v>517949000</v>
      </c>
      <c r="I70" s="11">
        <f t="shared" si="1"/>
        <v>580102880</v>
      </c>
      <c r="J70" s="30" t="s">
        <v>194</v>
      </c>
      <c r="K70" s="8" t="s">
        <v>215</v>
      </c>
    </row>
    <row r="71" spans="1:11" s="4" customFormat="1" ht="45" x14ac:dyDescent="0.25">
      <c r="A71" s="19">
        <v>21</v>
      </c>
      <c r="B71" s="28" t="s">
        <v>214</v>
      </c>
      <c r="C71" s="3" t="s">
        <v>54</v>
      </c>
      <c r="D71" s="40" t="s">
        <v>247</v>
      </c>
      <c r="E71" s="21" t="s">
        <v>43</v>
      </c>
      <c r="F71" s="17">
        <v>1</v>
      </c>
      <c r="G71" s="18"/>
      <c r="H71" s="139">
        <v>810906989</v>
      </c>
      <c r="I71" s="62">
        <f t="shared" si="1"/>
        <v>908215827.68000007</v>
      </c>
      <c r="J71" s="30" t="s">
        <v>295</v>
      </c>
      <c r="K71" s="8" t="s">
        <v>215</v>
      </c>
    </row>
    <row r="72" spans="1:11" s="4" customFormat="1" ht="75" x14ac:dyDescent="0.25">
      <c r="A72" s="19">
        <v>22</v>
      </c>
      <c r="B72" s="112" t="s">
        <v>248</v>
      </c>
      <c r="C72" s="3" t="s">
        <v>291</v>
      </c>
      <c r="D72" s="112" t="s">
        <v>249</v>
      </c>
      <c r="E72" s="21" t="s">
        <v>43</v>
      </c>
      <c r="F72" s="3">
        <v>1</v>
      </c>
      <c r="G72" s="3"/>
      <c r="H72" s="13">
        <v>135592816</v>
      </c>
      <c r="I72" s="11">
        <f t="shared" si="1"/>
        <v>151863953.92000002</v>
      </c>
      <c r="J72" s="35" t="s">
        <v>335</v>
      </c>
      <c r="K72" s="8" t="s">
        <v>85</v>
      </c>
    </row>
    <row r="73" spans="1:11" s="4" customFormat="1" ht="60" x14ac:dyDescent="0.25">
      <c r="A73" s="19">
        <v>23</v>
      </c>
      <c r="B73" s="100" t="s">
        <v>250</v>
      </c>
      <c r="C73" s="3" t="s">
        <v>63</v>
      </c>
      <c r="D73" s="100" t="s">
        <v>216</v>
      </c>
      <c r="E73" s="21" t="s">
        <v>43</v>
      </c>
      <c r="F73" s="3">
        <v>1</v>
      </c>
      <c r="G73" s="3"/>
      <c r="H73" s="3">
        <v>10000000</v>
      </c>
      <c r="I73" s="11">
        <f t="shared" si="1"/>
        <v>11200000.000000002</v>
      </c>
      <c r="J73" s="101" t="s">
        <v>335</v>
      </c>
      <c r="K73" s="102" t="s">
        <v>85</v>
      </c>
    </row>
    <row r="74" spans="1:11" s="4" customFormat="1" ht="60" x14ac:dyDescent="0.25">
      <c r="A74" s="19">
        <v>24</v>
      </c>
      <c r="B74" s="100" t="s">
        <v>251</v>
      </c>
      <c r="C74" s="3" t="s">
        <v>63</v>
      </c>
      <c r="D74" s="100" t="s">
        <v>252</v>
      </c>
      <c r="E74" s="21" t="s">
        <v>43</v>
      </c>
      <c r="F74" s="3">
        <v>1</v>
      </c>
      <c r="G74" s="3"/>
      <c r="H74" s="3">
        <v>20800000</v>
      </c>
      <c r="I74" s="11">
        <f t="shared" si="1"/>
        <v>23296000.000000004</v>
      </c>
      <c r="J74" s="35" t="s">
        <v>335</v>
      </c>
      <c r="K74" s="8" t="s">
        <v>85</v>
      </c>
    </row>
    <row r="75" spans="1:11" ht="60" x14ac:dyDescent="0.25">
      <c r="A75" s="19">
        <v>25</v>
      </c>
      <c r="B75" s="28" t="s">
        <v>65</v>
      </c>
      <c r="C75" s="3" t="s">
        <v>54</v>
      </c>
      <c r="D75" s="28" t="s">
        <v>65</v>
      </c>
      <c r="E75" s="21" t="s">
        <v>43</v>
      </c>
      <c r="F75" s="3">
        <v>1</v>
      </c>
      <c r="G75" s="3"/>
      <c r="H75" s="3">
        <v>68921000</v>
      </c>
      <c r="I75" s="11">
        <f t="shared" si="1"/>
        <v>77191520</v>
      </c>
      <c r="J75" s="35" t="s">
        <v>335</v>
      </c>
      <c r="K75" s="8" t="s">
        <v>85</v>
      </c>
    </row>
    <row r="76" spans="1:11" s="4" customFormat="1" ht="63" customHeight="1" x14ac:dyDescent="0.25">
      <c r="A76" s="19">
        <v>26</v>
      </c>
      <c r="B76" s="40" t="s">
        <v>217</v>
      </c>
      <c r="C76" s="3" t="s">
        <v>68</v>
      </c>
      <c r="D76" s="100" t="s">
        <v>253</v>
      </c>
      <c r="E76" s="21" t="s">
        <v>43</v>
      </c>
      <c r="F76" s="3">
        <v>1</v>
      </c>
      <c r="G76" s="3"/>
      <c r="H76" s="13">
        <v>9000000</v>
      </c>
      <c r="I76" s="11">
        <f t="shared" si="1"/>
        <v>10080000.000000002</v>
      </c>
      <c r="J76" s="35" t="s">
        <v>335</v>
      </c>
      <c r="K76" s="8" t="s">
        <v>85</v>
      </c>
    </row>
    <row r="77" spans="1:11" s="4" customFormat="1" ht="45" customHeight="1" x14ac:dyDescent="0.25">
      <c r="A77" s="21">
        <v>27</v>
      </c>
      <c r="B77" s="40" t="s">
        <v>269</v>
      </c>
      <c r="C77" s="3" t="s">
        <v>54</v>
      </c>
      <c r="D77" s="100" t="s">
        <v>270</v>
      </c>
      <c r="E77" s="21" t="s">
        <v>43</v>
      </c>
      <c r="F77" s="3">
        <v>1</v>
      </c>
      <c r="G77" s="3"/>
      <c r="H77" s="3">
        <v>800300000</v>
      </c>
      <c r="I77" s="11">
        <f t="shared" si="1"/>
        <v>896336000.00000012</v>
      </c>
      <c r="J77" s="31" t="s">
        <v>271</v>
      </c>
      <c r="K77" s="8" t="s">
        <v>272</v>
      </c>
    </row>
    <row r="78" spans="1:11" s="4" customFormat="1" ht="45" customHeight="1" x14ac:dyDescent="0.25">
      <c r="A78" s="21">
        <v>28</v>
      </c>
      <c r="B78" s="40" t="s">
        <v>280</v>
      </c>
      <c r="C78" s="3" t="s">
        <v>57</v>
      </c>
      <c r="D78" s="100" t="s">
        <v>280</v>
      </c>
      <c r="E78" s="21" t="s">
        <v>43</v>
      </c>
      <c r="F78" s="3">
        <v>1</v>
      </c>
      <c r="G78" s="3"/>
      <c r="H78" s="3">
        <v>400000</v>
      </c>
      <c r="I78" s="11">
        <f t="shared" si="1"/>
        <v>448000.00000000006</v>
      </c>
      <c r="J78" s="31" t="s">
        <v>308</v>
      </c>
      <c r="K78" s="8" t="s">
        <v>60</v>
      </c>
    </row>
    <row r="79" spans="1:11" s="4" customFormat="1" ht="123" customHeight="1" x14ac:dyDescent="0.25">
      <c r="A79" s="21">
        <v>29</v>
      </c>
      <c r="B79" s="40" t="s">
        <v>296</v>
      </c>
      <c r="C79" s="3" t="s">
        <v>64</v>
      </c>
      <c r="D79" s="100" t="s">
        <v>297</v>
      </c>
      <c r="E79" s="21" t="s">
        <v>43</v>
      </c>
      <c r="F79" s="3">
        <v>1</v>
      </c>
      <c r="G79" s="3"/>
      <c r="H79" s="3">
        <v>26785714.289999999</v>
      </c>
      <c r="I79" s="11">
        <f t="shared" si="1"/>
        <v>30000000.004800003</v>
      </c>
      <c r="J79" s="31" t="s">
        <v>298</v>
      </c>
      <c r="K79" s="8" t="s">
        <v>299</v>
      </c>
    </row>
    <row r="80" spans="1:11" s="4" customFormat="1" ht="44.25" customHeight="1" x14ac:dyDescent="0.25">
      <c r="A80" s="21">
        <v>30</v>
      </c>
      <c r="B80" s="40" t="s">
        <v>309</v>
      </c>
      <c r="C80" s="3" t="s">
        <v>310</v>
      </c>
      <c r="D80" s="100" t="s">
        <v>309</v>
      </c>
      <c r="E80" s="21" t="s">
        <v>43</v>
      </c>
      <c r="F80" s="3">
        <v>1</v>
      </c>
      <c r="G80" s="3"/>
      <c r="H80" s="3">
        <v>524000</v>
      </c>
      <c r="I80" s="11">
        <f t="shared" si="1"/>
        <v>586880</v>
      </c>
      <c r="J80" s="31" t="s">
        <v>311</v>
      </c>
      <c r="K80" s="8" t="s">
        <v>299</v>
      </c>
    </row>
    <row r="81" spans="1:12" s="4" customFormat="1" ht="87" customHeight="1" x14ac:dyDescent="0.25">
      <c r="A81" s="21">
        <v>31</v>
      </c>
      <c r="B81" s="40" t="s">
        <v>324</v>
      </c>
      <c r="C81" s="3" t="s">
        <v>312</v>
      </c>
      <c r="D81" s="100" t="s">
        <v>325</v>
      </c>
      <c r="E81" s="21" t="s">
        <v>43</v>
      </c>
      <c r="F81" s="3">
        <v>1</v>
      </c>
      <c r="G81" s="3"/>
      <c r="H81" s="129">
        <v>9690000</v>
      </c>
      <c r="I81" s="62">
        <f t="shared" si="1"/>
        <v>10852800.000000002</v>
      </c>
      <c r="J81" s="60" t="s">
        <v>346</v>
      </c>
      <c r="K81" s="8" t="s">
        <v>299</v>
      </c>
    </row>
    <row r="82" spans="1:12" s="51" customFormat="1" ht="65.25" customHeight="1" x14ac:dyDescent="0.25">
      <c r="A82" s="44">
        <f>A81+1</f>
        <v>32</v>
      </c>
      <c r="B82" s="57" t="s">
        <v>338</v>
      </c>
      <c r="C82" s="124" t="s">
        <v>377</v>
      </c>
      <c r="D82" s="57" t="s">
        <v>339</v>
      </c>
      <c r="E82" s="21" t="s">
        <v>43</v>
      </c>
      <c r="F82" s="62">
        <v>1</v>
      </c>
      <c r="G82" s="62"/>
      <c r="H82" s="129">
        <v>1524664</v>
      </c>
      <c r="I82" s="62">
        <f t="shared" si="1"/>
        <v>1707623.6800000002</v>
      </c>
      <c r="J82" s="136" t="s">
        <v>341</v>
      </c>
      <c r="K82" s="117" t="s">
        <v>343</v>
      </c>
      <c r="L82" s="137"/>
    </row>
    <row r="83" spans="1:12" s="51" customFormat="1" ht="65.25" customHeight="1" x14ac:dyDescent="0.25">
      <c r="A83" s="44">
        <f>A82+1</f>
        <v>33</v>
      </c>
      <c r="B83" s="57" t="s">
        <v>338</v>
      </c>
      <c r="C83" s="124" t="s">
        <v>377</v>
      </c>
      <c r="D83" s="57" t="s">
        <v>340</v>
      </c>
      <c r="E83" s="21" t="s">
        <v>43</v>
      </c>
      <c r="F83" s="62">
        <v>1</v>
      </c>
      <c r="G83" s="62"/>
      <c r="H83" s="129">
        <v>2082919</v>
      </c>
      <c r="I83" s="62">
        <f t="shared" si="1"/>
        <v>2332869.2800000003</v>
      </c>
      <c r="J83" s="136" t="s">
        <v>342</v>
      </c>
      <c r="K83" s="117" t="s">
        <v>344</v>
      </c>
      <c r="L83" s="137"/>
    </row>
    <row r="84" spans="1:12" s="51" customFormat="1" ht="65.25" customHeight="1" x14ac:dyDescent="0.25">
      <c r="A84" s="44">
        <f>A83+1</f>
        <v>34</v>
      </c>
      <c r="B84" s="57" t="s">
        <v>358</v>
      </c>
      <c r="C84" s="140" t="s">
        <v>376</v>
      </c>
      <c r="D84" s="57" t="s">
        <v>358</v>
      </c>
      <c r="E84" s="44" t="s">
        <v>43</v>
      </c>
      <c r="F84" s="62">
        <v>1</v>
      </c>
      <c r="G84" s="62"/>
      <c r="H84" s="139">
        <v>121088440</v>
      </c>
      <c r="I84" s="139">
        <f t="shared" si="1"/>
        <v>135619052.80000001</v>
      </c>
      <c r="J84" s="136" t="s">
        <v>359</v>
      </c>
      <c r="K84" s="117" t="s">
        <v>40</v>
      </c>
      <c r="L84" s="137"/>
    </row>
    <row r="85" spans="1:12" s="51" customFormat="1" ht="90" customHeight="1" x14ac:dyDescent="0.25">
      <c r="A85" s="44">
        <v>35</v>
      </c>
      <c r="B85" s="57" t="s">
        <v>375</v>
      </c>
      <c r="C85" s="124" t="s">
        <v>376</v>
      </c>
      <c r="D85" s="57" t="s">
        <v>378</v>
      </c>
      <c r="E85" s="44" t="s">
        <v>43</v>
      </c>
      <c r="F85" s="62">
        <v>1</v>
      </c>
      <c r="G85" s="62"/>
      <c r="H85" s="139">
        <v>75503571</v>
      </c>
      <c r="I85" s="139">
        <f t="shared" si="1"/>
        <v>84563999.520000011</v>
      </c>
      <c r="J85" s="136" t="s">
        <v>379</v>
      </c>
      <c r="K85" s="117" t="s">
        <v>40</v>
      </c>
      <c r="L85" s="137"/>
    </row>
    <row r="86" spans="1:12" s="51" customFormat="1" ht="90" customHeight="1" x14ac:dyDescent="0.25">
      <c r="A86" s="44">
        <v>36</v>
      </c>
      <c r="B86" s="57" t="s">
        <v>393</v>
      </c>
      <c r="C86" s="124" t="s">
        <v>389</v>
      </c>
      <c r="D86" s="57" t="s">
        <v>394</v>
      </c>
      <c r="E86" s="58" t="s">
        <v>43</v>
      </c>
      <c r="F86" s="58">
        <v>1</v>
      </c>
      <c r="G86" s="58"/>
      <c r="H86" s="58">
        <v>6500000</v>
      </c>
      <c r="I86" s="58">
        <f>H86*1.12</f>
        <v>7280000.0000000009</v>
      </c>
      <c r="J86" s="146" t="s">
        <v>395</v>
      </c>
      <c r="K86" s="47" t="s">
        <v>299</v>
      </c>
      <c r="L86" s="137"/>
    </row>
    <row r="87" spans="1:12" ht="15" customHeight="1" x14ac:dyDescent="0.25">
      <c r="A87" s="159" t="s">
        <v>69</v>
      </c>
      <c r="B87" s="160"/>
      <c r="C87" s="160"/>
      <c r="D87" s="160"/>
      <c r="E87" s="160"/>
      <c r="F87" s="160"/>
      <c r="G87" s="161"/>
      <c r="H87" s="90">
        <f>SUM(H51:H86)</f>
        <v>12428966845.040001</v>
      </c>
      <c r="I87" s="90">
        <f>SUM(I51:I86)</f>
        <v>13920442866.444803</v>
      </c>
      <c r="J87" s="67"/>
      <c r="K87" s="67"/>
    </row>
    <row r="88" spans="1:12" x14ac:dyDescent="0.25">
      <c r="A88" s="162" t="s">
        <v>82</v>
      </c>
      <c r="B88" s="163"/>
      <c r="C88" s="163"/>
      <c r="D88" s="163"/>
      <c r="E88" s="163"/>
      <c r="F88" s="163"/>
      <c r="G88" s="164"/>
      <c r="H88" s="90">
        <f>H87+H49</f>
        <v>42567814665.040001</v>
      </c>
      <c r="I88" s="90">
        <f>I87+I49</f>
        <v>47675952424.84481</v>
      </c>
      <c r="J88" s="67"/>
      <c r="K88" s="68"/>
    </row>
    <row r="89" spans="1:12" ht="19.5" customHeight="1" x14ac:dyDescent="0.25">
      <c r="A89" s="148" t="s">
        <v>83</v>
      </c>
      <c r="B89" s="149"/>
      <c r="C89" s="149"/>
      <c r="D89" s="149"/>
      <c r="E89" s="149"/>
      <c r="F89" s="149"/>
      <c r="G89" s="150"/>
      <c r="H89" s="91">
        <f>H88+H41</f>
        <v>44425384853.040001</v>
      </c>
      <c r="I89" s="91">
        <f>I88+I41</f>
        <v>49756431035.404808</v>
      </c>
      <c r="J89" s="68"/>
      <c r="K89" s="138"/>
    </row>
    <row r="90" spans="1:12" ht="15" customHeight="1" x14ac:dyDescent="0.25">
      <c r="A90" s="1"/>
      <c r="J90" s="36"/>
    </row>
    <row r="91" spans="1:12" ht="15" customHeight="1" x14ac:dyDescent="0.25">
      <c r="A91" s="1"/>
    </row>
    <row r="92" spans="1:12" ht="15" customHeight="1" x14ac:dyDescent="0.25">
      <c r="A92" s="43" t="s">
        <v>354</v>
      </c>
      <c r="J92" s="36"/>
    </row>
    <row r="93" spans="1:12" x14ac:dyDescent="0.25">
      <c r="J93" s="36"/>
      <c r="K93" s="1"/>
    </row>
    <row r="94" spans="1:12" x14ac:dyDescent="0.25">
      <c r="A94" s="1"/>
      <c r="B94" s="1"/>
      <c r="D94" s="1"/>
      <c r="J94" s="36"/>
    </row>
    <row r="95" spans="1:12" x14ac:dyDescent="0.25">
      <c r="K95" s="1"/>
    </row>
    <row r="96" spans="1:12" x14ac:dyDescent="0.25">
      <c r="A96" s="1"/>
      <c r="B96" s="1"/>
      <c r="D96" s="1"/>
      <c r="J96" s="36"/>
      <c r="K96" s="1"/>
    </row>
    <row r="97" spans="1:11" x14ac:dyDescent="0.25">
      <c r="A97" s="1"/>
      <c r="B97" s="1"/>
      <c r="D97" s="1"/>
      <c r="J97" s="36"/>
      <c r="K97" s="1"/>
    </row>
    <row r="98" spans="1:11" x14ac:dyDescent="0.25">
      <c r="A98" s="1"/>
      <c r="B98" s="1"/>
      <c r="D98" s="1"/>
      <c r="J98" s="36"/>
    </row>
  </sheetData>
  <mergeCells count="12">
    <mergeCell ref="A88:G88"/>
    <mergeCell ref="A89:G89"/>
    <mergeCell ref="A10:K10"/>
    <mergeCell ref="A11:K11"/>
    <mergeCell ref="A18:G18"/>
    <mergeCell ref="A19:K19"/>
    <mergeCell ref="A41:G41"/>
    <mergeCell ref="A42:K42"/>
    <mergeCell ref="A43:K43"/>
    <mergeCell ref="A49:G49"/>
    <mergeCell ref="A50:K50"/>
    <mergeCell ref="A87:G87"/>
  </mergeCells>
  <dataValidations count="1">
    <dataValidation allowBlank="1" showInputMessage="1" showErrorMessage="1" prompt="Введите наименование на рус.языке" sqref="D51 D70 B51"/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</vt:lpstr>
      <vt:lpstr>ПЗ каз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Тасбулатова Д.С. ДАО</cp:lastModifiedBy>
  <cp:lastPrinted>2013-02-05T03:09:58Z</cp:lastPrinted>
  <dcterms:created xsi:type="dcterms:W3CDTF">2010-11-22T12:00:33Z</dcterms:created>
  <dcterms:modified xsi:type="dcterms:W3CDTF">2013-10-02T03:58:08Z</dcterms:modified>
</cp:coreProperties>
</file>