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5700" windowWidth="19320" windowHeight="331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пз!$A$8:$M$89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I87" i="12" l="1"/>
  <c r="H87" i="12"/>
  <c r="I87" i="11"/>
  <c r="H87" i="11"/>
  <c r="I86" i="11" l="1"/>
  <c r="A86" i="11"/>
  <c r="H40" i="12" l="1"/>
  <c r="I39" i="12"/>
  <c r="H40" i="11" l="1"/>
  <c r="I39" i="11"/>
  <c r="I40" i="11"/>
  <c r="I85" i="12" l="1"/>
  <c r="I85" i="11"/>
  <c r="H49" i="12" l="1"/>
  <c r="I48" i="12"/>
  <c r="I49" i="12" s="1"/>
  <c r="I38" i="12"/>
  <c r="H49" i="11"/>
  <c r="I48" i="11"/>
  <c r="I49" i="11"/>
  <c r="I38" i="11"/>
  <c r="I71" i="12" l="1"/>
  <c r="I84" i="12" l="1"/>
  <c r="I88" i="12" l="1"/>
  <c r="H88" i="12"/>
  <c r="A84" i="12"/>
  <c r="I83" i="12"/>
  <c r="A83" i="12"/>
  <c r="I82" i="12"/>
  <c r="A82" i="12"/>
  <c r="I81" i="12"/>
  <c r="I80" i="12"/>
  <c r="I79" i="12"/>
  <c r="I78" i="12"/>
  <c r="I77" i="12"/>
  <c r="I76" i="12"/>
  <c r="I75" i="12"/>
  <c r="I74" i="12"/>
  <c r="I73" i="12"/>
  <c r="I72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A53" i="12"/>
  <c r="I52" i="12"/>
  <c r="A52" i="12"/>
  <c r="I51" i="12"/>
  <c r="I47" i="12"/>
  <c r="I46" i="12"/>
  <c r="I45" i="12"/>
  <c r="I44" i="12"/>
  <c r="H41" i="12"/>
  <c r="I37" i="12"/>
  <c r="I36" i="12"/>
  <c r="I35" i="12"/>
  <c r="I34" i="12"/>
  <c r="I33" i="12"/>
  <c r="I32" i="12"/>
  <c r="I31" i="12"/>
  <c r="I86" i="12"/>
  <c r="I29" i="12"/>
  <c r="I27" i="12"/>
  <c r="I26" i="12"/>
  <c r="I24" i="12"/>
  <c r="I23" i="12"/>
  <c r="I22" i="12"/>
  <c r="I21" i="12"/>
  <c r="I20" i="12"/>
  <c r="I18" i="12"/>
  <c r="H18" i="12"/>
  <c r="I16" i="12"/>
  <c r="I15" i="12"/>
  <c r="I14" i="12"/>
  <c r="I13" i="12"/>
  <c r="I12" i="12"/>
  <c r="H88" i="11"/>
  <c r="I84" i="11"/>
  <c r="A84" i="11"/>
  <c r="I83" i="11"/>
  <c r="A83" i="11"/>
  <c r="I82" i="11"/>
  <c r="A82" i="11"/>
  <c r="I81" i="11"/>
  <c r="A81" i="11"/>
  <c r="I80" i="11"/>
  <c r="A80" i="11"/>
  <c r="I79" i="11"/>
  <c r="A79" i="11"/>
  <c r="I78" i="11"/>
  <c r="A78" i="11"/>
  <c r="I77" i="11"/>
  <c r="A77" i="11"/>
  <c r="I76" i="11"/>
  <c r="A76" i="11"/>
  <c r="I75" i="11"/>
  <c r="A75" i="11"/>
  <c r="I74" i="11"/>
  <c r="A74" i="11"/>
  <c r="I73" i="11"/>
  <c r="A73" i="11"/>
  <c r="I72" i="11"/>
  <c r="A72" i="11"/>
  <c r="I71" i="11"/>
  <c r="A71" i="11"/>
  <c r="I70" i="11"/>
  <c r="A70" i="11"/>
  <c r="I69" i="11"/>
  <c r="A69" i="11"/>
  <c r="I68" i="11"/>
  <c r="A68" i="11"/>
  <c r="I67" i="11"/>
  <c r="A67" i="11"/>
  <c r="I66" i="11"/>
  <c r="A66" i="11"/>
  <c r="I65" i="11"/>
  <c r="A65" i="11"/>
  <c r="I64" i="11"/>
  <c r="A64" i="11"/>
  <c r="I63" i="11"/>
  <c r="A63" i="11"/>
  <c r="I62" i="11"/>
  <c r="A62" i="11"/>
  <c r="I61" i="11"/>
  <c r="A61" i="11"/>
  <c r="I60" i="11"/>
  <c r="A60" i="11"/>
  <c r="I59" i="11"/>
  <c r="A59" i="11"/>
  <c r="I58" i="11"/>
  <c r="A58" i="11"/>
  <c r="I57" i="11"/>
  <c r="A57" i="11"/>
  <c r="I56" i="11"/>
  <c r="A56" i="11"/>
  <c r="I55" i="11"/>
  <c r="A55" i="11"/>
  <c r="I54" i="11"/>
  <c r="A54" i="11"/>
  <c r="I53" i="11"/>
  <c r="A53" i="11"/>
  <c r="I52" i="11"/>
  <c r="A52" i="11"/>
  <c r="I51" i="11"/>
  <c r="I47" i="11"/>
  <c r="I46" i="11"/>
  <c r="I45" i="11"/>
  <c r="I44" i="11"/>
  <c r="H41" i="11"/>
  <c r="I37" i="11"/>
  <c r="I36" i="11"/>
  <c r="I35" i="11"/>
  <c r="I34" i="11"/>
  <c r="I33" i="11"/>
  <c r="I32" i="11"/>
  <c r="I31" i="11"/>
  <c r="I29" i="11"/>
  <c r="I27" i="11"/>
  <c r="I26" i="11"/>
  <c r="I24" i="11"/>
  <c r="I23" i="11"/>
  <c r="I22" i="1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I21" i="11"/>
  <c r="A21" i="11"/>
  <c r="I20" i="11"/>
  <c r="I18" i="11"/>
  <c r="H18" i="11"/>
  <c r="A17" i="11"/>
  <c r="I16" i="11"/>
  <c r="A16" i="11"/>
  <c r="I15" i="11"/>
  <c r="A15" i="11"/>
  <c r="I14" i="11"/>
  <c r="A14" i="11"/>
  <c r="I13" i="11"/>
  <c r="A13" i="11"/>
  <c r="I12" i="11"/>
  <c r="I40" i="12" l="1"/>
  <c r="I41" i="12" s="1"/>
  <c r="I89" i="12" s="1"/>
  <c r="H89" i="12"/>
  <c r="I88" i="11"/>
  <c r="I41" i="11"/>
  <c r="H89" i="11"/>
  <c r="I89" i="11" l="1"/>
</calcChain>
</file>

<file path=xl/sharedStrings.xml><?xml version="1.0" encoding="utf-8"?>
<sst xmlns="http://schemas.openxmlformats.org/spreadsheetml/2006/main" count="827" uniqueCount="402">
  <si>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</si>
  <si>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</si>
  <si>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</si>
  <si>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</si>
  <si>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</si>
  <si>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</si>
  <si>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</si>
  <si>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</si>
  <si>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</si>
  <si>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</si>
  <si>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</si>
  <si>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</si>
  <si>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</si>
  <si>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</si>
  <si>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</si>
  <si>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</si>
  <si>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</si>
  <si>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</si>
  <si>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</si>
  <si>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</si>
  <si>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</si>
  <si>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</si>
  <si>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</si>
  <si>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</si>
  <si>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</si>
  <si>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</si>
  <si>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</si>
  <si>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</si>
  <si>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</si>
  <si>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</si>
  <si>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</si>
  <si>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</si>
  <si>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</si>
  <si>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</si>
  <si>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</si>
  <si>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</si>
  <si>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</si>
  <si>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</si>
  <si>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</si>
  <si>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</si>
  <si>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</si>
  <si>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</si>
  <si>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</si>
  <si>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</si>
  <si>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</si>
  <si>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</si>
  <si>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шарттың күшіне енген күнінен бастап 6 ай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</si>
  <si>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</si>
  <si>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</si>
  <si>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</si>
  <si>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</si>
  <si>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>шарттың күшіне енген күнінен бастап 30 күн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</si>
  <si>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</si>
  <si>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</si>
  <si>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</si>
  <si>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</si>
  <si>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</si>
  <si>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</si>
  <si>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шарттың күшіне енген күнінен бастап 12 ай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</si>
  <si>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</si>
  <si>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</si>
  <si>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</si>
  <si>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</si>
  <si>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</si>
  <si>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</si>
  <si>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</si>
  <si>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</si>
  <si>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</si>
  <si>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</si>
  <si>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</si>
  <si>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</si>
  <si>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</si>
  <si>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</si>
  <si>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</si>
  <si>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</si>
  <si>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</si>
  <si>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</si>
  <si>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</si>
  <si>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</si>
  <si>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</si>
  <si>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</si>
  <si>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</si>
  <si>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</si>
  <si>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</si>
  <si>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</si>
  <si>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</si>
  <si>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</si>
  <si>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</si>
  <si>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</si>
  <si>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</si>
  <si>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</si>
  <si>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Привлечение экспертов в рамках плана работ</t>
  </si>
  <si>
    <t>Услуги международных рекрутинговых агентств</t>
  </si>
  <si>
    <t>Консультации по узким вопросам, касающейся определенной сферы или отрасли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</si>
  <si>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</si>
  <si>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</si>
  <si>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</si>
  <si>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Корректировка технико-экономического обоснования создания и строительства НОК "Назарбаев Университет"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</si>
  <si>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</si>
  <si>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</si>
  <si>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</si>
  <si>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</si>
  <si>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</si>
  <si>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</si>
  <si>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</si>
  <si>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</si>
  <si>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</si>
  <si>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</si>
  <si>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 xml:space="preserve">Производство имиджевой продукции 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</si>
  <si>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</si>
  <si>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</si>
  <si>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</si>
  <si>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</si>
  <si>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</si>
  <si>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</si>
  <si>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Услуги синхронного перевода (для проведения тренинговых программ)</t>
  </si>
  <si>
    <t>Услуги синхронного перевода (для программы  EMBA)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</si>
  <si>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</si>
  <si>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</si>
  <si>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</si>
  <si>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</si>
  <si>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Аренда конференц-зала для проведения информационно-разъяснительной работы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</si>
  <si>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со дня вступления договора в силу по 31.12.2013 года</t>
  </si>
  <si>
    <t>Проведение специализированного исследования (привлечение экспертов, имеющих специальные познания)</t>
  </si>
  <si>
    <t>не более 30 (тридцати) календарных дней</t>
  </si>
  <si>
    <t>г. Астана, пр. Кабанбай батыра, 53</t>
  </si>
  <si>
    <t>Консультации по специфичным вопросам, касающимся определенной сферы или отрасли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</si>
  <si>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</si>
  <si>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</si>
  <si>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</si>
  <si>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</si>
  <si>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</si>
  <si>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</si>
  <si>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</si>
  <si>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</si>
  <si>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</si>
  <si>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</si>
  <si>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</si>
  <si>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Приобретение услуг по вопросам развития Школы наук и технологий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</si>
  <si>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</si>
  <si>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</si>
  <si>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</si>
  <si>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</si>
  <si>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</si>
  <si>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</si>
  <si>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</si>
  <si>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синхронного перевода для организации тренинга</t>
  </si>
  <si>
    <t>Услуги синхронного перевода для организации обучения по программе Executive MBA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</si>
  <si>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</si>
  <si>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</si>
  <si>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</si>
  <si>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</si>
  <si>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</si>
  <si>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</si>
  <si>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</si>
  <si>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</si>
  <si>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3-х месяцев со дня вступления в силу договора</t>
  </si>
  <si>
    <t>в течение 6-ти месяцев со дня вступления в силу договора</t>
  </si>
  <si>
    <t>в течение 11-ти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</si>
  <si>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</si>
  <si>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</si>
  <si>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</si>
  <si>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</si>
  <si>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</si>
  <si>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</si>
  <si>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</si>
  <si>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</si>
  <si>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</si>
  <si>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</si>
  <si>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</si>
  <si>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</si>
  <si>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</si>
  <si>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</si>
  <si>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</si>
  <si>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объекта "Школа медицины в городе Астана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</si>
  <si>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</si>
  <si>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</si>
  <si>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</si>
  <si>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</si>
  <si>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</si>
  <si>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</si>
  <si>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</si>
  <si>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</si>
  <si>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</si>
  <si>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</si>
  <si>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</si>
  <si>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5</t>
  </si>
  <si>
    <t>6</t>
  </si>
  <si>
    <t>шарттың күшіне енген күнінен бастап 3 ай ішінде</t>
  </si>
  <si>
    <t>шарттың күшіне енген күнінен бастап 6 ай ішінде</t>
  </si>
  <si>
    <t>Проведение изыскательских работ, разработка проектно-сметной документации на строительство объекта "Школа медицины в городе Астана"</t>
  </si>
  <si>
    <t>шарттың күшіне енген күнінен бастап 11 ай ішінде</t>
  </si>
  <si>
    <t>шарттың күшіне енген күнінен бастап 8 ай ішінде</t>
  </si>
  <si>
    <t>30 (отыз) күнтізбелік күннен аспайтын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</si>
  <si>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</si>
  <si>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</si>
  <si>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</si>
  <si>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</si>
  <si>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</si>
  <si>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</si>
  <si>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</si>
  <si>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</si>
  <si>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</si>
  <si>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</si>
  <si>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</si>
  <si>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</si>
  <si>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</si>
  <si>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</si>
  <si>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</si>
  <si>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</si>
  <si>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</si>
  <si>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</si>
  <si>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</si>
  <si>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</si>
  <si>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</si>
  <si>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Астана қ., Қабанбай батыр даңғ., 54</t>
  </si>
  <si>
    <t xml:space="preserve">Тренинг ұйымдастыру үшін ілеспе аударма қызметтері </t>
  </si>
  <si>
    <t>Ілеспе аударма қызметтері</t>
  </si>
  <si>
    <t>Единица измерения   (в соответствии с МКЕИ)</t>
  </si>
  <si>
    <t>«Назарбаев Университеті» ҒБК құру және оның құрылысының  техникалық-экономикалық негіздемесін түзету</t>
  </si>
  <si>
    <t>«Назарбаев Университеті» ҒБК қолданыстағы 2 блогын кеңейтудің жобалау-сметалық құжаттамасын әзiрлеу</t>
  </si>
  <si>
    <t>"Астана қаласындағы медицина мектебi" объектiсінiң құрылысына iзденiс жұмыстарын жүргізу, жобалау-сметалық құжаттамасының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</si>
  <si>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</si>
  <si>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Жұмыс жоспары шеңберінде сарапшыларды тарту </t>
  </si>
  <si>
    <t>Мамандандырылған (арнайы білімі бар сарапшыларды тарту) зерттеудi жүргiзу</t>
  </si>
  <si>
    <t xml:space="preserve">Белгiлi аяға немесе  салаға қатысты аясы тар мәселелер бойынша консультациялар </t>
  </si>
  <si>
    <t xml:space="preserve">Белгiлi аяға немесе  салаға қатысты ерекше мәселелер бойынша консультациялар </t>
  </si>
  <si>
    <t xml:space="preserve">Компанияның маркетингтік және PR-акцияларын жүргізу </t>
  </si>
  <si>
    <t xml:space="preserve">Имидж өнiмiн өндiру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</si>
  <si>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</si>
  <si>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</si>
  <si>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</si>
  <si>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</si>
  <si>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</si>
  <si>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</si>
  <si>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</si>
  <si>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</si>
  <si>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</si>
  <si>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</si>
  <si>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</si>
  <si>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</si>
  <si>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</si>
  <si>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</si>
  <si>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</si>
  <si>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</si>
  <si>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</si>
  <si>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Ғылыми және технологиялар мектебінің дамуы мәселелеріне арналған қызметтер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</si>
  <si>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</si>
  <si>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</si>
  <si>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</si>
  <si>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Ілеспе аударма қызметтері (тренингтік бағдарламалар үшін) </t>
  </si>
  <si>
    <t xml:space="preserve">Ілеспе аударма қызметтері (EMBA бағдарламасы үшін) </t>
  </si>
  <si>
    <t xml:space="preserve">Executive MBA бағдарламасын  ұйымдастыру үшін ілеспе аударма қызметтері </t>
  </si>
  <si>
    <t xml:space="preserve">Оқуды ұйымдастыруға арналған ілеспе аударма қызметтері </t>
  </si>
  <si>
    <t xml:space="preserve">Утвержден приказом Председателя Исполнительного совета </t>
  </si>
  <si>
    <t>от 31.01.2013г. №08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</si>
  <si>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</si>
  <si>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</si>
  <si>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</si>
  <si>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</si>
  <si>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</si>
  <si>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</si>
  <si>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</si>
  <si>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</si>
  <si>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</si>
  <si>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</si>
  <si>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</si>
  <si>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</si>
  <si>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</si>
  <si>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</si>
  <si>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</si>
  <si>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</si>
  <si>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</si>
  <si>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</si>
  <si>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</si>
  <si>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</si>
  <si>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</si>
  <si>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</si>
  <si>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</si>
  <si>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</si>
  <si>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</si>
  <si>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Производство информационно-имиджевых фильмов и видеороликов</t>
  </si>
  <si>
    <t>Производство 9 (девяти) информационно-имиджевых фильмов и 1 (одного) видеоролика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</si>
  <si>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</si>
  <si>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</si>
  <si>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</si>
  <si>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</si>
  <si>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>Имидждік-ақпараттық фильмдер мен бейне роликтерді шығару</t>
  </si>
  <si>
    <t>9 (тоғыз) имидждік-ақпараттық фильм  мен 1 (бір) бейне роликтi шығару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</si>
  <si>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</si>
  <si>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</si>
  <si>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</si>
  <si>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</si>
  <si>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</si>
  <si>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</si>
  <si>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 xml:space="preserve">шарттың күшіне енген күнінен бастап 12 ай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</si>
  <si>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</si>
  <si>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</si>
  <si>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</si>
  <si>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</si>
  <si>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исключена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</si>
  <si>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</si>
  <si>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</si>
  <si>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</si>
  <si>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</si>
  <si>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</si>
  <si>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</si>
  <si>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алынып тастаған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</si>
  <si>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</si>
  <si>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</si>
  <si>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</si>
  <si>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</si>
  <si>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</si>
  <si>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</si>
  <si>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</si>
  <si>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</si>
  <si>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</si>
  <si>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</si>
  <si>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</si>
  <si>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г.Астана, пр.Кабанбай батыра, 53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</si>
  <si>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</si>
  <si>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</si>
  <si>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</si>
  <si>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</si>
  <si>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</si>
  <si>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</si>
  <si>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</si>
  <si>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</si>
  <si>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</si>
  <si>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</si>
  <si>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</si>
  <si>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</si>
  <si>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</si>
  <si>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</si>
  <si>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</si>
  <si>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</si>
  <si>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</si>
  <si>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</si>
  <si>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</si>
  <si>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</si>
  <si>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</si>
  <si>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</si>
  <si>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</si>
  <si>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</si>
  <si>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</si>
  <si>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</si>
  <si>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</si>
  <si>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</si>
  <si>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</si>
  <si>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34 недели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</si>
  <si>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</si>
  <si>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</si>
  <si>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</si>
  <si>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 xml:space="preserve">34 апта 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</si>
  <si>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</si>
  <si>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</si>
  <si>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</si>
  <si>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</si>
  <si>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</si>
  <si>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</si>
  <si>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</si>
  <si>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</si>
  <si>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</si>
  <si>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</si>
  <si>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</si>
  <si>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</si>
  <si>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</si>
  <si>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</si>
  <si>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</si>
  <si>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</si>
  <si>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</si>
  <si>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</si>
  <si>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</si>
  <si>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</si>
  <si>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</si>
  <si>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</si>
  <si>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</si>
  <si>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</si>
  <si>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</si>
  <si>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</si>
  <si>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</si>
  <si>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</si>
  <si>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</si>
  <si>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</si>
  <si>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</si>
  <si>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</si>
  <si>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Проведение проектных и изыскательских работ по осушению участка, затопленного системами озер Малый Талдыколь, под строительство Научного парка</t>
  </si>
  <si>
    <t>в течение 6-ти месяцев со дня подписания договора</t>
  </si>
  <si>
    <t>Ғылыми парктің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</si>
  <si>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шартқа қол қойылған күнінен  бастап 6 ай ішінде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</si>
  <si>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</si>
  <si>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</si>
  <si>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пп.40) п. 15 Правил</t>
  </si>
  <si>
    <t>Ереженің 15-т., 40) тт.</t>
  </si>
  <si>
    <t>с учетом изменений от 12.09.13г. №48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</si>
  <si>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</si>
  <si>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</si>
  <si>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до декабря 2013г.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</si>
  <si>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</si>
  <si>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</si>
  <si>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2013 жылғы желтоқсанға дейін
</t>
  </si>
  <si>
    <t xml:space="preserve">работа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</si>
</sst>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49" fontId="25" fillId="0" borderId="4" xfId="2" applyNumberFormat="1" applyFont="1" applyFill="1" applyBorder="1" applyAlignment="1">
      <alignment horizontal="center" vertical="center" wrapText="1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3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" fillId="0" borderId="0" xfId="0" applyFont="1" applyAlignment="1">
      <alignment wrapText="1" shrinkToFit="1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4" fontId="25" fillId="2" borderId="4" xfId="0" applyNumberFormat="1" applyFont="1" applyFill="1" applyBorder="1" applyAlignment="1">
      <alignment horizontal="left" vertical="top" wrapText="1"/>
    </xf>
    <xf numFmtId="3" fontId="25" fillId="2" borderId="1" xfId="1" applyNumberFormat="1" applyFont="1" applyFill="1" applyBorder="1" applyAlignment="1">
      <alignment horizontal="left"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8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vertical="center"/>
    </xf>
    <xf numFmtId="0" fontId="32" fillId="0" borderId="8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9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0" fontId="25" fillId="0" borderId="0" xfId="0" applyFont="1" applyFill="1" applyBorder="1" applyAlignment="1">
      <alignment vertical="center" wrapText="1" shrinkToFit="1"/>
    </xf>
    <xf numFmtId="0" fontId="25" fillId="0" borderId="0" xfId="1" applyFont="1" applyFill="1" applyBorder="1" applyAlignment="1">
      <alignment horizontal="center" vertical="center" wrapText="1"/>
    </xf>
    <xf numFmtId="3" fontId="25" fillId="0" borderId="0" xfId="2" applyNumberFormat="1" applyFont="1" applyFill="1" applyBorder="1" applyAlignment="1">
      <alignment horizontal="center" vertical="center" wrapText="1"/>
    </xf>
    <xf numFmtId="4" fontId="25" fillId="0" borderId="0" xfId="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62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65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64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65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54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66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65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89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93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109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54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156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92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87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88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92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108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89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135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91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91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89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89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90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51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153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89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89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74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75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89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105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86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132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88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88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86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86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86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86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71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9"/>
  <sheetViews>
    <sheetView tabSelected="1" zoomScale="75" zoomScaleNormal="75" workbookViewId="0">
      <pane ySplit="8" topLeftCell="A9" activePane="bottomLeft" state="frozen"/>
      <selection pane="bottomLeft" activeCell="K48" sqref="K48"/>
    </sheetView>
  </sheetViews>
  <sheetFormatPr defaultRowHeight="15" x14ac:dyDescent="0.25"/>
  <cols>
    <col min="1" max="1" width="6.5703125" style="48" customWidth="1"/>
    <col min="2" max="2" width="45" style="49" customWidth="1"/>
    <col min="3" max="3" width="15" style="50" customWidth="1"/>
    <col min="4" max="4" width="57" style="49" customWidth="1"/>
    <col min="5" max="5" width="15" style="50" customWidth="1"/>
    <col min="6" max="6" width="12.140625" style="50" customWidth="1"/>
    <col min="7" max="7" width="19.5703125" style="50" customWidth="1"/>
    <col min="8" max="9" width="18.85546875" style="132" customWidth="1"/>
    <col min="10" max="10" width="28.140625" style="49" customWidth="1"/>
    <col min="11" max="11" width="35.5703125" style="49" customWidth="1"/>
    <col min="12" max="12" width="18.42578125" style="51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51"/>
  </cols>
  <sheetData>
    <row r="2" spans="1:11" ht="18.75" x14ac:dyDescent="0.25">
      <c r="H2" s="131" t="s">
        <v>254</v>
      </c>
      <c r="K2" s="73"/>
    </row>
    <row r="3" spans="1:11" ht="18.75" x14ac:dyDescent="0.25">
      <c r="H3" s="131" t="s">
        <v>255</v>
      </c>
      <c r="K3" s="74"/>
    </row>
    <row r="4" spans="1:11" ht="18.75" x14ac:dyDescent="0.25">
      <c r="H4" s="131" t="s">
        <v>394</v>
      </c>
      <c r="I4" s="131"/>
      <c r="K4" s="74"/>
    </row>
    <row r="5" spans="1:11" ht="18.75" x14ac:dyDescent="0.25">
      <c r="K5" s="74"/>
    </row>
    <row r="6" spans="1:11" ht="18.75" x14ac:dyDescent="0.25">
      <c r="D6" s="52" t="s">
        <v>88</v>
      </c>
    </row>
    <row r="7" spans="1:11" ht="18.75" x14ac:dyDescent="0.25">
      <c r="D7" s="52" t="s">
        <v>8</v>
      </c>
    </row>
    <row r="8" spans="1:11" ht="90" customHeight="1" x14ac:dyDescent="0.25">
      <c r="A8" s="53" t="s">
        <v>9</v>
      </c>
      <c r="B8" s="54" t="s">
        <v>70</v>
      </c>
      <c r="C8" s="55" t="s">
        <v>71</v>
      </c>
      <c r="D8" s="54" t="s">
        <v>18</v>
      </c>
      <c r="E8" s="55" t="s">
        <v>218</v>
      </c>
      <c r="F8" s="55" t="s">
        <v>20</v>
      </c>
      <c r="G8" s="55" t="s">
        <v>19</v>
      </c>
      <c r="H8" s="55" t="s">
        <v>10</v>
      </c>
      <c r="I8" s="55" t="s">
        <v>11</v>
      </c>
      <c r="J8" s="55" t="s">
        <v>0</v>
      </c>
      <c r="K8" s="55" t="s">
        <v>1</v>
      </c>
    </row>
    <row r="9" spans="1:11" ht="29.25" customHeight="1" x14ac:dyDescent="0.25">
      <c r="A9" s="56">
        <v>1</v>
      </c>
      <c r="B9" s="54">
        <v>2</v>
      </c>
      <c r="C9" s="55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5">
        <v>10</v>
      </c>
      <c r="K9" s="55">
        <v>11</v>
      </c>
    </row>
    <row r="10" spans="1:11" s="2" customFormat="1" ht="29.25" customHeight="1" x14ac:dyDescent="0.25">
      <c r="A10" s="151" t="s">
        <v>15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s="2" customFormat="1" ht="17.25" customHeight="1" x14ac:dyDescent="0.25">
      <c r="A11" s="155" t="s">
        <v>12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s="2" customFormat="1" ht="71.25" customHeight="1" x14ac:dyDescent="0.25">
      <c r="A12" s="19">
        <v>1</v>
      </c>
      <c r="B12" s="38" t="s">
        <v>97</v>
      </c>
      <c r="C12" s="9" t="s">
        <v>7</v>
      </c>
      <c r="D12" s="38" t="s">
        <v>97</v>
      </c>
      <c r="E12" s="10" t="s">
        <v>113</v>
      </c>
      <c r="F12" s="10">
        <v>1</v>
      </c>
      <c r="G12" s="10"/>
      <c r="H12" s="92">
        <v>194805000</v>
      </c>
      <c r="I12" s="10">
        <f>H12*1.12</f>
        <v>218181600.00000003</v>
      </c>
      <c r="J12" s="23" t="s">
        <v>156</v>
      </c>
      <c r="K12" s="23" t="s">
        <v>125</v>
      </c>
    </row>
    <row r="13" spans="1:11" s="2" customFormat="1" ht="81" customHeight="1" x14ac:dyDescent="0.25">
      <c r="A13" s="19">
        <f>A12+1</f>
        <v>2</v>
      </c>
      <c r="B13" s="38" t="s">
        <v>98</v>
      </c>
      <c r="C13" s="9" t="s">
        <v>7</v>
      </c>
      <c r="D13" s="38" t="s">
        <v>98</v>
      </c>
      <c r="E13" s="10" t="s">
        <v>113</v>
      </c>
      <c r="F13" s="10">
        <v>1</v>
      </c>
      <c r="G13" s="10"/>
      <c r="H13" s="92">
        <v>245441000</v>
      </c>
      <c r="I13" s="10">
        <f>H13*1.12</f>
        <v>274893920</v>
      </c>
      <c r="J13" s="23" t="s">
        <v>157</v>
      </c>
      <c r="K13" s="23" t="s">
        <v>125</v>
      </c>
    </row>
    <row r="14" spans="1:11" s="2" customFormat="1" ht="78" customHeight="1" x14ac:dyDescent="0.25">
      <c r="A14" s="19">
        <f>A13+1</f>
        <v>3</v>
      </c>
      <c r="B14" s="38" t="s">
        <v>190</v>
      </c>
      <c r="C14" s="9" t="s">
        <v>7</v>
      </c>
      <c r="D14" s="38" t="s">
        <v>174</v>
      </c>
      <c r="E14" s="10" t="s">
        <v>113</v>
      </c>
      <c r="F14" s="10">
        <v>1</v>
      </c>
      <c r="G14" s="10"/>
      <c r="H14" s="92">
        <v>22100000</v>
      </c>
      <c r="I14" s="10">
        <f>H14*1.12</f>
        <v>24752000.000000004</v>
      </c>
      <c r="J14" s="23" t="s">
        <v>158</v>
      </c>
      <c r="K14" s="23" t="s">
        <v>125</v>
      </c>
    </row>
    <row r="15" spans="1:11" s="2" customFormat="1" ht="76.5" customHeight="1" x14ac:dyDescent="0.25">
      <c r="A15" s="19">
        <f>A14+1</f>
        <v>4</v>
      </c>
      <c r="B15" s="38" t="s">
        <v>175</v>
      </c>
      <c r="C15" s="9" t="s">
        <v>7</v>
      </c>
      <c r="D15" s="38" t="s">
        <v>175</v>
      </c>
      <c r="E15" s="10" t="s">
        <v>113</v>
      </c>
      <c r="F15" s="10">
        <v>1</v>
      </c>
      <c r="G15" s="10"/>
      <c r="H15" s="92">
        <v>325328842</v>
      </c>
      <c r="I15" s="10">
        <f>H15*1.12</f>
        <v>364368303.04000002</v>
      </c>
      <c r="J15" s="23" t="s">
        <v>159</v>
      </c>
      <c r="K15" s="23" t="s">
        <v>125</v>
      </c>
    </row>
    <row r="16" spans="1:11" s="2" customFormat="1" ht="92.25" customHeight="1" x14ac:dyDescent="0.25">
      <c r="A16" s="19">
        <f>A15+1</f>
        <v>5</v>
      </c>
      <c r="B16" s="38" t="s">
        <v>386</v>
      </c>
      <c r="C16" s="9" t="s">
        <v>7</v>
      </c>
      <c r="D16" s="38" t="s">
        <v>386</v>
      </c>
      <c r="E16" s="10" t="s">
        <v>113</v>
      </c>
      <c r="F16" s="10">
        <v>1</v>
      </c>
      <c r="G16" s="10"/>
      <c r="H16" s="92">
        <v>38052488</v>
      </c>
      <c r="I16" s="10">
        <f>H16*1.12</f>
        <v>42618786.560000002</v>
      </c>
      <c r="J16" s="23" t="s">
        <v>387</v>
      </c>
      <c r="K16" s="23" t="s">
        <v>125</v>
      </c>
    </row>
    <row r="17" spans="1:20" s="2" customFormat="1" ht="24.75" customHeight="1" x14ac:dyDescent="0.25">
      <c r="A17" s="19">
        <f>A16+1</f>
        <v>6</v>
      </c>
      <c r="B17" s="38" t="s">
        <v>300</v>
      </c>
      <c r="C17" s="9"/>
      <c r="D17" s="38"/>
      <c r="E17" s="10"/>
      <c r="F17" s="10"/>
      <c r="G17" s="10"/>
      <c r="H17" s="92"/>
      <c r="I17" s="10"/>
      <c r="J17" s="23"/>
      <c r="K17" s="23"/>
    </row>
    <row r="18" spans="1:20" s="4" customFormat="1" ht="30" customHeight="1" x14ac:dyDescent="0.25">
      <c r="A18" s="156" t="s">
        <v>13</v>
      </c>
      <c r="B18" s="157"/>
      <c r="C18" s="157"/>
      <c r="D18" s="157"/>
      <c r="E18" s="157"/>
      <c r="F18" s="157"/>
      <c r="G18" s="158"/>
      <c r="H18" s="90">
        <f>SUM(H12:H17)</f>
        <v>825727330</v>
      </c>
      <c r="I18" s="90">
        <f>SUM(I12:I17)</f>
        <v>924814609.5999999</v>
      </c>
      <c r="J18" s="75"/>
      <c r="K18" s="76"/>
    </row>
    <row r="19" spans="1:20" s="4" customFormat="1" ht="15" customHeight="1" x14ac:dyDescent="0.25">
      <c r="A19" s="155" t="s">
        <v>14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20" s="4" customFormat="1" ht="75.75" customHeight="1" x14ac:dyDescent="0.25">
      <c r="A20" s="19">
        <v>1</v>
      </c>
      <c r="B20" s="38" t="s">
        <v>3</v>
      </c>
      <c r="C20" s="9" t="s">
        <v>5</v>
      </c>
      <c r="D20" s="38" t="s">
        <v>176</v>
      </c>
      <c r="E20" s="10" t="s">
        <v>2</v>
      </c>
      <c r="F20" s="10">
        <v>1</v>
      </c>
      <c r="G20" s="10"/>
      <c r="H20" s="10">
        <v>3750000</v>
      </c>
      <c r="I20" s="10">
        <f t="shared" ref="I20:I32" si="0">H20*1.12</f>
        <v>4200000</v>
      </c>
      <c r="J20" s="23" t="s">
        <v>135</v>
      </c>
      <c r="K20" s="23" t="s">
        <v>125</v>
      </c>
    </row>
    <row r="21" spans="1:20" s="45" customFormat="1" ht="75.75" customHeight="1" x14ac:dyDescent="0.25">
      <c r="A21" s="46">
        <f>A20+1</f>
        <v>2</v>
      </c>
      <c r="B21" s="57" t="s">
        <v>17</v>
      </c>
      <c r="C21" s="124" t="s">
        <v>7</v>
      </c>
      <c r="D21" s="57" t="s">
        <v>127</v>
      </c>
      <c r="E21" s="58" t="s">
        <v>2</v>
      </c>
      <c r="F21" s="58">
        <v>1</v>
      </c>
      <c r="G21" s="58"/>
      <c r="H21" s="58">
        <v>20000000</v>
      </c>
      <c r="I21" s="58">
        <f t="shared" si="0"/>
        <v>22400000.000000004</v>
      </c>
      <c r="J21" s="125" t="s">
        <v>264</v>
      </c>
      <c r="K21" s="125" t="s">
        <v>125</v>
      </c>
    </row>
    <row r="22" spans="1:20" s="4" customFormat="1" ht="75.75" customHeight="1" x14ac:dyDescent="0.25">
      <c r="A22" s="19">
        <f t="shared" ref="A22:A36" si="1">A21+1</f>
        <v>3</v>
      </c>
      <c r="B22" s="38" t="s">
        <v>106</v>
      </c>
      <c r="C22" s="9" t="s">
        <v>7</v>
      </c>
      <c r="D22" s="38" t="s">
        <v>106</v>
      </c>
      <c r="E22" s="10" t="s">
        <v>2</v>
      </c>
      <c r="F22" s="10">
        <v>1</v>
      </c>
      <c r="G22" s="10"/>
      <c r="H22" s="10">
        <v>13200000</v>
      </c>
      <c r="I22" s="10">
        <f t="shared" si="0"/>
        <v>14784000.000000002</v>
      </c>
      <c r="J22" s="23" t="s">
        <v>136</v>
      </c>
      <c r="K22" s="23" t="s">
        <v>137</v>
      </c>
      <c r="M22" s="86"/>
      <c r="N22" s="87"/>
      <c r="O22" s="86"/>
      <c r="P22" s="88"/>
      <c r="Q22" s="88"/>
      <c r="R22" s="88"/>
      <c r="S22" s="89"/>
      <c r="T22" s="89"/>
    </row>
    <row r="23" spans="1:20" s="4" customFormat="1" ht="75.75" customHeight="1" x14ac:dyDescent="0.25">
      <c r="A23" s="19">
        <f t="shared" si="1"/>
        <v>4</v>
      </c>
      <c r="B23" s="38" t="s">
        <v>91</v>
      </c>
      <c r="C23" s="9" t="s">
        <v>5</v>
      </c>
      <c r="D23" s="38" t="s">
        <v>123</v>
      </c>
      <c r="E23" s="11" t="s">
        <v>2</v>
      </c>
      <c r="F23" s="11">
        <v>2</v>
      </c>
      <c r="G23" s="11"/>
      <c r="H23" s="10">
        <v>440000</v>
      </c>
      <c r="I23" s="10">
        <f t="shared" si="0"/>
        <v>492800.00000000006</v>
      </c>
      <c r="J23" s="23" t="s">
        <v>124</v>
      </c>
      <c r="K23" s="23" t="s">
        <v>125</v>
      </c>
      <c r="M23" s="86"/>
      <c r="N23" s="87"/>
      <c r="O23" s="86"/>
      <c r="P23" s="88"/>
      <c r="Q23" s="88"/>
      <c r="R23" s="88"/>
      <c r="S23" s="89"/>
      <c r="T23" s="89"/>
    </row>
    <row r="24" spans="1:20" s="4" customFormat="1" ht="75.75" customHeight="1" x14ac:dyDescent="0.25">
      <c r="A24" s="19">
        <f t="shared" si="1"/>
        <v>5</v>
      </c>
      <c r="B24" s="38" t="s">
        <v>93</v>
      </c>
      <c r="C24" s="9" t="s">
        <v>5</v>
      </c>
      <c r="D24" s="38" t="s">
        <v>126</v>
      </c>
      <c r="E24" s="11" t="s">
        <v>2</v>
      </c>
      <c r="F24" s="11">
        <v>5</v>
      </c>
      <c r="G24" s="11"/>
      <c r="H24" s="10">
        <v>100000</v>
      </c>
      <c r="I24" s="10">
        <f t="shared" si="0"/>
        <v>112000.00000000001</v>
      </c>
      <c r="J24" s="23" t="s">
        <v>124</v>
      </c>
      <c r="K24" s="23" t="s">
        <v>125</v>
      </c>
      <c r="M24" s="86"/>
      <c r="N24" s="87"/>
      <c r="O24" s="86"/>
      <c r="P24" s="88"/>
      <c r="Q24" s="88"/>
      <c r="R24" s="88"/>
      <c r="S24" s="89"/>
      <c r="T24" s="89"/>
    </row>
    <row r="25" spans="1:20" s="4" customFormat="1" ht="26.25" customHeight="1" x14ac:dyDescent="0.25">
      <c r="A25" s="19">
        <f t="shared" si="1"/>
        <v>6</v>
      </c>
      <c r="B25" s="38" t="s">
        <v>300</v>
      </c>
      <c r="C25" s="9"/>
      <c r="D25" s="38"/>
      <c r="E25" s="10"/>
      <c r="F25" s="10"/>
      <c r="G25" s="10"/>
      <c r="H25" s="10"/>
      <c r="I25" s="10"/>
      <c r="J25" s="23"/>
      <c r="K25" s="23"/>
      <c r="M25" s="86"/>
      <c r="N25" s="87"/>
      <c r="O25" s="86"/>
      <c r="P25" s="88"/>
      <c r="Q25" s="88"/>
      <c r="R25" s="88"/>
      <c r="S25" s="89"/>
      <c r="T25" s="89"/>
    </row>
    <row r="26" spans="1:20" s="4" customFormat="1" ht="96" customHeight="1" x14ac:dyDescent="0.25">
      <c r="A26" s="19">
        <f t="shared" si="1"/>
        <v>7</v>
      </c>
      <c r="B26" s="38" t="s">
        <v>4</v>
      </c>
      <c r="C26" s="9" t="s">
        <v>7</v>
      </c>
      <c r="D26" s="85" t="s">
        <v>314</v>
      </c>
      <c r="E26" s="10" t="s">
        <v>2</v>
      </c>
      <c r="F26" s="10">
        <v>1</v>
      </c>
      <c r="G26" s="10"/>
      <c r="H26" s="10">
        <v>31640000</v>
      </c>
      <c r="I26" s="10">
        <f t="shared" si="0"/>
        <v>35436800</v>
      </c>
      <c r="J26" s="23" t="s">
        <v>170</v>
      </c>
      <c r="K26" s="23" t="s">
        <v>141</v>
      </c>
      <c r="M26" s="86"/>
      <c r="N26" s="87"/>
      <c r="O26" s="86"/>
      <c r="P26" s="88"/>
      <c r="Q26" s="88"/>
      <c r="R26" s="88"/>
      <c r="S26" s="89"/>
      <c r="T26" s="89"/>
    </row>
    <row r="27" spans="1:20" s="4" customFormat="1" ht="98.25" customHeight="1" x14ac:dyDescent="0.25">
      <c r="A27" s="19">
        <f t="shared" si="1"/>
        <v>8</v>
      </c>
      <c r="B27" s="38" t="s">
        <v>107</v>
      </c>
      <c r="C27" s="9" t="s">
        <v>5</v>
      </c>
      <c r="D27" s="38" t="s">
        <v>273</v>
      </c>
      <c r="E27" s="10" t="s">
        <v>2</v>
      </c>
      <c r="F27" s="10">
        <v>1</v>
      </c>
      <c r="G27" s="10"/>
      <c r="H27" s="10">
        <v>5500000</v>
      </c>
      <c r="I27" s="10">
        <f t="shared" si="0"/>
        <v>6160000.0000000009</v>
      </c>
      <c r="J27" s="23" t="s">
        <v>170</v>
      </c>
      <c r="K27" s="23" t="s">
        <v>171</v>
      </c>
      <c r="M27" s="86"/>
      <c r="N27" s="87"/>
      <c r="O27" s="86"/>
      <c r="P27" s="88"/>
      <c r="Q27" s="88"/>
      <c r="R27" s="88"/>
      <c r="S27" s="89"/>
      <c r="T27" s="89"/>
    </row>
    <row r="28" spans="1:20" s="4" customFormat="1" ht="22.5" customHeight="1" x14ac:dyDescent="0.25">
      <c r="A28" s="19">
        <f t="shared" si="1"/>
        <v>9</v>
      </c>
      <c r="B28" s="38" t="s">
        <v>300</v>
      </c>
      <c r="C28" s="9"/>
      <c r="D28" s="38"/>
      <c r="E28" s="10"/>
      <c r="F28" s="10"/>
      <c r="G28" s="10"/>
      <c r="H28" s="10"/>
      <c r="I28" s="10"/>
      <c r="J28" s="23"/>
      <c r="K28" s="23"/>
      <c r="M28" s="86"/>
      <c r="N28" s="87"/>
      <c r="O28" s="86"/>
      <c r="P28" s="88"/>
      <c r="Q28" s="88"/>
      <c r="R28" s="88"/>
      <c r="S28" s="89"/>
      <c r="T28" s="89"/>
    </row>
    <row r="29" spans="1:20" s="4" customFormat="1" ht="55.5" customHeight="1" x14ac:dyDescent="0.25">
      <c r="A29" s="19">
        <f t="shared" si="1"/>
        <v>10</v>
      </c>
      <c r="B29" s="38" t="s">
        <v>108</v>
      </c>
      <c r="C29" s="9" t="s">
        <v>7</v>
      </c>
      <c r="D29" s="38" t="s">
        <v>109</v>
      </c>
      <c r="E29" s="10" t="s">
        <v>2</v>
      </c>
      <c r="F29" s="10">
        <v>1</v>
      </c>
      <c r="G29" s="10"/>
      <c r="H29" s="10">
        <v>45000000</v>
      </c>
      <c r="I29" s="10">
        <f t="shared" si="0"/>
        <v>50400000.000000007</v>
      </c>
      <c r="J29" s="23" t="s">
        <v>170</v>
      </c>
      <c r="K29" s="23" t="s">
        <v>171</v>
      </c>
      <c r="M29" s="86"/>
      <c r="N29" s="87"/>
      <c r="O29" s="86"/>
      <c r="P29" s="88"/>
      <c r="Q29" s="88"/>
      <c r="R29" s="88"/>
      <c r="S29" s="89"/>
      <c r="T29" s="89"/>
    </row>
    <row r="30" spans="1:20" s="45" customFormat="1" ht="39" customHeight="1" x14ac:dyDescent="0.25">
      <c r="A30" s="46">
        <f t="shared" si="1"/>
        <v>11</v>
      </c>
      <c r="B30" s="57" t="s">
        <v>300</v>
      </c>
      <c r="C30" s="124"/>
      <c r="D30" s="57"/>
      <c r="E30" s="58"/>
      <c r="F30" s="58"/>
      <c r="G30" s="58"/>
      <c r="H30" s="58"/>
      <c r="I30" s="58"/>
      <c r="J30" s="125"/>
      <c r="K30" s="125"/>
      <c r="M30" s="141"/>
      <c r="N30" s="142"/>
      <c r="O30" s="141"/>
      <c r="P30" s="143"/>
      <c r="Q30" s="143"/>
      <c r="R30" s="143"/>
      <c r="S30" s="144"/>
      <c r="T30" s="144"/>
    </row>
    <row r="31" spans="1:20" s="4" customFormat="1" ht="68.25" customHeight="1" x14ac:dyDescent="0.25">
      <c r="A31" s="19">
        <f t="shared" si="1"/>
        <v>12</v>
      </c>
      <c r="B31" s="38" t="s">
        <v>168</v>
      </c>
      <c r="C31" s="9" t="s">
        <v>5</v>
      </c>
      <c r="D31" s="38" t="s">
        <v>110</v>
      </c>
      <c r="E31" s="10" t="s">
        <v>2</v>
      </c>
      <c r="F31" s="10">
        <v>3</v>
      </c>
      <c r="G31" s="10"/>
      <c r="H31" s="10">
        <v>3000000</v>
      </c>
      <c r="I31" s="10">
        <f t="shared" si="0"/>
        <v>3360000.0000000005</v>
      </c>
      <c r="J31" s="23" t="s">
        <v>170</v>
      </c>
      <c r="K31" s="23" t="s">
        <v>171</v>
      </c>
      <c r="M31" s="86"/>
      <c r="N31" s="87"/>
      <c r="O31" s="86"/>
      <c r="P31" s="88"/>
      <c r="Q31" s="88"/>
      <c r="R31" s="88"/>
      <c r="S31" s="89"/>
      <c r="T31" s="89"/>
    </row>
    <row r="32" spans="1:20" s="4" customFormat="1" ht="68.25" customHeight="1" x14ac:dyDescent="0.25">
      <c r="A32" s="19">
        <f t="shared" si="1"/>
        <v>13</v>
      </c>
      <c r="B32" s="38" t="s">
        <v>169</v>
      </c>
      <c r="C32" s="9" t="s">
        <v>5</v>
      </c>
      <c r="D32" s="38" t="s">
        <v>111</v>
      </c>
      <c r="E32" s="10" t="s">
        <v>2</v>
      </c>
      <c r="F32" s="10">
        <v>1</v>
      </c>
      <c r="G32" s="10"/>
      <c r="H32" s="10">
        <v>6000000</v>
      </c>
      <c r="I32" s="10">
        <f t="shared" si="0"/>
        <v>6720000.0000000009</v>
      </c>
      <c r="J32" s="23" t="s">
        <v>170</v>
      </c>
      <c r="K32" s="23" t="s">
        <v>171</v>
      </c>
      <c r="M32" s="86"/>
      <c r="N32" s="87"/>
      <c r="O32" s="86"/>
      <c r="P32" s="88"/>
      <c r="Q32" s="88"/>
      <c r="R32" s="88"/>
      <c r="S32" s="89"/>
      <c r="T32" s="89"/>
    </row>
    <row r="33" spans="1:20" s="4" customFormat="1" ht="105.75" customHeight="1" x14ac:dyDescent="0.25">
      <c r="A33" s="19">
        <f t="shared" si="1"/>
        <v>14</v>
      </c>
      <c r="B33" s="38" t="s">
        <v>360</v>
      </c>
      <c r="C33" s="9" t="s">
        <v>7</v>
      </c>
      <c r="D33" s="38" t="s">
        <v>361</v>
      </c>
      <c r="E33" s="10" t="s">
        <v>2</v>
      </c>
      <c r="F33" s="10">
        <v>1</v>
      </c>
      <c r="G33" s="10"/>
      <c r="H33" s="5">
        <v>700000000</v>
      </c>
      <c r="I33" s="10">
        <f t="shared" ref="I33:I39" si="2">H33*1.12</f>
        <v>784000000.00000012</v>
      </c>
      <c r="J33" s="23" t="s">
        <v>362</v>
      </c>
      <c r="K33" s="23" t="s">
        <v>167</v>
      </c>
      <c r="M33" s="86"/>
      <c r="N33" s="87"/>
      <c r="O33" s="86"/>
      <c r="P33" s="88"/>
      <c r="Q33" s="88"/>
      <c r="R33" s="88"/>
      <c r="S33" s="89"/>
      <c r="T33" s="89"/>
    </row>
    <row r="34" spans="1:20" s="4" customFormat="1" ht="77.25" customHeight="1" x14ac:dyDescent="0.25">
      <c r="A34" s="21">
        <f t="shared" si="1"/>
        <v>15</v>
      </c>
      <c r="B34" s="38" t="s">
        <v>180</v>
      </c>
      <c r="C34" s="9" t="s">
        <v>5</v>
      </c>
      <c r="D34" s="94" t="s">
        <v>181</v>
      </c>
      <c r="E34" s="11" t="s">
        <v>2</v>
      </c>
      <c r="F34" s="11">
        <v>60</v>
      </c>
      <c r="G34" s="11"/>
      <c r="H34" s="5">
        <v>1470000</v>
      </c>
      <c r="I34" s="10">
        <f t="shared" si="2"/>
        <v>1646400.0000000002</v>
      </c>
      <c r="J34" s="26" t="s">
        <v>182</v>
      </c>
      <c r="K34" s="23" t="s">
        <v>167</v>
      </c>
      <c r="M34" s="86"/>
      <c r="N34" s="87"/>
      <c r="O34" s="86"/>
      <c r="P34" s="88"/>
      <c r="Q34" s="88"/>
      <c r="R34" s="88"/>
      <c r="S34" s="89"/>
      <c r="T34" s="89"/>
    </row>
    <row r="35" spans="1:20" s="4" customFormat="1" ht="77.25" customHeight="1" x14ac:dyDescent="0.25">
      <c r="A35" s="21">
        <f t="shared" si="1"/>
        <v>16</v>
      </c>
      <c r="B35" s="38" t="s">
        <v>274</v>
      </c>
      <c r="C35" s="9" t="s">
        <v>5</v>
      </c>
      <c r="D35" s="94" t="s">
        <v>274</v>
      </c>
      <c r="E35" s="11" t="s">
        <v>2</v>
      </c>
      <c r="F35" s="11">
        <v>1</v>
      </c>
      <c r="G35" s="11"/>
      <c r="H35" s="5">
        <v>1500000</v>
      </c>
      <c r="I35" s="10">
        <f t="shared" si="2"/>
        <v>1680000.0000000002</v>
      </c>
      <c r="J35" s="26" t="s">
        <v>275</v>
      </c>
      <c r="K35" s="23" t="s">
        <v>167</v>
      </c>
      <c r="M35" s="86"/>
      <c r="N35" s="87"/>
      <c r="O35" s="86"/>
      <c r="P35" s="88"/>
      <c r="Q35" s="88"/>
      <c r="R35" s="88"/>
      <c r="S35" s="89"/>
      <c r="T35" s="89"/>
    </row>
    <row r="36" spans="1:20" s="4" customFormat="1" ht="77.25" customHeight="1" x14ac:dyDescent="0.25">
      <c r="A36" s="21">
        <f t="shared" si="1"/>
        <v>17</v>
      </c>
      <c r="B36" s="38" t="s">
        <v>281</v>
      </c>
      <c r="C36" s="9" t="s">
        <v>7</v>
      </c>
      <c r="D36" s="94" t="s">
        <v>282</v>
      </c>
      <c r="E36" s="11" t="s">
        <v>2</v>
      </c>
      <c r="F36" s="11">
        <v>1</v>
      </c>
      <c r="G36" s="11"/>
      <c r="H36" s="5">
        <v>15000000</v>
      </c>
      <c r="I36" s="10">
        <f t="shared" si="2"/>
        <v>16800000</v>
      </c>
      <c r="J36" s="26" t="s">
        <v>170</v>
      </c>
      <c r="K36" s="23" t="s">
        <v>167</v>
      </c>
      <c r="M36" s="86"/>
      <c r="N36" s="87"/>
      <c r="O36" s="86"/>
      <c r="P36" s="88"/>
      <c r="Q36" s="88"/>
      <c r="R36" s="88"/>
      <c r="S36" s="89"/>
      <c r="T36" s="89"/>
    </row>
    <row r="37" spans="1:20" s="4" customFormat="1" ht="77.25" customHeight="1" x14ac:dyDescent="0.25">
      <c r="A37" s="21">
        <v>18</v>
      </c>
      <c r="B37" s="38" t="s">
        <v>316</v>
      </c>
      <c r="C37" s="9" t="s">
        <v>5</v>
      </c>
      <c r="D37" s="94" t="s">
        <v>317</v>
      </c>
      <c r="E37" s="11" t="s">
        <v>2</v>
      </c>
      <c r="F37" s="11">
        <v>1</v>
      </c>
      <c r="G37" s="11"/>
      <c r="H37" s="5">
        <v>600000</v>
      </c>
      <c r="I37" s="10">
        <f t="shared" si="2"/>
        <v>672000.00000000012</v>
      </c>
      <c r="J37" s="26" t="s">
        <v>318</v>
      </c>
      <c r="K37" s="23" t="s">
        <v>319</v>
      </c>
      <c r="M37" s="86"/>
      <c r="N37" s="87"/>
      <c r="O37" s="86"/>
      <c r="P37" s="88"/>
      <c r="Q37" s="88"/>
      <c r="R37" s="88"/>
      <c r="S37" s="89"/>
      <c r="T37" s="89"/>
    </row>
    <row r="38" spans="1:20" s="4" customFormat="1" ht="77.25" customHeight="1" x14ac:dyDescent="0.25">
      <c r="A38" s="21">
        <v>19</v>
      </c>
      <c r="B38" s="38" t="s">
        <v>363</v>
      </c>
      <c r="C38" s="9" t="s">
        <v>7</v>
      </c>
      <c r="D38" s="94" t="s">
        <v>364</v>
      </c>
      <c r="E38" s="11" t="s">
        <v>2</v>
      </c>
      <c r="F38" s="11">
        <v>1</v>
      </c>
      <c r="G38" s="11"/>
      <c r="H38" s="5">
        <v>165000000</v>
      </c>
      <c r="I38" s="10">
        <f t="shared" si="2"/>
        <v>184800000.00000003</v>
      </c>
      <c r="J38" s="23" t="s">
        <v>365</v>
      </c>
      <c r="K38" s="23" t="s">
        <v>167</v>
      </c>
      <c r="M38" s="86"/>
      <c r="N38" s="87"/>
      <c r="O38" s="86"/>
      <c r="P38" s="88"/>
      <c r="Q38" s="88"/>
      <c r="R38" s="88"/>
      <c r="S38" s="89"/>
      <c r="T38" s="89"/>
    </row>
    <row r="39" spans="1:20" s="45" customFormat="1" ht="56.25" customHeight="1" x14ac:dyDescent="0.25">
      <c r="A39" s="44">
        <v>20</v>
      </c>
      <c r="B39" s="57" t="s">
        <v>390</v>
      </c>
      <c r="C39" s="124" t="s">
        <v>7</v>
      </c>
      <c r="D39" s="57" t="s">
        <v>390</v>
      </c>
      <c r="E39" s="62" t="s">
        <v>2</v>
      </c>
      <c r="F39" s="62">
        <v>1</v>
      </c>
      <c r="G39" s="62"/>
      <c r="H39" s="129">
        <v>19642858</v>
      </c>
      <c r="I39" s="58">
        <f t="shared" si="2"/>
        <v>22000000.960000001</v>
      </c>
      <c r="J39" s="125" t="s">
        <v>119</v>
      </c>
      <c r="K39" s="125" t="s">
        <v>167</v>
      </c>
      <c r="M39" s="141"/>
      <c r="N39" s="142"/>
      <c r="O39" s="141"/>
      <c r="P39" s="143"/>
      <c r="Q39" s="143"/>
      <c r="R39" s="143"/>
      <c r="S39" s="144"/>
      <c r="T39" s="144"/>
    </row>
    <row r="40" spans="1:20" s="4" customFormat="1" ht="20.25" customHeight="1" x14ac:dyDescent="0.25">
      <c r="A40" s="159" t="s">
        <v>16</v>
      </c>
      <c r="B40" s="160"/>
      <c r="C40" s="160"/>
      <c r="D40" s="160"/>
      <c r="E40" s="160"/>
      <c r="F40" s="160"/>
      <c r="G40" s="161"/>
      <c r="H40" s="90">
        <f>SUM(H20:H39)</f>
        <v>1031842858</v>
      </c>
      <c r="I40" s="90">
        <f>SUM(I20:I39)</f>
        <v>1155664000.9600003</v>
      </c>
      <c r="J40" s="77"/>
      <c r="K40" s="76"/>
    </row>
    <row r="41" spans="1:20" s="4" customFormat="1" ht="18" customHeight="1" x14ac:dyDescent="0.25">
      <c r="A41" s="159" t="s">
        <v>77</v>
      </c>
      <c r="B41" s="160"/>
      <c r="C41" s="160"/>
      <c r="D41" s="160"/>
      <c r="E41" s="160"/>
      <c r="F41" s="160"/>
      <c r="G41" s="161"/>
      <c r="H41" s="90">
        <f>H18+H40</f>
        <v>1857570188</v>
      </c>
      <c r="I41" s="90">
        <f>I40+I18</f>
        <v>2080478610.5600002</v>
      </c>
      <c r="J41" s="71"/>
      <c r="K41" s="71"/>
    </row>
    <row r="42" spans="1:20" s="4" customFormat="1" ht="24.75" customHeight="1" x14ac:dyDescent="0.25">
      <c r="A42" s="152" t="s">
        <v>72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4"/>
    </row>
    <row r="43" spans="1:20" s="4" customFormat="1" ht="16.5" customHeight="1" x14ac:dyDescent="0.25">
      <c r="A43" s="159" t="s">
        <v>12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20" s="4" customFormat="1" ht="84" customHeight="1" x14ac:dyDescent="0.25">
      <c r="A44" s="21">
        <v>1</v>
      </c>
      <c r="B44" s="38" t="s">
        <v>99</v>
      </c>
      <c r="C44" s="9" t="s">
        <v>132</v>
      </c>
      <c r="D44" s="38" t="s">
        <v>160</v>
      </c>
      <c r="E44" s="10" t="s">
        <v>163</v>
      </c>
      <c r="F44" s="10">
        <v>1</v>
      </c>
      <c r="G44" s="10"/>
      <c r="H44" s="92">
        <v>3869564117</v>
      </c>
      <c r="I44" s="10">
        <f>H44*1.12</f>
        <v>4333911811.04</v>
      </c>
      <c r="J44" s="23" t="s">
        <v>164</v>
      </c>
      <c r="K44" s="23" t="s">
        <v>141</v>
      </c>
    </row>
    <row r="45" spans="1:20" s="4" customFormat="1" ht="80.25" customHeight="1" x14ac:dyDescent="0.25">
      <c r="A45" s="21">
        <v>2</v>
      </c>
      <c r="B45" s="38" t="s">
        <v>100</v>
      </c>
      <c r="C45" s="9" t="s">
        <v>132</v>
      </c>
      <c r="D45" s="38" t="s">
        <v>161</v>
      </c>
      <c r="E45" s="10" t="s">
        <v>163</v>
      </c>
      <c r="F45" s="10">
        <v>1</v>
      </c>
      <c r="G45" s="10"/>
      <c r="H45" s="92">
        <v>25638521464</v>
      </c>
      <c r="I45" s="10">
        <f>H45*1.12</f>
        <v>28715144039.680004</v>
      </c>
      <c r="J45" s="125" t="s">
        <v>336</v>
      </c>
      <c r="K45" s="23" t="s">
        <v>141</v>
      </c>
    </row>
    <row r="46" spans="1:20" s="4" customFormat="1" ht="84.75" customHeight="1" x14ac:dyDescent="0.25">
      <c r="A46" s="21">
        <v>3</v>
      </c>
      <c r="B46" s="38" t="s">
        <v>101</v>
      </c>
      <c r="C46" s="9" t="s">
        <v>132</v>
      </c>
      <c r="D46" s="38" t="s">
        <v>162</v>
      </c>
      <c r="E46" s="10" t="s">
        <v>163</v>
      </c>
      <c r="F46" s="10">
        <v>1</v>
      </c>
      <c r="G46" s="10"/>
      <c r="H46" s="92">
        <v>235612239</v>
      </c>
      <c r="I46" s="10">
        <f>H46*1.12</f>
        <v>263885707.68000004</v>
      </c>
      <c r="J46" s="23" t="s">
        <v>157</v>
      </c>
      <c r="K46" s="23" t="s">
        <v>141</v>
      </c>
    </row>
    <row r="47" spans="1:20" s="4" customFormat="1" ht="84.75" customHeight="1" x14ac:dyDescent="0.25">
      <c r="A47" s="21">
        <v>4</v>
      </c>
      <c r="B47" s="38" t="s">
        <v>347</v>
      </c>
      <c r="C47" s="9" t="s">
        <v>348</v>
      </c>
      <c r="D47" s="38" t="s">
        <v>347</v>
      </c>
      <c r="E47" s="11" t="s">
        <v>113</v>
      </c>
      <c r="F47" s="11">
        <v>1</v>
      </c>
      <c r="G47" s="11"/>
      <c r="H47" s="92">
        <v>185000000</v>
      </c>
      <c r="I47" s="10">
        <f>H47*1.12</f>
        <v>207200000.00000003</v>
      </c>
      <c r="J47" s="23" t="s">
        <v>349</v>
      </c>
      <c r="K47" s="23" t="s">
        <v>141</v>
      </c>
    </row>
    <row r="48" spans="1:20" s="4" customFormat="1" ht="123" customHeight="1" x14ac:dyDescent="0.25">
      <c r="A48" s="21">
        <v>5</v>
      </c>
      <c r="B48" s="38" t="s">
        <v>380</v>
      </c>
      <c r="C48" s="9" t="s">
        <v>132</v>
      </c>
      <c r="D48" s="38" t="s">
        <v>381</v>
      </c>
      <c r="E48" s="10" t="s">
        <v>401</v>
      </c>
      <c r="F48" s="11">
        <v>1</v>
      </c>
      <c r="G48" s="11"/>
      <c r="H48" s="92">
        <v>210150000</v>
      </c>
      <c r="I48" s="10">
        <f>H48*1.12</f>
        <v>235368000.00000003</v>
      </c>
      <c r="J48" s="23" t="s">
        <v>382</v>
      </c>
      <c r="K48" s="23" t="s">
        <v>125</v>
      </c>
    </row>
    <row r="49" spans="1:14" s="4" customFormat="1" ht="15" customHeight="1" x14ac:dyDescent="0.25">
      <c r="A49" s="159" t="s">
        <v>13</v>
      </c>
      <c r="B49" s="160"/>
      <c r="C49" s="160"/>
      <c r="D49" s="160"/>
      <c r="E49" s="160"/>
      <c r="F49" s="160"/>
      <c r="G49" s="161"/>
      <c r="H49" s="90">
        <f>SUM(H44:H48)</f>
        <v>30138847820</v>
      </c>
      <c r="I49" s="90">
        <f>SUM(I44:I48)</f>
        <v>33755509558.400005</v>
      </c>
      <c r="J49" s="71"/>
      <c r="K49" s="71"/>
    </row>
    <row r="50" spans="1:14" s="4" customFormat="1" ht="13.5" customHeight="1" x14ac:dyDescent="0.25">
      <c r="A50" s="159" t="s">
        <v>14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1"/>
    </row>
    <row r="51" spans="1:14" s="4" customFormat="1" ht="48.75" customHeight="1" x14ac:dyDescent="0.25">
      <c r="A51" s="21">
        <v>1</v>
      </c>
      <c r="B51" s="40" t="s">
        <v>105</v>
      </c>
      <c r="C51" s="13" t="s">
        <v>139</v>
      </c>
      <c r="D51" s="40" t="s">
        <v>150</v>
      </c>
      <c r="E51" s="3" t="s">
        <v>2</v>
      </c>
      <c r="F51" s="3">
        <v>1</v>
      </c>
      <c r="G51" s="12"/>
      <c r="H51" s="3">
        <v>2172516.46</v>
      </c>
      <c r="I51" s="11">
        <f t="shared" ref="I51:I63" si="3">H51*1.12</f>
        <v>2433218.4352000002</v>
      </c>
      <c r="J51" s="78" t="s">
        <v>151</v>
      </c>
      <c r="K51" s="23" t="s">
        <v>141</v>
      </c>
      <c r="L51" s="72"/>
      <c r="N51" s="72"/>
    </row>
    <row r="52" spans="1:14" s="4" customFormat="1" ht="48.75" customHeight="1" x14ac:dyDescent="0.25">
      <c r="A52" s="21">
        <f t="shared" ref="A52:A84" si="4">A51+1</f>
        <v>2</v>
      </c>
      <c r="B52" s="29" t="s">
        <v>112</v>
      </c>
      <c r="C52" s="13" t="s">
        <v>139</v>
      </c>
      <c r="D52" s="29" t="s">
        <v>152</v>
      </c>
      <c r="E52" s="17" t="s">
        <v>2</v>
      </c>
      <c r="F52" s="17">
        <v>1</v>
      </c>
      <c r="G52" s="18"/>
      <c r="H52" s="18">
        <v>45650000</v>
      </c>
      <c r="I52" s="11">
        <f t="shared" si="3"/>
        <v>51128000.000000007</v>
      </c>
      <c r="J52" s="78" t="s">
        <v>151</v>
      </c>
      <c r="K52" s="23" t="s">
        <v>153</v>
      </c>
      <c r="L52" s="72"/>
      <c r="N52" s="72"/>
    </row>
    <row r="53" spans="1:14" s="4" customFormat="1" ht="48.75" customHeight="1" x14ac:dyDescent="0.25">
      <c r="A53" s="21">
        <f t="shared" si="4"/>
        <v>3</v>
      </c>
      <c r="B53" s="117" t="s">
        <v>256</v>
      </c>
      <c r="C53" s="118" t="s">
        <v>23</v>
      </c>
      <c r="D53" s="117" t="s">
        <v>256</v>
      </c>
      <c r="E53" s="17" t="s">
        <v>2</v>
      </c>
      <c r="F53" s="17">
        <v>1</v>
      </c>
      <c r="G53" s="18"/>
      <c r="H53" s="18">
        <v>66283000</v>
      </c>
      <c r="I53" s="11">
        <f t="shared" si="3"/>
        <v>74236960</v>
      </c>
      <c r="J53" s="78" t="s">
        <v>140</v>
      </c>
      <c r="K53" s="23" t="s">
        <v>141</v>
      </c>
    </row>
    <row r="54" spans="1:14" s="4" customFormat="1" ht="48.75" customHeight="1" x14ac:dyDescent="0.25">
      <c r="A54" s="21">
        <f t="shared" si="4"/>
        <v>4</v>
      </c>
      <c r="B54" s="69" t="s">
        <v>179</v>
      </c>
      <c r="C54" s="70" t="s">
        <v>25</v>
      </c>
      <c r="D54" s="69" t="s">
        <v>154</v>
      </c>
      <c r="E54" s="21" t="s">
        <v>2</v>
      </c>
      <c r="F54" s="21">
        <v>386</v>
      </c>
      <c r="G54" s="23"/>
      <c r="H54" s="11">
        <v>1337000</v>
      </c>
      <c r="I54" s="11">
        <f>H54*1.12</f>
        <v>1497440.0000000002</v>
      </c>
      <c r="J54" s="78" t="s">
        <v>155</v>
      </c>
      <c r="K54" s="23" t="s">
        <v>141</v>
      </c>
    </row>
    <row r="55" spans="1:14" s="4" customFormat="1" ht="48.75" customHeight="1" x14ac:dyDescent="0.25">
      <c r="A55" s="21">
        <f t="shared" si="4"/>
        <v>5</v>
      </c>
      <c r="B55" s="24" t="s">
        <v>92</v>
      </c>
      <c r="C55" s="3" t="s">
        <v>21</v>
      </c>
      <c r="D55" s="24" t="s">
        <v>148</v>
      </c>
      <c r="E55" s="3" t="s">
        <v>2</v>
      </c>
      <c r="F55" s="3">
        <v>1</v>
      </c>
      <c r="G55" s="3"/>
      <c r="H55" s="3">
        <v>76340000</v>
      </c>
      <c r="I55" s="11">
        <f>H55*1.12</f>
        <v>85500800.000000015</v>
      </c>
      <c r="J55" s="78" t="s">
        <v>155</v>
      </c>
      <c r="K55" s="23" t="s">
        <v>149</v>
      </c>
    </row>
    <row r="56" spans="1:14" s="4" customFormat="1" ht="108.75" customHeight="1" x14ac:dyDescent="0.25">
      <c r="A56" s="21">
        <f t="shared" si="4"/>
        <v>6</v>
      </c>
      <c r="B56" s="40" t="s">
        <v>6</v>
      </c>
      <c r="C56" s="3" t="s">
        <v>22</v>
      </c>
      <c r="D56" s="40" t="s">
        <v>177</v>
      </c>
      <c r="E56" s="3" t="s">
        <v>2</v>
      </c>
      <c r="F56" s="3">
        <v>6000</v>
      </c>
      <c r="G56" s="3"/>
      <c r="H56" s="13">
        <v>64750000</v>
      </c>
      <c r="I56" s="11">
        <f t="shared" si="3"/>
        <v>72520000</v>
      </c>
      <c r="J56" s="79" t="s">
        <v>119</v>
      </c>
      <c r="K56" s="29" t="s">
        <v>120</v>
      </c>
    </row>
    <row r="57" spans="1:14" s="4" customFormat="1" ht="109.5" customHeight="1" x14ac:dyDescent="0.25">
      <c r="A57" s="21">
        <f t="shared" si="4"/>
        <v>7</v>
      </c>
      <c r="B57" s="28" t="s">
        <v>89</v>
      </c>
      <c r="C57" s="3" t="s">
        <v>90</v>
      </c>
      <c r="D57" s="28" t="s">
        <v>121</v>
      </c>
      <c r="E57" s="3" t="s">
        <v>2</v>
      </c>
      <c r="F57" s="3">
        <v>17</v>
      </c>
      <c r="G57" s="5"/>
      <c r="H57" s="92">
        <v>942854</v>
      </c>
      <c r="I57" s="11">
        <f t="shared" si="3"/>
        <v>1055996.4800000002</v>
      </c>
      <c r="J57" s="80" t="s">
        <v>122</v>
      </c>
      <c r="K57" s="29" t="s">
        <v>120</v>
      </c>
    </row>
    <row r="58" spans="1:14" s="4" customFormat="1" ht="115.5" customHeight="1" x14ac:dyDescent="0.25">
      <c r="A58" s="21">
        <f t="shared" si="4"/>
        <v>8</v>
      </c>
      <c r="B58" s="41" t="s">
        <v>94</v>
      </c>
      <c r="C58" s="3" t="s">
        <v>23</v>
      </c>
      <c r="D58" s="41" t="s">
        <v>94</v>
      </c>
      <c r="E58" s="3" t="s">
        <v>2</v>
      </c>
      <c r="F58" s="3">
        <v>1</v>
      </c>
      <c r="G58" s="3"/>
      <c r="H58" s="13">
        <v>1578075000</v>
      </c>
      <c r="I58" s="11">
        <f t="shared" si="3"/>
        <v>1767444000.0000002</v>
      </c>
      <c r="J58" s="79" t="s">
        <v>178</v>
      </c>
      <c r="K58" s="29" t="s">
        <v>141</v>
      </c>
    </row>
    <row r="59" spans="1:14" s="4" customFormat="1" ht="64.5" customHeight="1" x14ac:dyDescent="0.25">
      <c r="A59" s="21">
        <f t="shared" si="4"/>
        <v>9</v>
      </c>
      <c r="B59" s="41" t="s">
        <v>95</v>
      </c>
      <c r="C59" s="22" t="s">
        <v>23</v>
      </c>
      <c r="D59" s="41" t="s">
        <v>95</v>
      </c>
      <c r="E59" s="22" t="s">
        <v>2</v>
      </c>
      <c r="F59" s="22">
        <v>1</v>
      </c>
      <c r="G59" s="20"/>
      <c r="H59" s="93">
        <v>1870898000</v>
      </c>
      <c r="I59" s="11">
        <f t="shared" si="3"/>
        <v>2095405760.0000002</v>
      </c>
      <c r="J59" s="79" t="s">
        <v>178</v>
      </c>
      <c r="K59" s="29" t="s">
        <v>141</v>
      </c>
    </row>
    <row r="60" spans="1:14" s="45" customFormat="1" ht="60" customHeight="1" x14ac:dyDescent="0.25">
      <c r="A60" s="44">
        <f t="shared" si="4"/>
        <v>10</v>
      </c>
      <c r="B60" s="119" t="s">
        <v>96</v>
      </c>
      <c r="C60" s="120" t="s">
        <v>23</v>
      </c>
      <c r="D60" s="119" t="s">
        <v>96</v>
      </c>
      <c r="E60" s="120" t="s">
        <v>2</v>
      </c>
      <c r="F60" s="120">
        <v>1</v>
      </c>
      <c r="G60" s="121"/>
      <c r="H60" s="122">
        <v>151720000</v>
      </c>
      <c r="I60" s="62">
        <f t="shared" si="3"/>
        <v>169926400.00000003</v>
      </c>
      <c r="J60" s="123" t="s">
        <v>178</v>
      </c>
      <c r="K60" s="117" t="s">
        <v>141</v>
      </c>
    </row>
    <row r="61" spans="1:14" s="4" customFormat="1" ht="56.25" customHeight="1" x14ac:dyDescent="0.25">
      <c r="A61" s="21">
        <f t="shared" si="4"/>
        <v>11</v>
      </c>
      <c r="B61" s="119" t="s">
        <v>257</v>
      </c>
      <c r="C61" s="120" t="s">
        <v>23</v>
      </c>
      <c r="D61" s="119" t="s">
        <v>257</v>
      </c>
      <c r="E61" s="22" t="s">
        <v>2</v>
      </c>
      <c r="F61" s="22">
        <v>1</v>
      </c>
      <c r="G61" s="20"/>
      <c r="H61" s="93">
        <v>926363000</v>
      </c>
      <c r="I61" s="11">
        <f t="shared" si="3"/>
        <v>1037526560.0000001</v>
      </c>
      <c r="J61" s="79" t="s">
        <v>178</v>
      </c>
      <c r="K61" s="29" t="s">
        <v>141</v>
      </c>
    </row>
    <row r="62" spans="1:14" s="2" customFormat="1" ht="117.75" customHeight="1" x14ac:dyDescent="0.25">
      <c r="A62" s="21">
        <f t="shared" si="4"/>
        <v>12</v>
      </c>
      <c r="B62" s="119" t="s">
        <v>258</v>
      </c>
      <c r="C62" s="120" t="s">
        <v>24</v>
      </c>
      <c r="D62" s="119" t="s">
        <v>258</v>
      </c>
      <c r="E62" s="22" t="s">
        <v>2</v>
      </c>
      <c r="F62" s="22">
        <v>1</v>
      </c>
      <c r="G62" s="20"/>
      <c r="H62" s="93">
        <v>1463239000</v>
      </c>
      <c r="I62" s="11">
        <f t="shared" si="3"/>
        <v>1638827680.0000002</v>
      </c>
      <c r="J62" s="79" t="s">
        <v>178</v>
      </c>
      <c r="K62" s="29" t="s">
        <v>141</v>
      </c>
    </row>
    <row r="63" spans="1:14" s="4" customFormat="1" ht="132.75" customHeight="1" x14ac:dyDescent="0.25">
      <c r="A63" s="21">
        <f t="shared" si="4"/>
        <v>13</v>
      </c>
      <c r="B63" s="119" t="s">
        <v>259</v>
      </c>
      <c r="C63" s="120" t="s">
        <v>23</v>
      </c>
      <c r="D63" s="119" t="s">
        <v>259</v>
      </c>
      <c r="E63" s="22" t="s">
        <v>2</v>
      </c>
      <c r="F63" s="22">
        <v>1</v>
      </c>
      <c r="G63" s="20"/>
      <c r="H63" s="93">
        <v>2210255470</v>
      </c>
      <c r="I63" s="11">
        <f t="shared" si="3"/>
        <v>2475486126.4000001</v>
      </c>
      <c r="J63" s="79" t="s">
        <v>178</v>
      </c>
      <c r="K63" s="29" t="s">
        <v>141</v>
      </c>
    </row>
    <row r="64" spans="1:14" s="4" customFormat="1" ht="51" customHeight="1" x14ac:dyDescent="0.25">
      <c r="A64" s="21">
        <f t="shared" si="4"/>
        <v>14</v>
      </c>
      <c r="B64" s="41" t="s">
        <v>283</v>
      </c>
      <c r="C64" s="22" t="s">
        <v>23</v>
      </c>
      <c r="D64" s="41" t="s">
        <v>284</v>
      </c>
      <c r="E64" s="22" t="s">
        <v>2</v>
      </c>
      <c r="F64" s="22">
        <v>1</v>
      </c>
      <c r="G64" s="20"/>
      <c r="H64" s="93">
        <v>59104000</v>
      </c>
      <c r="I64" s="11">
        <f t="shared" ref="I64:I86" si="5">H64*1.12</f>
        <v>66196480.000000007</v>
      </c>
      <c r="J64" s="79" t="s">
        <v>178</v>
      </c>
      <c r="K64" s="29" t="s">
        <v>141</v>
      </c>
    </row>
    <row r="65" spans="1:27" s="4" customFormat="1" ht="60.75" customHeight="1" x14ac:dyDescent="0.25">
      <c r="A65" s="21">
        <f t="shared" si="4"/>
        <v>15</v>
      </c>
      <c r="B65" s="41" t="s">
        <v>102</v>
      </c>
      <c r="C65" s="22" t="s">
        <v>23</v>
      </c>
      <c r="D65" s="41" t="s">
        <v>129</v>
      </c>
      <c r="E65" s="22" t="s">
        <v>2</v>
      </c>
      <c r="F65" s="22">
        <v>1</v>
      </c>
      <c r="G65" s="20"/>
      <c r="H65" s="93">
        <v>152840000</v>
      </c>
      <c r="I65" s="11">
        <f t="shared" si="5"/>
        <v>171180800.00000003</v>
      </c>
      <c r="J65" s="79" t="s">
        <v>178</v>
      </c>
      <c r="K65" s="29" t="s">
        <v>141</v>
      </c>
    </row>
    <row r="66" spans="1:27" s="2" customFormat="1" ht="72" customHeight="1" x14ac:dyDescent="0.25">
      <c r="A66" s="21">
        <f t="shared" si="4"/>
        <v>16</v>
      </c>
      <c r="B66" s="41" t="s">
        <v>103</v>
      </c>
      <c r="C66" s="22" t="s">
        <v>23</v>
      </c>
      <c r="D66" s="41" t="s">
        <v>130</v>
      </c>
      <c r="E66" s="22" t="s">
        <v>2</v>
      </c>
      <c r="F66" s="22">
        <v>1</v>
      </c>
      <c r="G66" s="20"/>
      <c r="H66" s="93">
        <v>446428571.43000001</v>
      </c>
      <c r="I66" s="11">
        <f t="shared" si="5"/>
        <v>500000000.00160003</v>
      </c>
      <c r="J66" s="79" t="s">
        <v>178</v>
      </c>
      <c r="K66" s="29" t="s">
        <v>141</v>
      </c>
      <c r="L66" s="72"/>
    </row>
    <row r="67" spans="1:27" s="2" customFormat="1" ht="54.75" customHeight="1" x14ac:dyDescent="0.25">
      <c r="A67" s="21">
        <f t="shared" si="4"/>
        <v>17</v>
      </c>
      <c r="B67" s="41" t="s">
        <v>104</v>
      </c>
      <c r="C67" s="22" t="s">
        <v>23</v>
      </c>
      <c r="D67" s="41" t="s">
        <v>131</v>
      </c>
      <c r="E67" s="22" t="s">
        <v>2</v>
      </c>
      <c r="F67" s="22">
        <v>1</v>
      </c>
      <c r="G67" s="20"/>
      <c r="H67" s="93">
        <v>14732142.859999999</v>
      </c>
      <c r="I67" s="11">
        <f t="shared" si="5"/>
        <v>16500000.0032</v>
      </c>
      <c r="J67" s="79" t="s">
        <v>178</v>
      </c>
      <c r="K67" s="29" t="s">
        <v>141</v>
      </c>
      <c r="L67" s="72"/>
    </row>
    <row r="68" spans="1:27" s="2" customFormat="1" ht="84.75" customHeight="1" x14ac:dyDescent="0.25">
      <c r="A68" s="21">
        <f t="shared" si="4"/>
        <v>18</v>
      </c>
      <c r="B68" s="38" t="s">
        <v>172</v>
      </c>
      <c r="C68" s="9" t="s">
        <v>165</v>
      </c>
      <c r="D68" s="38" t="s">
        <v>172</v>
      </c>
      <c r="E68" s="10" t="s">
        <v>2</v>
      </c>
      <c r="F68" s="10">
        <v>1</v>
      </c>
      <c r="G68" s="10"/>
      <c r="H68" s="92">
        <v>5267177</v>
      </c>
      <c r="I68" s="10">
        <f t="shared" si="5"/>
        <v>5899238.2400000002</v>
      </c>
      <c r="J68" s="81" t="s">
        <v>166</v>
      </c>
      <c r="K68" s="29" t="s">
        <v>141</v>
      </c>
      <c r="L68" s="72"/>
    </row>
    <row r="69" spans="1:27" s="2" customFormat="1" ht="84.75" customHeight="1" x14ac:dyDescent="0.25">
      <c r="A69" s="21">
        <f t="shared" si="4"/>
        <v>19</v>
      </c>
      <c r="B69" s="38" t="s">
        <v>173</v>
      </c>
      <c r="C69" s="9" t="s">
        <v>132</v>
      </c>
      <c r="D69" s="38" t="s">
        <v>128</v>
      </c>
      <c r="E69" s="11" t="s">
        <v>2</v>
      </c>
      <c r="F69" s="11">
        <v>1</v>
      </c>
      <c r="G69" s="11"/>
      <c r="H69" s="5">
        <v>675000000</v>
      </c>
      <c r="I69" s="11">
        <f t="shared" si="5"/>
        <v>756000000.00000012</v>
      </c>
      <c r="J69" s="81" t="s">
        <v>122</v>
      </c>
      <c r="K69" s="29" t="s">
        <v>125</v>
      </c>
      <c r="L69" s="72"/>
    </row>
    <row r="70" spans="1:27" s="2" customFormat="1" ht="84.75" customHeight="1" x14ac:dyDescent="0.25">
      <c r="A70" s="21">
        <f t="shared" si="4"/>
        <v>20</v>
      </c>
      <c r="B70" s="38" t="s">
        <v>173</v>
      </c>
      <c r="C70" s="9" t="s">
        <v>132</v>
      </c>
      <c r="D70" s="38" t="s">
        <v>138</v>
      </c>
      <c r="E70" s="11" t="s">
        <v>2</v>
      </c>
      <c r="F70" s="11">
        <v>1</v>
      </c>
      <c r="G70" s="11"/>
      <c r="H70" s="5">
        <v>517949000</v>
      </c>
      <c r="I70" s="11">
        <f t="shared" si="5"/>
        <v>580102880</v>
      </c>
      <c r="J70" s="81" t="s">
        <v>122</v>
      </c>
      <c r="K70" s="29" t="s">
        <v>125</v>
      </c>
      <c r="L70" s="72"/>
    </row>
    <row r="71" spans="1:27" ht="84.75" customHeight="1" x14ac:dyDescent="0.25">
      <c r="A71" s="44">
        <f t="shared" si="4"/>
        <v>21</v>
      </c>
      <c r="B71" s="57" t="s">
        <v>173</v>
      </c>
      <c r="C71" s="124" t="s">
        <v>132</v>
      </c>
      <c r="D71" s="57" t="s">
        <v>134</v>
      </c>
      <c r="E71" s="62" t="s">
        <v>2</v>
      </c>
      <c r="F71" s="62">
        <v>1</v>
      </c>
      <c r="G71" s="62"/>
      <c r="H71" s="139">
        <v>810906989</v>
      </c>
      <c r="I71" s="62">
        <f t="shared" si="5"/>
        <v>908215827.68000007</v>
      </c>
      <c r="J71" s="136" t="s">
        <v>151</v>
      </c>
      <c r="K71" s="117" t="s">
        <v>133</v>
      </c>
      <c r="L71" s="137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pans="1:27" s="2" customFormat="1" ht="84.75" customHeight="1" x14ac:dyDescent="0.25">
      <c r="A72" s="21">
        <f t="shared" si="4"/>
        <v>22</v>
      </c>
      <c r="B72" s="38" t="s">
        <v>114</v>
      </c>
      <c r="C72" s="9" t="s">
        <v>292</v>
      </c>
      <c r="D72" s="38" t="s">
        <v>144</v>
      </c>
      <c r="E72" s="11" t="s">
        <v>2</v>
      </c>
      <c r="F72" s="11">
        <v>1</v>
      </c>
      <c r="G72" s="11"/>
      <c r="H72" s="5">
        <v>135592816</v>
      </c>
      <c r="I72" s="11">
        <f t="shared" si="5"/>
        <v>151863953.92000002</v>
      </c>
      <c r="J72" s="81" t="s">
        <v>145</v>
      </c>
      <c r="K72" s="29" t="s">
        <v>125</v>
      </c>
      <c r="L72" s="72"/>
    </row>
    <row r="73" spans="1:27" s="2" customFormat="1" ht="49.5" customHeight="1" x14ac:dyDescent="0.25">
      <c r="A73" s="21">
        <f t="shared" si="4"/>
        <v>23</v>
      </c>
      <c r="B73" s="38" t="s">
        <v>115</v>
      </c>
      <c r="C73" s="9" t="s">
        <v>90</v>
      </c>
      <c r="D73" s="38" t="s">
        <v>146</v>
      </c>
      <c r="E73" s="11" t="s">
        <v>2</v>
      </c>
      <c r="F73" s="11">
        <v>1</v>
      </c>
      <c r="G73" s="11"/>
      <c r="H73" s="5">
        <v>10000000</v>
      </c>
      <c r="I73" s="11">
        <f t="shared" si="5"/>
        <v>11200000.000000002</v>
      </c>
      <c r="J73" s="81" t="s">
        <v>145</v>
      </c>
      <c r="K73" s="29" t="s">
        <v>125</v>
      </c>
      <c r="L73" s="72"/>
    </row>
    <row r="74" spans="1:27" s="2" customFormat="1" ht="56.25" customHeight="1" x14ac:dyDescent="0.25">
      <c r="A74" s="21">
        <f t="shared" si="4"/>
        <v>24</v>
      </c>
      <c r="B74" s="38" t="s">
        <v>116</v>
      </c>
      <c r="C74" s="9" t="s">
        <v>90</v>
      </c>
      <c r="D74" s="38" t="s">
        <v>147</v>
      </c>
      <c r="E74" s="11" t="s">
        <v>2</v>
      </c>
      <c r="F74" s="11">
        <v>1</v>
      </c>
      <c r="G74" s="11"/>
      <c r="H74" s="5">
        <v>20800000</v>
      </c>
      <c r="I74" s="11">
        <f t="shared" si="5"/>
        <v>23296000.000000004</v>
      </c>
      <c r="J74" s="81" t="s">
        <v>145</v>
      </c>
      <c r="K74" s="29" t="s">
        <v>125</v>
      </c>
      <c r="L74" s="72"/>
    </row>
    <row r="75" spans="1:27" s="2" customFormat="1" ht="63.75" customHeight="1" x14ac:dyDescent="0.25">
      <c r="A75" s="21">
        <f t="shared" si="4"/>
        <v>25</v>
      </c>
      <c r="B75" s="38" t="s">
        <v>117</v>
      </c>
      <c r="C75" s="9" t="s">
        <v>132</v>
      </c>
      <c r="D75" s="38" t="s">
        <v>117</v>
      </c>
      <c r="E75" s="11" t="s">
        <v>2</v>
      </c>
      <c r="F75" s="11">
        <v>1</v>
      </c>
      <c r="G75" s="11"/>
      <c r="H75" s="5">
        <v>68921000</v>
      </c>
      <c r="I75" s="11">
        <f t="shared" si="5"/>
        <v>77191520</v>
      </c>
      <c r="J75" s="81" t="s">
        <v>122</v>
      </c>
      <c r="K75" s="29" t="s">
        <v>125</v>
      </c>
      <c r="L75" s="72"/>
    </row>
    <row r="76" spans="1:27" s="2" customFormat="1" ht="46.5" customHeight="1" x14ac:dyDescent="0.25">
      <c r="A76" s="21">
        <f t="shared" si="4"/>
        <v>26</v>
      </c>
      <c r="B76" s="38" t="s">
        <v>118</v>
      </c>
      <c r="C76" s="9" t="s">
        <v>142</v>
      </c>
      <c r="D76" s="38" t="s">
        <v>143</v>
      </c>
      <c r="E76" s="11" t="s">
        <v>2</v>
      </c>
      <c r="F76" s="11">
        <v>1</v>
      </c>
      <c r="G76" s="11"/>
      <c r="H76" s="5">
        <v>9000000</v>
      </c>
      <c r="I76" s="11">
        <f t="shared" si="5"/>
        <v>10080000.000000002</v>
      </c>
      <c r="J76" s="81" t="s">
        <v>122</v>
      </c>
      <c r="K76" s="29" t="s">
        <v>125</v>
      </c>
      <c r="L76" s="72"/>
    </row>
    <row r="77" spans="1:27" s="2" customFormat="1" ht="46.5" customHeight="1" thickBot="1" x14ac:dyDescent="0.3">
      <c r="A77" s="21">
        <f t="shared" si="4"/>
        <v>27</v>
      </c>
      <c r="B77" s="38" t="s">
        <v>266</v>
      </c>
      <c r="C77" s="9" t="s">
        <v>132</v>
      </c>
      <c r="D77" s="38" t="s">
        <v>267</v>
      </c>
      <c r="E77" s="11" t="s">
        <v>2</v>
      </c>
      <c r="F77" s="11">
        <v>1</v>
      </c>
      <c r="G77" s="11"/>
      <c r="H77" s="5">
        <v>800300000</v>
      </c>
      <c r="I77" s="11">
        <f t="shared" si="5"/>
        <v>896336000.00000012</v>
      </c>
      <c r="J77" s="81" t="s">
        <v>268</v>
      </c>
      <c r="K77" s="29" t="s">
        <v>133</v>
      </c>
      <c r="L77" s="72"/>
    </row>
    <row r="78" spans="1:27" s="2" customFormat="1" ht="46.5" customHeight="1" x14ac:dyDescent="0.25">
      <c r="A78" s="21">
        <f t="shared" si="4"/>
        <v>28</v>
      </c>
      <c r="B78" s="97" t="s">
        <v>276</v>
      </c>
      <c r="C78" s="98" t="s">
        <v>139</v>
      </c>
      <c r="D78" s="134" t="s">
        <v>276</v>
      </c>
      <c r="E78" s="10" t="s">
        <v>2</v>
      </c>
      <c r="F78" s="10">
        <v>1</v>
      </c>
      <c r="G78" s="10"/>
      <c r="H78" s="5">
        <v>400000</v>
      </c>
      <c r="I78" s="11">
        <f t="shared" si="5"/>
        <v>448000.00000000006</v>
      </c>
      <c r="J78" s="81" t="s">
        <v>301</v>
      </c>
      <c r="K78" s="29" t="s">
        <v>171</v>
      </c>
      <c r="L78" s="72"/>
    </row>
    <row r="79" spans="1:27" s="2" customFormat="1" ht="87" customHeight="1" x14ac:dyDescent="0.25">
      <c r="A79" s="21">
        <f t="shared" si="4"/>
        <v>29</v>
      </c>
      <c r="B79" s="38" t="s">
        <v>293</v>
      </c>
      <c r="C79" s="9" t="s">
        <v>23</v>
      </c>
      <c r="D79" s="135" t="s">
        <v>294</v>
      </c>
      <c r="E79" s="11" t="s">
        <v>2</v>
      </c>
      <c r="F79" s="11">
        <v>1</v>
      </c>
      <c r="G79" s="11"/>
      <c r="H79" s="5">
        <v>26785714.289999999</v>
      </c>
      <c r="I79" s="11">
        <f t="shared" si="5"/>
        <v>30000000.004800003</v>
      </c>
      <c r="J79" s="81" t="s">
        <v>122</v>
      </c>
      <c r="K79" s="29" t="s">
        <v>125</v>
      </c>
      <c r="L79" s="72"/>
    </row>
    <row r="80" spans="1:27" s="2" customFormat="1" ht="48.75" customHeight="1" x14ac:dyDescent="0.25">
      <c r="A80" s="21">
        <f t="shared" si="4"/>
        <v>30</v>
      </c>
      <c r="B80" s="38" t="s">
        <v>302</v>
      </c>
      <c r="C80" s="9" t="s">
        <v>303</v>
      </c>
      <c r="D80" s="135" t="s">
        <v>304</v>
      </c>
      <c r="E80" s="11" t="s">
        <v>2</v>
      </c>
      <c r="F80" s="11">
        <v>1</v>
      </c>
      <c r="G80" s="11"/>
      <c r="H80" s="5">
        <v>524000</v>
      </c>
      <c r="I80" s="11">
        <f t="shared" si="5"/>
        <v>586880</v>
      </c>
      <c r="J80" s="81" t="s">
        <v>305</v>
      </c>
      <c r="K80" s="29" t="s">
        <v>125</v>
      </c>
      <c r="L80" s="72"/>
    </row>
    <row r="81" spans="1:27" s="2" customFormat="1" ht="65.25" customHeight="1" x14ac:dyDescent="0.25">
      <c r="A81" s="21">
        <f t="shared" si="4"/>
        <v>31</v>
      </c>
      <c r="B81" s="38" t="s">
        <v>320</v>
      </c>
      <c r="C81" s="9" t="s">
        <v>306</v>
      </c>
      <c r="D81" s="135" t="s">
        <v>321</v>
      </c>
      <c r="E81" s="11" t="s">
        <v>2</v>
      </c>
      <c r="F81" s="11">
        <v>1</v>
      </c>
      <c r="G81" s="11"/>
      <c r="H81" s="129">
        <v>9690000</v>
      </c>
      <c r="I81" s="62">
        <f t="shared" si="5"/>
        <v>10852800.000000002</v>
      </c>
      <c r="J81" s="136" t="s">
        <v>345</v>
      </c>
      <c r="K81" s="29" t="s">
        <v>125</v>
      </c>
      <c r="L81" s="72"/>
    </row>
    <row r="82" spans="1:27" ht="65.25" customHeight="1" x14ac:dyDescent="0.25">
      <c r="A82" s="44">
        <f t="shared" si="4"/>
        <v>32</v>
      </c>
      <c r="B82" s="57" t="s">
        <v>326</v>
      </c>
      <c r="C82" s="124" t="s">
        <v>327</v>
      </c>
      <c r="D82" s="57" t="s">
        <v>328</v>
      </c>
      <c r="E82" s="62" t="s">
        <v>2</v>
      </c>
      <c r="F82" s="62">
        <v>1</v>
      </c>
      <c r="G82" s="62"/>
      <c r="H82" s="129">
        <v>1524664</v>
      </c>
      <c r="I82" s="62">
        <f t="shared" si="5"/>
        <v>1707623.6800000002</v>
      </c>
      <c r="J82" s="136" t="s">
        <v>334</v>
      </c>
      <c r="K82" s="117" t="s">
        <v>329</v>
      </c>
      <c r="L82" s="137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ht="65.25" customHeight="1" x14ac:dyDescent="0.25">
      <c r="A83" s="44">
        <f t="shared" si="4"/>
        <v>33</v>
      </c>
      <c r="B83" s="57" t="s">
        <v>330</v>
      </c>
      <c r="C83" s="124" t="s">
        <v>327</v>
      </c>
      <c r="D83" s="57" t="s">
        <v>331</v>
      </c>
      <c r="E83" s="62" t="s">
        <v>2</v>
      </c>
      <c r="F83" s="62">
        <v>1</v>
      </c>
      <c r="G83" s="62"/>
      <c r="H83" s="129">
        <v>2082919</v>
      </c>
      <c r="I83" s="62">
        <f t="shared" si="5"/>
        <v>2332869.2800000003</v>
      </c>
      <c r="J83" s="136" t="s">
        <v>332</v>
      </c>
      <c r="K83" s="117" t="s">
        <v>333</v>
      </c>
      <c r="L83" s="137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65.25" customHeight="1" x14ac:dyDescent="0.25">
      <c r="A84" s="44">
        <f t="shared" si="4"/>
        <v>34</v>
      </c>
      <c r="B84" s="57" t="s">
        <v>355</v>
      </c>
      <c r="C84" s="124" t="s">
        <v>23</v>
      </c>
      <c r="D84" s="57" t="s">
        <v>355</v>
      </c>
      <c r="E84" s="62" t="s">
        <v>2</v>
      </c>
      <c r="F84" s="62">
        <v>1</v>
      </c>
      <c r="G84" s="62"/>
      <c r="H84" s="139">
        <v>121088440</v>
      </c>
      <c r="I84" s="139">
        <f t="shared" si="5"/>
        <v>135619052.80000001</v>
      </c>
      <c r="J84" s="136" t="s">
        <v>356</v>
      </c>
      <c r="K84" s="117" t="s">
        <v>357</v>
      </c>
      <c r="L84" s="137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84" customHeight="1" x14ac:dyDescent="0.25">
      <c r="A85" s="44">
        <v>35</v>
      </c>
      <c r="B85" s="57" t="s">
        <v>372</v>
      </c>
      <c r="C85" s="124" t="s">
        <v>23</v>
      </c>
      <c r="D85" s="57" t="s">
        <v>373</v>
      </c>
      <c r="E85" s="62" t="s">
        <v>2</v>
      </c>
      <c r="F85" s="62">
        <v>1</v>
      </c>
      <c r="G85" s="62"/>
      <c r="H85" s="139">
        <v>75503571</v>
      </c>
      <c r="I85" s="139">
        <f t="shared" si="5"/>
        <v>84563999.520000011</v>
      </c>
      <c r="J85" s="136" t="s">
        <v>374</v>
      </c>
      <c r="K85" s="117" t="s">
        <v>357</v>
      </c>
      <c r="L85" s="137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ht="84" customHeight="1" x14ac:dyDescent="0.25">
      <c r="A86" s="46">
        <f t="shared" ref="A86" si="6">A85+1</f>
        <v>36</v>
      </c>
      <c r="B86" s="57" t="s">
        <v>395</v>
      </c>
      <c r="C86" s="124" t="s">
        <v>392</v>
      </c>
      <c r="D86" s="57" t="s">
        <v>396</v>
      </c>
      <c r="E86" s="58" t="s">
        <v>2</v>
      </c>
      <c r="F86" s="58">
        <v>1</v>
      </c>
      <c r="G86" s="58"/>
      <c r="H86" s="58">
        <v>6500000</v>
      </c>
      <c r="I86" s="58">
        <f t="shared" si="5"/>
        <v>7280000.0000000009</v>
      </c>
      <c r="J86" s="125" t="s">
        <v>397</v>
      </c>
      <c r="K86" s="117" t="s">
        <v>125</v>
      </c>
      <c r="L86" s="137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s="2" customFormat="1" ht="12.75" customHeight="1" x14ac:dyDescent="0.25">
      <c r="A87" s="159" t="s">
        <v>16</v>
      </c>
      <c r="B87" s="160"/>
      <c r="C87" s="160"/>
      <c r="D87" s="160"/>
      <c r="E87" s="160"/>
      <c r="F87" s="160"/>
      <c r="G87" s="161"/>
      <c r="H87" s="90">
        <f>SUM(H51:H86)</f>
        <v>12428966845.040001</v>
      </c>
      <c r="I87" s="90">
        <f>SUM(I51:I86)</f>
        <v>13920442866.444803</v>
      </c>
      <c r="J87" s="82"/>
      <c r="K87" s="82"/>
    </row>
    <row r="88" spans="1:27" s="2" customFormat="1" ht="12.75" customHeight="1" x14ac:dyDescent="0.25">
      <c r="A88" s="159" t="s">
        <v>78</v>
      </c>
      <c r="B88" s="160"/>
      <c r="C88" s="160"/>
      <c r="D88" s="160"/>
      <c r="E88" s="160"/>
      <c r="F88" s="160"/>
      <c r="G88" s="161"/>
      <c r="H88" s="90">
        <f>H87+H49</f>
        <v>42567814665.040001</v>
      </c>
      <c r="I88" s="90">
        <f>I87+I49</f>
        <v>47675952424.84481</v>
      </c>
      <c r="J88" s="82"/>
      <c r="K88" s="82"/>
    </row>
    <row r="89" spans="1:27" s="2" customFormat="1" ht="22.5" customHeight="1" x14ac:dyDescent="0.25">
      <c r="A89" s="148" t="s">
        <v>79</v>
      </c>
      <c r="B89" s="149"/>
      <c r="C89" s="149"/>
      <c r="D89" s="149"/>
      <c r="E89" s="149"/>
      <c r="F89" s="149"/>
      <c r="G89" s="150"/>
      <c r="H89" s="91">
        <f>H88+H41</f>
        <v>44425384853.040001</v>
      </c>
      <c r="I89" s="91">
        <f>I88+I41</f>
        <v>49756431035.404808</v>
      </c>
      <c r="J89" s="83"/>
      <c r="K89" s="83"/>
    </row>
    <row r="90" spans="1:27" x14ac:dyDescent="0.25">
      <c r="A90" s="50"/>
      <c r="J90" s="84"/>
    </row>
    <row r="91" spans="1:27" x14ac:dyDescent="0.25">
      <c r="A91" s="63" t="s">
        <v>350</v>
      </c>
    </row>
    <row r="92" spans="1:27" ht="42" customHeight="1" x14ac:dyDescent="0.25">
      <c r="A92" s="63"/>
      <c r="J92" s="84"/>
    </row>
    <row r="93" spans="1:27" x14ac:dyDescent="0.25">
      <c r="J93" s="84"/>
    </row>
    <row r="94" spans="1:27" x14ac:dyDescent="0.25">
      <c r="J94" s="84"/>
    </row>
    <row r="95" spans="1:27" x14ac:dyDescent="0.25">
      <c r="J95" s="84"/>
    </row>
    <row r="97" spans="10:10" x14ac:dyDescent="0.25">
      <c r="J97" s="84"/>
    </row>
    <row r="98" spans="10:10" x14ac:dyDescent="0.25">
      <c r="J98" s="84"/>
    </row>
    <row r="99" spans="10:10" x14ac:dyDescent="0.25">
      <c r="J99" s="84"/>
    </row>
  </sheetData>
  <mergeCells count="13">
    <mergeCell ref="A89:G89"/>
    <mergeCell ref="A10:K10"/>
    <mergeCell ref="A42:K42"/>
    <mergeCell ref="A11:K11"/>
    <mergeCell ref="A19:K19"/>
    <mergeCell ref="A18:G18"/>
    <mergeCell ref="A43:K43"/>
    <mergeCell ref="A49:G49"/>
    <mergeCell ref="A50:K50"/>
    <mergeCell ref="A40:G40"/>
    <mergeCell ref="A41:G41"/>
    <mergeCell ref="A88:G88"/>
    <mergeCell ref="A87:G87"/>
  </mergeCells>
  <dataValidations count="1">
    <dataValidation allowBlank="1" showInputMessage="1" showErrorMessage="1" prompt="Введите наименование на рус.языке" sqref="B51 D51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75" zoomScaleNormal="75" workbookViewId="0">
      <selection activeCell="H48" sqref="H48"/>
    </sheetView>
  </sheetViews>
  <sheetFormatPr defaultRowHeight="15" x14ac:dyDescent="0.25"/>
  <cols>
    <col min="1" max="1" width="6.5703125" style="6" customWidth="1"/>
    <col min="2" max="2" width="45" style="27" customWidth="1"/>
    <col min="3" max="3" width="15" style="1" customWidth="1"/>
    <col min="4" max="4" width="52" style="27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103" customWidth="1"/>
    <col min="10" max="10" width="28.140625" style="7" customWidth="1"/>
    <col min="11" max="11" width="23.1406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3"/>
      <c r="I1" s="105"/>
      <c r="K1" s="37"/>
    </row>
    <row r="2" spans="1:11" ht="18.75" x14ac:dyDescent="0.25">
      <c r="H2" s="133"/>
      <c r="I2" s="105"/>
      <c r="K2" s="37"/>
    </row>
    <row r="3" spans="1:11" ht="18.75" x14ac:dyDescent="0.25">
      <c r="A3" s="106"/>
      <c r="H3" s="133"/>
      <c r="I3" s="105"/>
      <c r="K3" s="37"/>
    </row>
    <row r="4" spans="1:11" ht="18.75" x14ac:dyDescent="0.25">
      <c r="A4" s="106"/>
      <c r="G4" s="6"/>
      <c r="H4" s="133"/>
      <c r="K4" s="37"/>
    </row>
    <row r="5" spans="1:11" ht="18.75" x14ac:dyDescent="0.25">
      <c r="B5" s="106"/>
      <c r="K5" s="37"/>
    </row>
    <row r="6" spans="1:11" ht="18.75" x14ac:dyDescent="0.25">
      <c r="B6" s="106"/>
      <c r="D6" s="42" t="s">
        <v>208</v>
      </c>
    </row>
    <row r="7" spans="1:11" ht="18.75" x14ac:dyDescent="0.25">
      <c r="B7" s="106"/>
      <c r="D7" s="42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84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5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1" t="s">
        <v>37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</row>
    <row r="11" spans="1:11" ht="15" customHeight="1" x14ac:dyDescent="0.25">
      <c r="A11" s="155" t="s">
        <v>38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s="45" customFormat="1" ht="45" x14ac:dyDescent="0.25">
      <c r="A12" s="64" t="s">
        <v>76</v>
      </c>
      <c r="B12" s="57" t="s">
        <v>219</v>
      </c>
      <c r="C12" s="59" t="s">
        <v>7</v>
      </c>
      <c r="D12" s="57" t="s">
        <v>219</v>
      </c>
      <c r="E12" s="62" t="s">
        <v>55</v>
      </c>
      <c r="F12" s="62">
        <v>1</v>
      </c>
      <c r="G12" s="62"/>
      <c r="H12" s="58">
        <v>194805000</v>
      </c>
      <c r="I12" s="62">
        <f>H12*1.12</f>
        <v>218181600.00000003</v>
      </c>
      <c r="J12" s="61" t="s">
        <v>188</v>
      </c>
      <c r="K12" s="47" t="s">
        <v>85</v>
      </c>
    </row>
    <row r="13" spans="1:11" s="45" customFormat="1" ht="59.25" customHeight="1" x14ac:dyDescent="0.25">
      <c r="A13" s="95" t="s">
        <v>183</v>
      </c>
      <c r="B13" s="57" t="s">
        <v>220</v>
      </c>
      <c r="C13" s="59" t="s">
        <v>7</v>
      </c>
      <c r="D13" s="57" t="s">
        <v>220</v>
      </c>
      <c r="E13" s="62" t="s">
        <v>55</v>
      </c>
      <c r="F13" s="62">
        <v>1</v>
      </c>
      <c r="G13" s="62"/>
      <c r="H13" s="62">
        <v>245441000</v>
      </c>
      <c r="I13" s="62">
        <f>H13*1.12</f>
        <v>274893920</v>
      </c>
      <c r="J13" s="61" t="s">
        <v>189</v>
      </c>
      <c r="K13" s="47" t="s">
        <v>85</v>
      </c>
    </row>
    <row r="14" spans="1:11" s="45" customFormat="1" ht="51.75" customHeight="1" x14ac:dyDescent="0.25">
      <c r="A14" s="95" t="s">
        <v>184</v>
      </c>
      <c r="B14" s="57" t="s">
        <v>221</v>
      </c>
      <c r="C14" s="59" t="s">
        <v>7</v>
      </c>
      <c r="D14" s="57" t="s">
        <v>221</v>
      </c>
      <c r="E14" s="62" t="s">
        <v>55</v>
      </c>
      <c r="F14" s="62">
        <v>1</v>
      </c>
      <c r="G14" s="62"/>
      <c r="H14" s="62">
        <v>22100000</v>
      </c>
      <c r="I14" s="62">
        <f>H14*1.12</f>
        <v>24752000.000000004</v>
      </c>
      <c r="J14" s="61" t="s">
        <v>191</v>
      </c>
      <c r="K14" s="47" t="s">
        <v>85</v>
      </c>
    </row>
    <row r="15" spans="1:11" s="45" customFormat="1" ht="66" customHeight="1" x14ac:dyDescent="0.25">
      <c r="A15" s="95" t="s">
        <v>185</v>
      </c>
      <c r="B15" s="96" t="s">
        <v>222</v>
      </c>
      <c r="C15" s="59" t="s">
        <v>7</v>
      </c>
      <c r="D15" s="96" t="s">
        <v>222</v>
      </c>
      <c r="E15" s="62" t="s">
        <v>55</v>
      </c>
      <c r="F15" s="62">
        <v>1</v>
      </c>
      <c r="G15" s="62"/>
      <c r="H15" s="62">
        <v>325328842</v>
      </c>
      <c r="I15" s="62">
        <f>H15*1.12</f>
        <v>364368303.04000002</v>
      </c>
      <c r="J15" s="61" t="s">
        <v>192</v>
      </c>
      <c r="K15" s="47" t="s">
        <v>85</v>
      </c>
    </row>
    <row r="16" spans="1:11" s="45" customFormat="1" ht="79.5" customHeight="1" x14ac:dyDescent="0.25">
      <c r="A16" s="95" t="s">
        <v>186</v>
      </c>
      <c r="B16" s="23" t="s">
        <v>388</v>
      </c>
      <c r="C16" s="59" t="s">
        <v>7</v>
      </c>
      <c r="D16" s="23" t="s">
        <v>388</v>
      </c>
      <c r="E16" s="62" t="s">
        <v>55</v>
      </c>
      <c r="F16" s="62">
        <v>1</v>
      </c>
      <c r="G16" s="62"/>
      <c r="H16" s="62">
        <v>38052488</v>
      </c>
      <c r="I16" s="62">
        <f>H16*1.12</f>
        <v>42618786.560000002</v>
      </c>
      <c r="J16" s="61" t="s">
        <v>389</v>
      </c>
      <c r="K16" s="47" t="s">
        <v>85</v>
      </c>
    </row>
    <row r="17" spans="1:11" s="45" customFormat="1" ht="33" customHeight="1" x14ac:dyDescent="0.25">
      <c r="A17" s="95" t="s">
        <v>187</v>
      </c>
      <c r="B17" s="57" t="s">
        <v>307</v>
      </c>
      <c r="C17" s="59"/>
      <c r="D17" s="57"/>
      <c r="E17" s="62"/>
      <c r="F17" s="62"/>
      <c r="G17" s="62"/>
      <c r="H17" s="62"/>
      <c r="I17" s="62"/>
      <c r="J17" s="61"/>
      <c r="K17" s="47"/>
    </row>
    <row r="18" spans="1:11" s="4" customFormat="1" ht="20.25" customHeight="1" x14ac:dyDescent="0.25">
      <c r="A18" s="156" t="s">
        <v>41</v>
      </c>
      <c r="B18" s="157"/>
      <c r="C18" s="157"/>
      <c r="D18" s="157"/>
      <c r="E18" s="157"/>
      <c r="F18" s="157"/>
      <c r="G18" s="158"/>
      <c r="H18" s="90">
        <f>SUM(H12:H17)</f>
        <v>825727330</v>
      </c>
      <c r="I18" s="90">
        <f>SUM(I12:I17)</f>
        <v>924814609.5999999</v>
      </c>
      <c r="J18" s="66"/>
      <c r="K18" s="65"/>
    </row>
    <row r="19" spans="1:11" s="4" customFormat="1" ht="18" customHeight="1" x14ac:dyDescent="0.25">
      <c r="A19" s="155" t="s">
        <v>42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</row>
    <row r="20" spans="1:11" s="45" customFormat="1" ht="82.5" customHeight="1" x14ac:dyDescent="0.25">
      <c r="A20" s="46">
        <v>1</v>
      </c>
      <c r="B20" s="38" t="s">
        <v>44</v>
      </c>
      <c r="C20" s="9" t="s">
        <v>73</v>
      </c>
      <c r="D20" s="38" t="s">
        <v>45</v>
      </c>
      <c r="E20" s="10" t="s">
        <v>43</v>
      </c>
      <c r="F20" s="10">
        <v>1</v>
      </c>
      <c r="G20" s="10"/>
      <c r="H20" s="10">
        <v>3750000</v>
      </c>
      <c r="I20" s="10">
        <f>H20*1.12</f>
        <v>4200000</v>
      </c>
      <c r="J20" s="31" t="s">
        <v>195</v>
      </c>
      <c r="K20" s="8" t="s">
        <v>85</v>
      </c>
    </row>
    <row r="21" spans="1:11" s="45" customFormat="1" ht="39" customHeight="1" x14ac:dyDescent="0.25">
      <c r="A21" s="46">
        <v>2</v>
      </c>
      <c r="B21" s="57" t="s">
        <v>47</v>
      </c>
      <c r="C21" s="124" t="s">
        <v>7</v>
      </c>
      <c r="D21" s="57" t="s">
        <v>48</v>
      </c>
      <c r="E21" s="58" t="s">
        <v>43</v>
      </c>
      <c r="F21" s="58">
        <v>1</v>
      </c>
      <c r="G21" s="58"/>
      <c r="H21" s="58">
        <v>20000000</v>
      </c>
      <c r="I21" s="58">
        <f>H21*1.12</f>
        <v>22400000.000000004</v>
      </c>
      <c r="J21" s="60" t="s">
        <v>265</v>
      </c>
      <c r="K21" s="47" t="s">
        <v>85</v>
      </c>
    </row>
    <row r="22" spans="1:11" s="45" customFormat="1" ht="51" customHeight="1" x14ac:dyDescent="0.25">
      <c r="A22" s="46">
        <v>3</v>
      </c>
      <c r="B22" s="38" t="s">
        <v>86</v>
      </c>
      <c r="C22" s="9" t="s">
        <v>7</v>
      </c>
      <c r="D22" s="38" t="s">
        <v>86</v>
      </c>
      <c r="E22" s="10" t="s">
        <v>43</v>
      </c>
      <c r="F22" s="10">
        <v>1</v>
      </c>
      <c r="G22" s="10"/>
      <c r="H22" s="10">
        <v>13200000</v>
      </c>
      <c r="I22" s="10">
        <f>H22*1.12</f>
        <v>14784000.000000002</v>
      </c>
      <c r="J22" s="30" t="s">
        <v>195</v>
      </c>
      <c r="K22" s="8" t="s">
        <v>49</v>
      </c>
    </row>
    <row r="23" spans="1:11" s="45" customFormat="1" ht="74.25" customHeight="1" x14ac:dyDescent="0.25">
      <c r="A23" s="46">
        <v>4</v>
      </c>
      <c r="B23" s="38" t="s">
        <v>223</v>
      </c>
      <c r="C23" s="9" t="s">
        <v>73</v>
      </c>
      <c r="D23" s="38" t="s">
        <v>224</v>
      </c>
      <c r="E23" s="10" t="s">
        <v>43</v>
      </c>
      <c r="F23" s="10">
        <v>2</v>
      </c>
      <c r="G23" s="10"/>
      <c r="H23" s="10">
        <v>440000</v>
      </c>
      <c r="I23" s="10">
        <f t="shared" ref="I23:I39" si="0">H23*1.12</f>
        <v>492800.00000000006</v>
      </c>
      <c r="J23" s="61" t="s">
        <v>193</v>
      </c>
      <c r="K23" s="8" t="s">
        <v>85</v>
      </c>
    </row>
    <row r="24" spans="1:11" s="45" customFormat="1" ht="74.25" customHeight="1" x14ac:dyDescent="0.25">
      <c r="A24" s="46">
        <v>5</v>
      </c>
      <c r="B24" s="38" t="s">
        <v>225</v>
      </c>
      <c r="C24" s="9" t="s">
        <v>73</v>
      </c>
      <c r="D24" s="38" t="s">
        <v>226</v>
      </c>
      <c r="E24" s="10" t="s">
        <v>43</v>
      </c>
      <c r="F24" s="10">
        <v>5</v>
      </c>
      <c r="G24" s="10"/>
      <c r="H24" s="10">
        <v>100000</v>
      </c>
      <c r="I24" s="10">
        <f t="shared" si="0"/>
        <v>112000.00000000001</v>
      </c>
      <c r="J24" s="61" t="s">
        <v>193</v>
      </c>
      <c r="K24" s="8" t="s">
        <v>85</v>
      </c>
    </row>
    <row r="25" spans="1:11" s="45" customFormat="1" ht="27" customHeight="1" x14ac:dyDescent="0.25">
      <c r="A25" s="46">
        <v>6</v>
      </c>
      <c r="B25" s="38" t="s">
        <v>307</v>
      </c>
      <c r="C25" s="9"/>
      <c r="D25" s="38"/>
      <c r="E25" s="10"/>
      <c r="F25" s="10"/>
      <c r="G25" s="10"/>
      <c r="H25" s="10"/>
      <c r="I25" s="10"/>
      <c r="J25" s="61"/>
      <c r="K25" s="8"/>
    </row>
    <row r="26" spans="1:11" s="45" customFormat="1" ht="120" customHeight="1" x14ac:dyDescent="0.25">
      <c r="A26" s="46">
        <v>7</v>
      </c>
      <c r="B26" s="97" t="s">
        <v>285</v>
      </c>
      <c r="C26" s="98" t="s">
        <v>7</v>
      </c>
      <c r="D26" s="97" t="s">
        <v>315</v>
      </c>
      <c r="E26" s="10" t="s">
        <v>43</v>
      </c>
      <c r="F26" s="10">
        <v>1</v>
      </c>
      <c r="G26" s="10"/>
      <c r="H26" s="10">
        <v>31640000</v>
      </c>
      <c r="I26" s="10">
        <f t="shared" si="0"/>
        <v>35436800</v>
      </c>
      <c r="J26" s="30" t="s">
        <v>286</v>
      </c>
      <c r="K26" s="99" t="s">
        <v>52</v>
      </c>
    </row>
    <row r="27" spans="1:11" s="45" customFormat="1" ht="89.25" customHeight="1" x14ac:dyDescent="0.25">
      <c r="A27" s="46">
        <v>8</v>
      </c>
      <c r="B27" s="107" t="s">
        <v>227</v>
      </c>
      <c r="C27" s="9" t="s">
        <v>73</v>
      </c>
      <c r="D27" s="107" t="s">
        <v>277</v>
      </c>
      <c r="E27" s="10" t="s">
        <v>43</v>
      </c>
      <c r="F27" s="108">
        <v>1</v>
      </c>
      <c r="G27" s="108"/>
      <c r="H27" s="109">
        <v>5500000</v>
      </c>
      <c r="I27" s="109">
        <f t="shared" si="0"/>
        <v>6160000.0000000009</v>
      </c>
      <c r="J27" s="30" t="s">
        <v>194</v>
      </c>
      <c r="K27" s="99" t="s">
        <v>60</v>
      </c>
    </row>
    <row r="28" spans="1:11" s="45" customFormat="1" ht="26.25" customHeight="1" x14ac:dyDescent="0.25">
      <c r="A28" s="46">
        <v>9</v>
      </c>
      <c r="B28" s="38" t="s">
        <v>307</v>
      </c>
      <c r="C28" s="9"/>
      <c r="D28" s="38"/>
      <c r="E28" s="10"/>
      <c r="F28" s="10"/>
      <c r="G28" s="10"/>
      <c r="H28" s="10"/>
      <c r="I28" s="10"/>
      <c r="J28" s="30"/>
      <c r="K28" s="99"/>
    </row>
    <row r="29" spans="1:11" s="45" customFormat="1" ht="149.25" customHeight="1" x14ac:dyDescent="0.25">
      <c r="A29" s="46">
        <v>10</v>
      </c>
      <c r="B29" s="97" t="s">
        <v>228</v>
      </c>
      <c r="C29" s="98" t="s">
        <v>7</v>
      </c>
      <c r="D29" s="97" t="s">
        <v>229</v>
      </c>
      <c r="E29" s="10" t="s">
        <v>43</v>
      </c>
      <c r="F29" s="10">
        <v>1</v>
      </c>
      <c r="G29" s="10"/>
      <c r="H29" s="10">
        <v>45000000</v>
      </c>
      <c r="I29" s="10">
        <f t="shared" si="0"/>
        <v>50400000.000000007</v>
      </c>
      <c r="J29" s="30" t="s">
        <v>194</v>
      </c>
      <c r="K29" s="99" t="s">
        <v>60</v>
      </c>
    </row>
    <row r="30" spans="1:11" s="45" customFormat="1" ht="109.5" customHeight="1" x14ac:dyDescent="0.25">
      <c r="A30" s="44">
        <v>11</v>
      </c>
      <c r="B30" s="38" t="s">
        <v>307</v>
      </c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11" s="45" customFormat="1" ht="74.25" customHeight="1" x14ac:dyDescent="0.25">
      <c r="A31" s="46">
        <v>12</v>
      </c>
      <c r="B31" s="38" t="s">
        <v>230</v>
      </c>
      <c r="C31" s="9" t="s">
        <v>73</v>
      </c>
      <c r="D31" s="38" t="s">
        <v>231</v>
      </c>
      <c r="E31" s="10" t="s">
        <v>43</v>
      </c>
      <c r="F31" s="10">
        <v>1</v>
      </c>
      <c r="G31" s="10"/>
      <c r="H31" s="10">
        <v>3000000</v>
      </c>
      <c r="I31" s="10">
        <f t="shared" si="0"/>
        <v>3360000.0000000005</v>
      </c>
      <c r="J31" s="30" t="s">
        <v>194</v>
      </c>
      <c r="K31" s="99" t="s">
        <v>60</v>
      </c>
    </row>
    <row r="32" spans="1:11" s="45" customFormat="1" ht="74.25" customHeight="1" x14ac:dyDescent="0.25">
      <c r="A32" s="46">
        <v>13</v>
      </c>
      <c r="B32" s="38" t="s">
        <v>232</v>
      </c>
      <c r="C32" s="9" t="s">
        <v>73</v>
      </c>
      <c r="D32" s="38" t="s">
        <v>233</v>
      </c>
      <c r="E32" s="10" t="s">
        <v>43</v>
      </c>
      <c r="F32" s="10">
        <v>1</v>
      </c>
      <c r="G32" s="10"/>
      <c r="H32" s="10">
        <v>6000000</v>
      </c>
      <c r="I32" s="10">
        <f t="shared" si="0"/>
        <v>6720000.0000000009</v>
      </c>
      <c r="J32" s="30" t="s">
        <v>194</v>
      </c>
      <c r="K32" s="99" t="s">
        <v>60</v>
      </c>
    </row>
    <row r="33" spans="1:11" s="45" customFormat="1" ht="74.25" customHeight="1" x14ac:dyDescent="0.25">
      <c r="A33" s="46">
        <v>14</v>
      </c>
      <c r="B33" s="57" t="s">
        <v>366</v>
      </c>
      <c r="C33" s="9" t="s">
        <v>7</v>
      </c>
      <c r="D33" s="57" t="s">
        <v>367</v>
      </c>
      <c r="E33" s="10" t="s">
        <v>43</v>
      </c>
      <c r="F33" s="10">
        <v>1</v>
      </c>
      <c r="G33" s="10"/>
      <c r="H33" s="10">
        <v>700000000</v>
      </c>
      <c r="I33" s="10">
        <f t="shared" si="0"/>
        <v>784000000.00000012</v>
      </c>
      <c r="J33" s="60" t="s">
        <v>368</v>
      </c>
      <c r="K33" s="99" t="s">
        <v>40</v>
      </c>
    </row>
    <row r="34" spans="1:11" s="45" customFormat="1" ht="74.25" customHeight="1" x14ac:dyDescent="0.25">
      <c r="A34" s="46">
        <v>15</v>
      </c>
      <c r="B34" s="38" t="s">
        <v>196</v>
      </c>
      <c r="C34" s="9" t="s">
        <v>73</v>
      </c>
      <c r="D34" s="38" t="s">
        <v>234</v>
      </c>
      <c r="E34" s="10" t="s">
        <v>43</v>
      </c>
      <c r="F34" s="10">
        <v>60</v>
      </c>
      <c r="G34" s="10"/>
      <c r="H34" s="10">
        <v>1470000</v>
      </c>
      <c r="I34" s="10">
        <f t="shared" si="0"/>
        <v>1646400.0000000002</v>
      </c>
      <c r="J34" s="30" t="s">
        <v>197</v>
      </c>
      <c r="K34" s="99" t="s">
        <v>40</v>
      </c>
    </row>
    <row r="35" spans="1:11" s="45" customFormat="1" ht="74.25" customHeight="1" x14ac:dyDescent="0.25">
      <c r="A35" s="46">
        <v>16</v>
      </c>
      <c r="B35" s="38" t="s">
        <v>278</v>
      </c>
      <c r="C35" s="9" t="s">
        <v>73</v>
      </c>
      <c r="D35" s="38" t="s">
        <v>278</v>
      </c>
      <c r="E35" s="10" t="s">
        <v>43</v>
      </c>
      <c r="F35" s="11">
        <v>1</v>
      </c>
      <c r="G35" s="11"/>
      <c r="H35" s="10">
        <v>1500000</v>
      </c>
      <c r="I35" s="10">
        <f t="shared" si="0"/>
        <v>1680000.0000000002</v>
      </c>
      <c r="J35" s="30" t="s">
        <v>279</v>
      </c>
      <c r="K35" s="99" t="s">
        <v>40</v>
      </c>
    </row>
    <row r="36" spans="1:11" s="45" customFormat="1" ht="74.25" customHeight="1" x14ac:dyDescent="0.25">
      <c r="A36" s="46">
        <v>17</v>
      </c>
      <c r="B36" s="38" t="s">
        <v>287</v>
      </c>
      <c r="C36" s="9" t="s">
        <v>7</v>
      </c>
      <c r="D36" s="38" t="s">
        <v>288</v>
      </c>
      <c r="E36" s="10" t="s">
        <v>43</v>
      </c>
      <c r="F36" s="11">
        <v>1</v>
      </c>
      <c r="G36" s="11"/>
      <c r="H36" s="10">
        <v>15000000</v>
      </c>
      <c r="I36" s="10">
        <f t="shared" si="0"/>
        <v>16800000</v>
      </c>
      <c r="J36" s="30" t="s">
        <v>286</v>
      </c>
      <c r="K36" s="99" t="s">
        <v>40</v>
      </c>
    </row>
    <row r="37" spans="1:11" s="45" customFormat="1" ht="74.25" customHeight="1" x14ac:dyDescent="0.25">
      <c r="A37" s="44">
        <v>18</v>
      </c>
      <c r="B37" s="38" t="s">
        <v>322</v>
      </c>
      <c r="C37" s="9" t="s">
        <v>73</v>
      </c>
      <c r="D37" s="38" t="s">
        <v>323</v>
      </c>
      <c r="E37" s="10" t="s">
        <v>43</v>
      </c>
      <c r="F37" s="11">
        <v>1</v>
      </c>
      <c r="G37" s="11"/>
      <c r="H37" s="10">
        <v>600000</v>
      </c>
      <c r="I37" s="10">
        <f t="shared" si="0"/>
        <v>672000.00000000012</v>
      </c>
      <c r="J37" s="30" t="s">
        <v>313</v>
      </c>
      <c r="K37" s="99" t="s">
        <v>299</v>
      </c>
    </row>
    <row r="38" spans="1:11" s="45" customFormat="1" ht="74.25" customHeight="1" x14ac:dyDescent="0.25">
      <c r="A38" s="44">
        <v>19</v>
      </c>
      <c r="B38" s="38" t="s">
        <v>369</v>
      </c>
      <c r="C38" s="9" t="s">
        <v>7</v>
      </c>
      <c r="D38" s="38" t="s">
        <v>370</v>
      </c>
      <c r="E38" s="10" t="s">
        <v>43</v>
      </c>
      <c r="F38" s="11">
        <v>1</v>
      </c>
      <c r="G38" s="11"/>
      <c r="H38" s="10">
        <v>165000000</v>
      </c>
      <c r="I38" s="10">
        <f t="shared" si="0"/>
        <v>184800000.00000003</v>
      </c>
      <c r="J38" s="30" t="s">
        <v>371</v>
      </c>
      <c r="K38" s="99" t="s">
        <v>40</v>
      </c>
    </row>
    <row r="39" spans="1:11" s="45" customFormat="1" ht="63" customHeight="1" x14ac:dyDescent="0.25">
      <c r="A39" s="44">
        <v>20</v>
      </c>
      <c r="B39" s="57" t="s">
        <v>391</v>
      </c>
      <c r="C39" s="124" t="s">
        <v>7</v>
      </c>
      <c r="D39" s="57" t="s">
        <v>391</v>
      </c>
      <c r="E39" s="58" t="s">
        <v>43</v>
      </c>
      <c r="F39" s="62">
        <v>1</v>
      </c>
      <c r="G39" s="62"/>
      <c r="H39" s="58">
        <v>19642858</v>
      </c>
      <c r="I39" s="58">
        <f t="shared" si="0"/>
        <v>22000000.960000001</v>
      </c>
      <c r="J39" s="146" t="s">
        <v>209</v>
      </c>
      <c r="K39" s="147" t="s">
        <v>40</v>
      </c>
    </row>
    <row r="40" spans="1:11" s="4" customFormat="1" ht="26.25" customHeight="1" x14ac:dyDescent="0.25">
      <c r="A40" s="116" t="s">
        <v>53</v>
      </c>
      <c r="B40" s="114"/>
      <c r="C40" s="114"/>
      <c r="D40" s="114"/>
      <c r="E40" s="114"/>
      <c r="F40" s="114"/>
      <c r="G40" s="115"/>
      <c r="H40" s="104">
        <f>SUM(H20:H39)</f>
        <v>1031842858</v>
      </c>
      <c r="I40" s="104">
        <f>SUM(I20:I39)</f>
        <v>1155664000.9600003</v>
      </c>
      <c r="J40" s="66"/>
      <c r="K40" s="65"/>
    </row>
    <row r="41" spans="1:11" s="4" customFormat="1" ht="21" customHeight="1" x14ac:dyDescent="0.25">
      <c r="A41" s="162" t="s">
        <v>80</v>
      </c>
      <c r="B41" s="163"/>
      <c r="C41" s="163"/>
      <c r="D41" s="163"/>
      <c r="E41" s="163"/>
      <c r="F41" s="163"/>
      <c r="G41" s="164"/>
      <c r="H41" s="90">
        <f>H40+H18</f>
        <v>1857570188</v>
      </c>
      <c r="I41" s="90">
        <f>I40+I18</f>
        <v>2080478610.5600002</v>
      </c>
      <c r="J41" s="66"/>
      <c r="K41" s="65"/>
    </row>
    <row r="42" spans="1:11" s="4" customFormat="1" ht="22.5" customHeight="1" x14ac:dyDescent="0.25">
      <c r="A42" s="151" t="s">
        <v>74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</row>
    <row r="43" spans="1:11" s="4" customFormat="1" x14ac:dyDescent="0.25">
      <c r="A43" s="159" t="s">
        <v>38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1" s="4" customFormat="1" ht="75" x14ac:dyDescent="0.25">
      <c r="A44" s="21">
        <v>1</v>
      </c>
      <c r="B44" s="38" t="s">
        <v>198</v>
      </c>
      <c r="C44" s="21" t="s">
        <v>54</v>
      </c>
      <c r="D44" s="38" t="s">
        <v>200</v>
      </c>
      <c r="E44" s="21" t="s">
        <v>39</v>
      </c>
      <c r="F44" s="21">
        <v>1</v>
      </c>
      <c r="G44" s="26"/>
      <c r="H44" s="11">
        <v>3869564117</v>
      </c>
      <c r="I44" s="11">
        <f>H44*1.12</f>
        <v>4333911811.04</v>
      </c>
      <c r="J44" s="60" t="s">
        <v>202</v>
      </c>
      <c r="K44" s="26" t="s">
        <v>52</v>
      </c>
    </row>
    <row r="45" spans="1:11" s="4" customFormat="1" ht="86.25" customHeight="1" x14ac:dyDescent="0.25">
      <c r="A45" s="21">
        <v>2</v>
      </c>
      <c r="B45" s="38" t="s">
        <v>199</v>
      </c>
      <c r="C45" s="21" t="s">
        <v>54</v>
      </c>
      <c r="D45" s="38" t="s">
        <v>201</v>
      </c>
      <c r="E45" s="21" t="s">
        <v>39</v>
      </c>
      <c r="F45" s="21">
        <v>1</v>
      </c>
      <c r="G45" s="26"/>
      <c r="H45" s="11">
        <v>25638521464</v>
      </c>
      <c r="I45" s="11">
        <f>H45*1.12</f>
        <v>28715144039.680004</v>
      </c>
      <c r="J45" s="125" t="s">
        <v>337</v>
      </c>
      <c r="K45" s="26" t="s">
        <v>52</v>
      </c>
    </row>
    <row r="46" spans="1:11" s="4" customFormat="1" ht="69" customHeight="1" x14ac:dyDescent="0.25">
      <c r="A46" s="21">
        <v>3</v>
      </c>
      <c r="B46" s="23" t="s">
        <v>235</v>
      </c>
      <c r="C46" s="21" t="s">
        <v>54</v>
      </c>
      <c r="D46" s="23" t="s">
        <v>235</v>
      </c>
      <c r="E46" s="21" t="s">
        <v>39</v>
      </c>
      <c r="F46" s="21">
        <v>1</v>
      </c>
      <c r="G46" s="26"/>
      <c r="H46" s="11">
        <v>235612239</v>
      </c>
      <c r="I46" s="11">
        <f>H46*1.12</f>
        <v>263885707.68000004</v>
      </c>
      <c r="J46" s="32" t="s">
        <v>46</v>
      </c>
      <c r="K46" s="26" t="s">
        <v>52</v>
      </c>
    </row>
    <row r="47" spans="1:11" s="4" customFormat="1" ht="69" customHeight="1" x14ac:dyDescent="0.25">
      <c r="A47" s="21">
        <v>4</v>
      </c>
      <c r="B47" s="23" t="s">
        <v>351</v>
      </c>
      <c r="C47" s="21" t="s">
        <v>352</v>
      </c>
      <c r="D47" s="23" t="s">
        <v>351</v>
      </c>
      <c r="E47" s="21" t="s">
        <v>55</v>
      </c>
      <c r="F47" s="21">
        <v>1</v>
      </c>
      <c r="G47" s="26"/>
      <c r="H47" s="11">
        <v>185000000</v>
      </c>
      <c r="I47" s="11">
        <f>H47*1.12</f>
        <v>207200000.00000003</v>
      </c>
      <c r="J47" s="32" t="s">
        <v>353</v>
      </c>
      <c r="K47" s="26" t="s">
        <v>52</v>
      </c>
    </row>
    <row r="48" spans="1:11" s="4" customFormat="1" ht="159" customHeight="1" x14ac:dyDescent="0.25">
      <c r="A48" s="21">
        <v>5</v>
      </c>
      <c r="B48" s="23" t="s">
        <v>383</v>
      </c>
      <c r="C48" s="21" t="s">
        <v>54</v>
      </c>
      <c r="D48" s="23" t="s">
        <v>384</v>
      </c>
      <c r="E48" s="21" t="s">
        <v>55</v>
      </c>
      <c r="F48" s="21">
        <v>1</v>
      </c>
      <c r="G48" s="26"/>
      <c r="H48" s="11">
        <v>210150000</v>
      </c>
      <c r="I48" s="11">
        <f>H48*1.12</f>
        <v>235368000.00000003</v>
      </c>
      <c r="J48" s="32" t="s">
        <v>385</v>
      </c>
      <c r="K48" s="26" t="s">
        <v>299</v>
      </c>
    </row>
    <row r="49" spans="1:11" s="4" customFormat="1" ht="18.75" customHeight="1" x14ac:dyDescent="0.25">
      <c r="A49" s="159" t="s">
        <v>41</v>
      </c>
      <c r="B49" s="160"/>
      <c r="C49" s="160"/>
      <c r="D49" s="160"/>
      <c r="E49" s="160"/>
      <c r="F49" s="160"/>
      <c r="G49" s="161"/>
      <c r="H49" s="90">
        <f>SUM(H44:H48)</f>
        <v>30138847820</v>
      </c>
      <c r="I49" s="90">
        <f>SUM(I44:I48)</f>
        <v>33755509558.400005</v>
      </c>
      <c r="J49" s="113"/>
      <c r="K49" s="113"/>
    </row>
    <row r="50" spans="1:11" s="4" customFormat="1" ht="18.75" customHeight="1" x14ac:dyDescent="0.25">
      <c r="A50" s="159" t="s">
        <v>42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</row>
    <row r="51" spans="1:11" s="4" customFormat="1" ht="45" x14ac:dyDescent="0.25">
      <c r="A51" s="21">
        <v>1</v>
      </c>
      <c r="B51" s="40" t="s">
        <v>203</v>
      </c>
      <c r="C51" s="13" t="s">
        <v>57</v>
      </c>
      <c r="D51" s="40" t="s">
        <v>56</v>
      </c>
      <c r="E51" s="21" t="s">
        <v>43</v>
      </c>
      <c r="F51" s="3">
        <v>1</v>
      </c>
      <c r="G51" s="12"/>
      <c r="H51" s="3">
        <v>2172516.46</v>
      </c>
      <c r="I51" s="11">
        <f t="shared" ref="I51:I85" si="1">H51*1.12</f>
        <v>2433218.4352000002</v>
      </c>
      <c r="J51" s="34" t="s">
        <v>58</v>
      </c>
      <c r="K51" s="8" t="s">
        <v>52</v>
      </c>
    </row>
    <row r="52" spans="1:11" s="4" customFormat="1" ht="57" customHeight="1" x14ac:dyDescent="0.25">
      <c r="A52" s="19">
        <f>A51+1</f>
        <v>2</v>
      </c>
      <c r="B52" s="29" t="s">
        <v>236</v>
      </c>
      <c r="C52" s="13" t="s">
        <v>57</v>
      </c>
      <c r="D52" s="29" t="s">
        <v>59</v>
      </c>
      <c r="E52" s="21" t="s">
        <v>43</v>
      </c>
      <c r="F52" s="17">
        <v>1</v>
      </c>
      <c r="G52" s="18"/>
      <c r="H52" s="18">
        <v>45650000</v>
      </c>
      <c r="I52" s="11">
        <f t="shared" si="1"/>
        <v>51128000.000000007</v>
      </c>
      <c r="J52" s="33" t="s">
        <v>58</v>
      </c>
      <c r="K52" s="8" t="s">
        <v>60</v>
      </c>
    </row>
    <row r="53" spans="1:11" s="4" customFormat="1" ht="39" customHeight="1" x14ac:dyDescent="0.25">
      <c r="A53" s="19">
        <f>A52+1</f>
        <v>3</v>
      </c>
      <c r="B53" s="39" t="s">
        <v>260</v>
      </c>
      <c r="C53" s="13" t="s">
        <v>64</v>
      </c>
      <c r="D53" s="39" t="s">
        <v>260</v>
      </c>
      <c r="E53" s="21" t="s">
        <v>43</v>
      </c>
      <c r="F53" s="17">
        <v>1</v>
      </c>
      <c r="G53" s="18"/>
      <c r="H53" s="18">
        <v>66283000</v>
      </c>
      <c r="I53" s="11">
        <f t="shared" si="1"/>
        <v>74236960</v>
      </c>
      <c r="J53" s="33" t="s">
        <v>204</v>
      </c>
      <c r="K53" s="8" t="s">
        <v>52</v>
      </c>
    </row>
    <row r="54" spans="1:11" s="4" customFormat="1" ht="69.75" customHeight="1" x14ac:dyDescent="0.25">
      <c r="A54" s="19">
        <v>4</v>
      </c>
      <c r="B54" s="96" t="s">
        <v>205</v>
      </c>
      <c r="C54" s="44" t="s">
        <v>75</v>
      </c>
      <c r="D54" s="57" t="s">
        <v>87</v>
      </c>
      <c r="E54" s="21" t="s">
        <v>43</v>
      </c>
      <c r="F54" s="17">
        <v>386</v>
      </c>
      <c r="G54" s="18"/>
      <c r="H54" s="18">
        <v>1337000</v>
      </c>
      <c r="I54" s="11">
        <f t="shared" si="1"/>
        <v>1497440.0000000002</v>
      </c>
      <c r="J54" s="32" t="s">
        <v>46</v>
      </c>
      <c r="K54" s="8" t="s">
        <v>52</v>
      </c>
    </row>
    <row r="55" spans="1:11" s="4" customFormat="1" ht="30" x14ac:dyDescent="0.25">
      <c r="A55" s="19">
        <v>5</v>
      </c>
      <c r="B55" s="57" t="s">
        <v>206</v>
      </c>
      <c r="C55" s="3" t="s">
        <v>61</v>
      </c>
      <c r="D55" s="24" t="s">
        <v>207</v>
      </c>
      <c r="E55" s="21" t="s">
        <v>43</v>
      </c>
      <c r="F55" s="17">
        <v>1</v>
      </c>
      <c r="G55" s="18"/>
      <c r="H55" s="18">
        <v>76340000</v>
      </c>
      <c r="I55" s="11">
        <f t="shared" si="1"/>
        <v>85500800.000000015</v>
      </c>
      <c r="J55" s="32" t="s">
        <v>46</v>
      </c>
      <c r="K55" s="8" t="s">
        <v>81</v>
      </c>
    </row>
    <row r="56" spans="1:11" s="4" customFormat="1" ht="135" x14ac:dyDescent="0.25">
      <c r="A56" s="19">
        <v>6</v>
      </c>
      <c r="B56" s="40" t="s">
        <v>62</v>
      </c>
      <c r="C56" s="3" t="s">
        <v>61</v>
      </c>
      <c r="D56" s="40" t="s">
        <v>237</v>
      </c>
      <c r="E56" s="21" t="s">
        <v>43</v>
      </c>
      <c r="F56" s="17">
        <v>6000</v>
      </c>
      <c r="G56" s="18"/>
      <c r="H56" s="18">
        <v>64750000</v>
      </c>
      <c r="I56" s="11">
        <f t="shared" si="1"/>
        <v>72520000</v>
      </c>
      <c r="J56" s="32" t="s">
        <v>209</v>
      </c>
      <c r="K56" s="8" t="s">
        <v>210</v>
      </c>
    </row>
    <row r="57" spans="1:11" s="4" customFormat="1" ht="135" x14ac:dyDescent="0.25">
      <c r="A57" s="19">
        <v>7</v>
      </c>
      <c r="B57" s="57" t="s">
        <v>238</v>
      </c>
      <c r="C57" s="3" t="s">
        <v>63</v>
      </c>
      <c r="D57" s="110" t="s">
        <v>239</v>
      </c>
      <c r="E57" s="21" t="s">
        <v>43</v>
      </c>
      <c r="F57" s="17">
        <v>17</v>
      </c>
      <c r="G57" s="18"/>
      <c r="H57" s="18">
        <v>942854</v>
      </c>
      <c r="I57" s="11">
        <f t="shared" si="1"/>
        <v>1055996.4800000002</v>
      </c>
      <c r="J57" s="34" t="s">
        <v>335</v>
      </c>
      <c r="K57" s="8" t="s">
        <v>210</v>
      </c>
    </row>
    <row r="58" spans="1:11" s="4" customFormat="1" ht="105" x14ac:dyDescent="0.25">
      <c r="A58" s="19">
        <v>8</v>
      </c>
      <c r="B58" s="28" t="s">
        <v>211</v>
      </c>
      <c r="C58" s="3" t="s">
        <v>64</v>
      </c>
      <c r="D58" s="28" t="s">
        <v>211</v>
      </c>
      <c r="E58" s="21" t="s">
        <v>43</v>
      </c>
      <c r="F58" s="3">
        <v>1</v>
      </c>
      <c r="G58" s="18"/>
      <c r="H58" s="13">
        <v>1578075000</v>
      </c>
      <c r="I58" s="11">
        <f t="shared" si="1"/>
        <v>1767444000.0000002</v>
      </c>
      <c r="J58" s="32" t="s">
        <v>212</v>
      </c>
      <c r="K58" s="8" t="s">
        <v>40</v>
      </c>
    </row>
    <row r="59" spans="1:11" s="4" customFormat="1" ht="60" x14ac:dyDescent="0.25">
      <c r="A59" s="19">
        <v>9</v>
      </c>
      <c r="B59" s="28" t="s">
        <v>66</v>
      </c>
      <c r="C59" s="111" t="s">
        <v>64</v>
      </c>
      <c r="D59" s="28" t="s">
        <v>66</v>
      </c>
      <c r="E59" s="21" t="s">
        <v>43</v>
      </c>
      <c r="F59" s="111">
        <v>1</v>
      </c>
      <c r="G59" s="18"/>
      <c r="H59" s="5">
        <v>1870898000</v>
      </c>
      <c r="I59" s="11">
        <f t="shared" si="1"/>
        <v>2095405760.0000002</v>
      </c>
      <c r="J59" s="32" t="s">
        <v>212</v>
      </c>
      <c r="K59" s="8" t="s">
        <v>40</v>
      </c>
    </row>
    <row r="60" spans="1:11" s="45" customFormat="1" ht="45" x14ac:dyDescent="0.25">
      <c r="A60" s="46">
        <v>10</v>
      </c>
      <c r="B60" s="126" t="s">
        <v>67</v>
      </c>
      <c r="C60" s="127" t="s">
        <v>64</v>
      </c>
      <c r="D60" s="126" t="s">
        <v>67</v>
      </c>
      <c r="E60" s="44" t="s">
        <v>43</v>
      </c>
      <c r="F60" s="127">
        <v>1</v>
      </c>
      <c r="G60" s="128"/>
      <c r="H60" s="129">
        <v>151720000</v>
      </c>
      <c r="I60" s="62">
        <f t="shared" si="1"/>
        <v>169926400.00000003</v>
      </c>
      <c r="J60" s="130" t="s">
        <v>212</v>
      </c>
      <c r="K60" s="47" t="s">
        <v>40</v>
      </c>
    </row>
    <row r="61" spans="1:11" s="4" customFormat="1" ht="45" x14ac:dyDescent="0.25">
      <c r="A61" s="19">
        <v>11</v>
      </c>
      <c r="B61" s="28" t="s">
        <v>261</v>
      </c>
      <c r="C61" s="111" t="s">
        <v>64</v>
      </c>
      <c r="D61" s="28" t="s">
        <v>261</v>
      </c>
      <c r="E61" s="21" t="s">
        <v>43</v>
      </c>
      <c r="F61" s="111">
        <v>1</v>
      </c>
      <c r="G61" s="18"/>
      <c r="H61" s="5">
        <v>926363000</v>
      </c>
      <c r="I61" s="11">
        <f t="shared" si="1"/>
        <v>1037526560.0000001</v>
      </c>
      <c r="J61" s="32" t="s">
        <v>212</v>
      </c>
      <c r="K61" s="8" t="s">
        <v>40</v>
      </c>
    </row>
    <row r="62" spans="1:11" s="4" customFormat="1" ht="90" x14ac:dyDescent="0.25">
      <c r="A62" s="19">
        <v>12</v>
      </c>
      <c r="B62" s="28" t="s">
        <v>262</v>
      </c>
      <c r="C62" s="111" t="s">
        <v>64</v>
      </c>
      <c r="D62" s="28" t="s">
        <v>262</v>
      </c>
      <c r="E62" s="21" t="s">
        <v>43</v>
      </c>
      <c r="F62" s="111">
        <v>1</v>
      </c>
      <c r="G62" s="18"/>
      <c r="H62" s="5">
        <v>1463239000</v>
      </c>
      <c r="I62" s="11">
        <f t="shared" si="1"/>
        <v>1638827680.0000002</v>
      </c>
      <c r="J62" s="32" t="s">
        <v>212</v>
      </c>
      <c r="K62" s="8" t="s">
        <v>40</v>
      </c>
    </row>
    <row r="63" spans="1:11" s="4" customFormat="1" ht="90" x14ac:dyDescent="0.25">
      <c r="A63" s="19">
        <v>13</v>
      </c>
      <c r="B63" s="28" t="s">
        <v>263</v>
      </c>
      <c r="C63" s="111" t="s">
        <v>64</v>
      </c>
      <c r="D63" s="28" t="s">
        <v>263</v>
      </c>
      <c r="E63" s="21" t="s">
        <v>43</v>
      </c>
      <c r="F63" s="111">
        <v>1</v>
      </c>
      <c r="G63" s="18"/>
      <c r="H63" s="5">
        <v>2210255470</v>
      </c>
      <c r="I63" s="11">
        <f t="shared" si="1"/>
        <v>2475486126.4000001</v>
      </c>
      <c r="J63" s="32" t="s">
        <v>212</v>
      </c>
      <c r="K63" s="8" t="s">
        <v>40</v>
      </c>
    </row>
    <row r="64" spans="1:11" s="4" customFormat="1" ht="45" x14ac:dyDescent="0.25">
      <c r="A64" s="19">
        <v>14</v>
      </c>
      <c r="B64" s="28" t="s">
        <v>289</v>
      </c>
      <c r="C64" s="111" t="s">
        <v>64</v>
      </c>
      <c r="D64" s="28" t="s">
        <v>290</v>
      </c>
      <c r="E64" s="21" t="s">
        <v>43</v>
      </c>
      <c r="F64" s="111">
        <v>1</v>
      </c>
      <c r="G64" s="18"/>
      <c r="H64" s="5">
        <v>59104000</v>
      </c>
      <c r="I64" s="11">
        <f t="shared" si="1"/>
        <v>66196480.000000007</v>
      </c>
      <c r="J64" s="32" t="s">
        <v>212</v>
      </c>
      <c r="K64" s="8" t="s">
        <v>40</v>
      </c>
    </row>
    <row r="65" spans="1:11" s="4" customFormat="1" ht="45" x14ac:dyDescent="0.25">
      <c r="A65" s="19">
        <v>15</v>
      </c>
      <c r="B65" s="28" t="s">
        <v>240</v>
      </c>
      <c r="C65" s="111" t="s">
        <v>64</v>
      </c>
      <c r="D65" s="28" t="s">
        <v>240</v>
      </c>
      <c r="E65" s="21" t="s">
        <v>43</v>
      </c>
      <c r="F65" s="111">
        <v>1</v>
      </c>
      <c r="G65" s="18"/>
      <c r="H65" s="5">
        <v>152840000</v>
      </c>
      <c r="I65" s="11">
        <f t="shared" si="1"/>
        <v>171180800.00000003</v>
      </c>
      <c r="J65" s="32" t="s">
        <v>212</v>
      </c>
      <c r="K65" s="8" t="s">
        <v>40</v>
      </c>
    </row>
    <row r="66" spans="1:11" s="4" customFormat="1" ht="45" x14ac:dyDescent="0.25">
      <c r="A66" s="19">
        <v>16</v>
      </c>
      <c r="B66" s="28" t="s">
        <v>241</v>
      </c>
      <c r="C66" s="111" t="s">
        <v>64</v>
      </c>
      <c r="D66" s="28" t="s">
        <v>242</v>
      </c>
      <c r="E66" s="21" t="s">
        <v>43</v>
      </c>
      <c r="F66" s="111">
        <v>1</v>
      </c>
      <c r="G66" s="18"/>
      <c r="H66" s="5">
        <v>446428571.43000001</v>
      </c>
      <c r="I66" s="11">
        <f t="shared" si="1"/>
        <v>500000000.00160003</v>
      </c>
      <c r="J66" s="32" t="s">
        <v>212</v>
      </c>
      <c r="K66" s="8" t="s">
        <v>40</v>
      </c>
    </row>
    <row r="67" spans="1:11" s="4" customFormat="1" ht="30" x14ac:dyDescent="0.25">
      <c r="A67" s="19">
        <v>17</v>
      </c>
      <c r="B67" s="28" t="s">
        <v>243</v>
      </c>
      <c r="C67" s="111" t="s">
        <v>64</v>
      </c>
      <c r="D67" s="28" t="s">
        <v>244</v>
      </c>
      <c r="E67" s="21" t="s">
        <v>43</v>
      </c>
      <c r="F67" s="111">
        <v>1</v>
      </c>
      <c r="G67" s="18"/>
      <c r="H67" s="5">
        <v>14732142.859999999</v>
      </c>
      <c r="I67" s="11">
        <f t="shared" si="1"/>
        <v>16500000.0032</v>
      </c>
      <c r="J67" s="32" t="s">
        <v>212</v>
      </c>
      <c r="K67" s="8" t="s">
        <v>40</v>
      </c>
    </row>
    <row r="68" spans="1:11" s="4" customFormat="1" ht="60" x14ac:dyDescent="0.25">
      <c r="A68" s="19">
        <v>18</v>
      </c>
      <c r="B68" s="28" t="s">
        <v>50</v>
      </c>
      <c r="C68" s="111" t="s">
        <v>213</v>
      </c>
      <c r="D68" s="28" t="s">
        <v>50</v>
      </c>
      <c r="E68" s="21" t="s">
        <v>43</v>
      </c>
      <c r="F68" s="111">
        <v>1</v>
      </c>
      <c r="G68" s="18"/>
      <c r="H68" s="18">
        <v>5267177</v>
      </c>
      <c r="I68" s="11">
        <f t="shared" si="1"/>
        <v>5899238.2400000002</v>
      </c>
      <c r="J68" s="60" t="s">
        <v>51</v>
      </c>
      <c r="K68" s="47" t="s">
        <v>52</v>
      </c>
    </row>
    <row r="69" spans="1:11" s="4" customFormat="1" ht="60" x14ac:dyDescent="0.25">
      <c r="A69" s="19">
        <v>19</v>
      </c>
      <c r="B69" s="28" t="s">
        <v>214</v>
      </c>
      <c r="C69" s="3" t="s">
        <v>54</v>
      </c>
      <c r="D69" s="28" t="s">
        <v>245</v>
      </c>
      <c r="E69" s="21" t="s">
        <v>43</v>
      </c>
      <c r="F69" s="111">
        <v>1</v>
      </c>
      <c r="G69" s="18"/>
      <c r="H69" s="18">
        <v>675000000</v>
      </c>
      <c r="I69" s="11">
        <f t="shared" si="1"/>
        <v>756000000.00000012</v>
      </c>
      <c r="J69" s="30" t="s">
        <v>194</v>
      </c>
      <c r="K69" s="8" t="s">
        <v>85</v>
      </c>
    </row>
    <row r="70" spans="1:11" s="4" customFormat="1" ht="60" x14ac:dyDescent="0.25">
      <c r="A70" s="19">
        <v>20</v>
      </c>
      <c r="B70" s="28" t="s">
        <v>214</v>
      </c>
      <c r="C70" s="3" t="s">
        <v>54</v>
      </c>
      <c r="D70" s="40" t="s">
        <v>246</v>
      </c>
      <c r="E70" s="21" t="s">
        <v>43</v>
      </c>
      <c r="F70" s="3">
        <v>1</v>
      </c>
      <c r="G70" s="12"/>
      <c r="H70" s="3">
        <v>517949000</v>
      </c>
      <c r="I70" s="11">
        <f t="shared" si="1"/>
        <v>580102880</v>
      </c>
      <c r="J70" s="30" t="s">
        <v>194</v>
      </c>
      <c r="K70" s="8" t="s">
        <v>215</v>
      </c>
    </row>
    <row r="71" spans="1:11" s="4" customFormat="1" ht="45" x14ac:dyDescent="0.25">
      <c r="A71" s="19">
        <v>21</v>
      </c>
      <c r="B71" s="28" t="s">
        <v>214</v>
      </c>
      <c r="C71" s="3" t="s">
        <v>54</v>
      </c>
      <c r="D71" s="40" t="s">
        <v>247</v>
      </c>
      <c r="E71" s="21" t="s">
        <v>43</v>
      </c>
      <c r="F71" s="17">
        <v>1</v>
      </c>
      <c r="G71" s="18"/>
      <c r="H71" s="139">
        <v>810906989</v>
      </c>
      <c r="I71" s="62">
        <f t="shared" si="1"/>
        <v>908215827.68000007</v>
      </c>
      <c r="J71" s="30" t="s">
        <v>295</v>
      </c>
      <c r="K71" s="8" t="s">
        <v>215</v>
      </c>
    </row>
    <row r="72" spans="1:11" s="4" customFormat="1" ht="75" x14ac:dyDescent="0.25">
      <c r="A72" s="19">
        <v>22</v>
      </c>
      <c r="B72" s="112" t="s">
        <v>248</v>
      </c>
      <c r="C72" s="3" t="s">
        <v>291</v>
      </c>
      <c r="D72" s="112" t="s">
        <v>249</v>
      </c>
      <c r="E72" s="21" t="s">
        <v>43</v>
      </c>
      <c r="F72" s="3">
        <v>1</v>
      </c>
      <c r="G72" s="3"/>
      <c r="H72" s="13">
        <v>135592816</v>
      </c>
      <c r="I72" s="11">
        <f t="shared" si="1"/>
        <v>151863953.92000002</v>
      </c>
      <c r="J72" s="35" t="s">
        <v>335</v>
      </c>
      <c r="K72" s="8" t="s">
        <v>85</v>
      </c>
    </row>
    <row r="73" spans="1:11" s="4" customFormat="1" ht="60" x14ac:dyDescent="0.25">
      <c r="A73" s="19">
        <v>23</v>
      </c>
      <c r="B73" s="100" t="s">
        <v>250</v>
      </c>
      <c r="C73" s="3" t="s">
        <v>63</v>
      </c>
      <c r="D73" s="100" t="s">
        <v>216</v>
      </c>
      <c r="E73" s="21" t="s">
        <v>43</v>
      </c>
      <c r="F73" s="3">
        <v>1</v>
      </c>
      <c r="G73" s="3"/>
      <c r="H73" s="3">
        <v>10000000</v>
      </c>
      <c r="I73" s="11">
        <f t="shared" si="1"/>
        <v>11200000.000000002</v>
      </c>
      <c r="J73" s="101" t="s">
        <v>335</v>
      </c>
      <c r="K73" s="102" t="s">
        <v>85</v>
      </c>
    </row>
    <row r="74" spans="1:11" s="4" customFormat="1" ht="60" x14ac:dyDescent="0.25">
      <c r="A74" s="19">
        <v>24</v>
      </c>
      <c r="B74" s="100" t="s">
        <v>251</v>
      </c>
      <c r="C74" s="3" t="s">
        <v>63</v>
      </c>
      <c r="D74" s="100" t="s">
        <v>252</v>
      </c>
      <c r="E74" s="21" t="s">
        <v>43</v>
      </c>
      <c r="F74" s="3">
        <v>1</v>
      </c>
      <c r="G74" s="3"/>
      <c r="H74" s="3">
        <v>20800000</v>
      </c>
      <c r="I74" s="11">
        <f t="shared" si="1"/>
        <v>23296000.000000004</v>
      </c>
      <c r="J74" s="35" t="s">
        <v>335</v>
      </c>
      <c r="K74" s="8" t="s">
        <v>85</v>
      </c>
    </row>
    <row r="75" spans="1:11" ht="60" x14ac:dyDescent="0.25">
      <c r="A75" s="19">
        <v>25</v>
      </c>
      <c r="B75" s="28" t="s">
        <v>65</v>
      </c>
      <c r="C75" s="3" t="s">
        <v>54</v>
      </c>
      <c r="D75" s="28" t="s">
        <v>65</v>
      </c>
      <c r="E75" s="21" t="s">
        <v>43</v>
      </c>
      <c r="F75" s="3">
        <v>1</v>
      </c>
      <c r="G75" s="3"/>
      <c r="H75" s="3">
        <v>68921000</v>
      </c>
      <c r="I75" s="11">
        <f t="shared" si="1"/>
        <v>77191520</v>
      </c>
      <c r="J75" s="35" t="s">
        <v>335</v>
      </c>
      <c r="K75" s="8" t="s">
        <v>85</v>
      </c>
    </row>
    <row r="76" spans="1:11" s="4" customFormat="1" ht="63" customHeight="1" x14ac:dyDescent="0.25">
      <c r="A76" s="19">
        <v>26</v>
      </c>
      <c r="B76" s="40" t="s">
        <v>217</v>
      </c>
      <c r="C76" s="3" t="s">
        <v>68</v>
      </c>
      <c r="D76" s="100" t="s">
        <v>253</v>
      </c>
      <c r="E76" s="21" t="s">
        <v>43</v>
      </c>
      <c r="F76" s="3">
        <v>1</v>
      </c>
      <c r="G76" s="3"/>
      <c r="H76" s="13">
        <v>9000000</v>
      </c>
      <c r="I76" s="11">
        <f t="shared" si="1"/>
        <v>10080000.000000002</v>
      </c>
      <c r="J76" s="35" t="s">
        <v>335</v>
      </c>
      <c r="K76" s="8" t="s">
        <v>85</v>
      </c>
    </row>
    <row r="77" spans="1:11" s="4" customFormat="1" ht="45" customHeight="1" x14ac:dyDescent="0.25">
      <c r="A77" s="21">
        <v>27</v>
      </c>
      <c r="B77" s="40" t="s">
        <v>269</v>
      </c>
      <c r="C77" s="3" t="s">
        <v>54</v>
      </c>
      <c r="D77" s="100" t="s">
        <v>270</v>
      </c>
      <c r="E77" s="21" t="s">
        <v>43</v>
      </c>
      <c r="F77" s="3">
        <v>1</v>
      </c>
      <c r="G77" s="3"/>
      <c r="H77" s="3">
        <v>800300000</v>
      </c>
      <c r="I77" s="11">
        <f t="shared" si="1"/>
        <v>896336000.00000012</v>
      </c>
      <c r="J77" s="31" t="s">
        <v>271</v>
      </c>
      <c r="K77" s="8" t="s">
        <v>272</v>
      </c>
    </row>
    <row r="78" spans="1:11" s="4" customFormat="1" ht="45" customHeight="1" x14ac:dyDescent="0.25">
      <c r="A78" s="21">
        <v>28</v>
      </c>
      <c r="B78" s="40" t="s">
        <v>280</v>
      </c>
      <c r="C78" s="3" t="s">
        <v>57</v>
      </c>
      <c r="D78" s="100" t="s">
        <v>280</v>
      </c>
      <c r="E78" s="21" t="s">
        <v>43</v>
      </c>
      <c r="F78" s="3">
        <v>1</v>
      </c>
      <c r="G78" s="3"/>
      <c r="H78" s="3">
        <v>400000</v>
      </c>
      <c r="I78" s="11">
        <f t="shared" si="1"/>
        <v>448000.00000000006</v>
      </c>
      <c r="J78" s="31" t="s">
        <v>308</v>
      </c>
      <c r="K78" s="8" t="s">
        <v>60</v>
      </c>
    </row>
    <row r="79" spans="1:11" s="4" customFormat="1" ht="123" customHeight="1" x14ac:dyDescent="0.25">
      <c r="A79" s="21">
        <v>29</v>
      </c>
      <c r="B79" s="40" t="s">
        <v>296</v>
      </c>
      <c r="C79" s="3" t="s">
        <v>64</v>
      </c>
      <c r="D79" s="100" t="s">
        <v>297</v>
      </c>
      <c r="E79" s="21" t="s">
        <v>43</v>
      </c>
      <c r="F79" s="3">
        <v>1</v>
      </c>
      <c r="G79" s="3"/>
      <c r="H79" s="3">
        <v>26785714.289999999</v>
      </c>
      <c r="I79" s="11">
        <f t="shared" si="1"/>
        <v>30000000.004800003</v>
      </c>
      <c r="J79" s="31" t="s">
        <v>298</v>
      </c>
      <c r="K79" s="8" t="s">
        <v>299</v>
      </c>
    </row>
    <row r="80" spans="1:11" s="4" customFormat="1" ht="44.25" customHeight="1" x14ac:dyDescent="0.25">
      <c r="A80" s="21">
        <v>30</v>
      </c>
      <c r="B80" s="40" t="s">
        <v>309</v>
      </c>
      <c r="C80" s="3" t="s">
        <v>310</v>
      </c>
      <c r="D80" s="100" t="s">
        <v>309</v>
      </c>
      <c r="E80" s="21" t="s">
        <v>43</v>
      </c>
      <c r="F80" s="3">
        <v>1</v>
      </c>
      <c r="G80" s="3"/>
      <c r="H80" s="3">
        <v>524000</v>
      </c>
      <c r="I80" s="11">
        <f t="shared" si="1"/>
        <v>586880</v>
      </c>
      <c r="J80" s="31" t="s">
        <v>311</v>
      </c>
      <c r="K80" s="8" t="s">
        <v>299</v>
      </c>
    </row>
    <row r="81" spans="1:12" s="4" customFormat="1" ht="87" customHeight="1" x14ac:dyDescent="0.25">
      <c r="A81" s="21">
        <v>31</v>
      </c>
      <c r="B81" s="40" t="s">
        <v>324</v>
      </c>
      <c r="C81" s="3" t="s">
        <v>312</v>
      </c>
      <c r="D81" s="100" t="s">
        <v>325</v>
      </c>
      <c r="E81" s="21" t="s">
        <v>43</v>
      </c>
      <c r="F81" s="3">
        <v>1</v>
      </c>
      <c r="G81" s="3"/>
      <c r="H81" s="129">
        <v>9690000</v>
      </c>
      <c r="I81" s="62">
        <f t="shared" si="1"/>
        <v>10852800.000000002</v>
      </c>
      <c r="J81" s="60" t="s">
        <v>346</v>
      </c>
      <c r="K81" s="8" t="s">
        <v>299</v>
      </c>
    </row>
    <row r="82" spans="1:12" s="51" customFormat="1" ht="65.25" customHeight="1" x14ac:dyDescent="0.25">
      <c r="A82" s="44">
        <f>A81+1</f>
        <v>32</v>
      </c>
      <c r="B82" s="57" t="s">
        <v>338</v>
      </c>
      <c r="C82" s="124" t="s">
        <v>377</v>
      </c>
      <c r="D82" s="57" t="s">
        <v>339</v>
      </c>
      <c r="E82" s="21" t="s">
        <v>43</v>
      </c>
      <c r="F82" s="62">
        <v>1</v>
      </c>
      <c r="G82" s="62"/>
      <c r="H82" s="129">
        <v>1524664</v>
      </c>
      <c r="I82" s="62">
        <f t="shared" si="1"/>
        <v>1707623.6800000002</v>
      </c>
      <c r="J82" s="136" t="s">
        <v>341</v>
      </c>
      <c r="K82" s="117" t="s">
        <v>343</v>
      </c>
      <c r="L82" s="137"/>
    </row>
    <row r="83" spans="1:12" s="51" customFormat="1" ht="65.25" customHeight="1" x14ac:dyDescent="0.25">
      <c r="A83" s="44">
        <f>A82+1</f>
        <v>33</v>
      </c>
      <c r="B83" s="57" t="s">
        <v>338</v>
      </c>
      <c r="C83" s="124" t="s">
        <v>377</v>
      </c>
      <c r="D83" s="57" t="s">
        <v>340</v>
      </c>
      <c r="E83" s="21" t="s">
        <v>43</v>
      </c>
      <c r="F83" s="62">
        <v>1</v>
      </c>
      <c r="G83" s="62"/>
      <c r="H83" s="129">
        <v>2082919</v>
      </c>
      <c r="I83" s="62">
        <f t="shared" si="1"/>
        <v>2332869.2800000003</v>
      </c>
      <c r="J83" s="136" t="s">
        <v>342</v>
      </c>
      <c r="K83" s="117" t="s">
        <v>344</v>
      </c>
      <c r="L83" s="137"/>
    </row>
    <row r="84" spans="1:12" s="51" customFormat="1" ht="65.25" customHeight="1" x14ac:dyDescent="0.25">
      <c r="A84" s="44">
        <f>A83+1</f>
        <v>34</v>
      </c>
      <c r="B84" s="57" t="s">
        <v>358</v>
      </c>
      <c r="C84" s="140" t="s">
        <v>376</v>
      </c>
      <c r="D84" s="57" t="s">
        <v>358</v>
      </c>
      <c r="E84" s="44" t="s">
        <v>43</v>
      </c>
      <c r="F84" s="62">
        <v>1</v>
      </c>
      <c r="G84" s="62"/>
      <c r="H84" s="139">
        <v>121088440</v>
      </c>
      <c r="I84" s="139">
        <f t="shared" si="1"/>
        <v>135619052.80000001</v>
      </c>
      <c r="J84" s="136" t="s">
        <v>359</v>
      </c>
      <c r="K84" s="117" t="s">
        <v>40</v>
      </c>
      <c r="L84" s="137"/>
    </row>
    <row r="85" spans="1:12" s="51" customFormat="1" ht="90" customHeight="1" x14ac:dyDescent="0.25">
      <c r="A85" s="44">
        <v>35</v>
      </c>
      <c r="B85" s="57" t="s">
        <v>375</v>
      </c>
      <c r="C85" s="124" t="s">
        <v>376</v>
      </c>
      <c r="D85" s="57" t="s">
        <v>378</v>
      </c>
      <c r="E85" s="44" t="s">
        <v>43</v>
      </c>
      <c r="F85" s="62">
        <v>1</v>
      </c>
      <c r="G85" s="62"/>
      <c r="H85" s="139">
        <v>75503571</v>
      </c>
      <c r="I85" s="139">
        <f t="shared" si="1"/>
        <v>84563999.520000011</v>
      </c>
      <c r="J85" s="136" t="s">
        <v>379</v>
      </c>
      <c r="K85" s="117" t="s">
        <v>40</v>
      </c>
      <c r="L85" s="137"/>
    </row>
    <row r="86" spans="1:12" s="51" customFormat="1" ht="90" customHeight="1" x14ac:dyDescent="0.25">
      <c r="A86" s="44">
        <v>36</v>
      </c>
      <c r="B86" s="57" t="s">
        <v>398</v>
      </c>
      <c r="C86" s="124" t="s">
        <v>393</v>
      </c>
      <c r="D86" s="57" t="s">
        <v>399</v>
      </c>
      <c r="E86" s="58" t="s">
        <v>43</v>
      </c>
      <c r="F86" s="58">
        <v>1</v>
      </c>
      <c r="G86" s="58"/>
      <c r="H86" s="58">
        <v>6500000</v>
      </c>
      <c r="I86" s="58">
        <f>H86*1.12</f>
        <v>7280000.0000000009</v>
      </c>
      <c r="J86" s="146" t="s">
        <v>400</v>
      </c>
      <c r="K86" s="47" t="s">
        <v>299</v>
      </c>
      <c r="L86" s="137"/>
    </row>
    <row r="87" spans="1:12" ht="15" customHeight="1" x14ac:dyDescent="0.25">
      <c r="A87" s="159" t="s">
        <v>69</v>
      </c>
      <c r="B87" s="160"/>
      <c r="C87" s="160"/>
      <c r="D87" s="160"/>
      <c r="E87" s="160"/>
      <c r="F87" s="160"/>
      <c r="G87" s="161"/>
      <c r="H87" s="90">
        <f>SUM(H51:H86)</f>
        <v>12428966845.040001</v>
      </c>
      <c r="I87" s="90">
        <f>SUM(I51:I86)</f>
        <v>13920442866.444803</v>
      </c>
      <c r="J87" s="67"/>
      <c r="K87" s="67"/>
    </row>
    <row r="88" spans="1:12" x14ac:dyDescent="0.25">
      <c r="A88" s="162" t="s">
        <v>82</v>
      </c>
      <c r="B88" s="163"/>
      <c r="C88" s="163"/>
      <c r="D88" s="163"/>
      <c r="E88" s="163"/>
      <c r="F88" s="163"/>
      <c r="G88" s="164"/>
      <c r="H88" s="90">
        <f>H87+H49</f>
        <v>42567814665.040001</v>
      </c>
      <c r="I88" s="90">
        <f>I87+I49</f>
        <v>47675952424.84481</v>
      </c>
      <c r="J88" s="67"/>
      <c r="K88" s="68"/>
    </row>
    <row r="89" spans="1:12" ht="19.5" customHeight="1" x14ac:dyDescent="0.25">
      <c r="A89" s="148" t="s">
        <v>83</v>
      </c>
      <c r="B89" s="149"/>
      <c r="C89" s="149"/>
      <c r="D89" s="149"/>
      <c r="E89" s="149"/>
      <c r="F89" s="149"/>
      <c r="G89" s="150"/>
      <c r="H89" s="91">
        <f>H88+H41</f>
        <v>44425384853.040001</v>
      </c>
      <c r="I89" s="91">
        <f>I88+I41</f>
        <v>49756431035.404808</v>
      </c>
      <c r="J89" s="68"/>
      <c r="K89" s="138"/>
    </row>
    <row r="90" spans="1:12" ht="15" customHeight="1" x14ac:dyDescent="0.25">
      <c r="A90" s="1"/>
      <c r="J90" s="36"/>
    </row>
    <row r="91" spans="1:12" ht="15" customHeight="1" x14ac:dyDescent="0.25">
      <c r="A91" s="1"/>
    </row>
    <row r="92" spans="1:12" ht="15" customHeight="1" x14ac:dyDescent="0.25">
      <c r="A92" s="43" t="s">
        <v>354</v>
      </c>
      <c r="J92" s="36"/>
    </row>
    <row r="93" spans="1:12" x14ac:dyDescent="0.25">
      <c r="J93" s="36"/>
      <c r="K93" s="1"/>
    </row>
    <row r="94" spans="1:12" x14ac:dyDescent="0.25">
      <c r="A94" s="1"/>
      <c r="B94" s="1"/>
      <c r="D94" s="1"/>
      <c r="J94" s="36"/>
    </row>
    <row r="95" spans="1:12" x14ac:dyDescent="0.25">
      <c r="K95" s="1"/>
    </row>
    <row r="96" spans="1:12" x14ac:dyDescent="0.25">
      <c r="A96" s="1"/>
      <c r="B96" s="1"/>
      <c r="D96" s="1"/>
      <c r="J96" s="36"/>
      <c r="K96" s="1"/>
    </row>
    <row r="97" spans="1:11" x14ac:dyDescent="0.25">
      <c r="A97" s="1"/>
      <c r="B97" s="1"/>
      <c r="D97" s="1"/>
      <c r="J97" s="36"/>
      <c r="K97" s="1"/>
    </row>
    <row r="98" spans="1:11" x14ac:dyDescent="0.25">
      <c r="A98" s="1"/>
      <c r="B98" s="1"/>
      <c r="D98" s="1"/>
      <c r="J98" s="36"/>
    </row>
  </sheetData>
  <mergeCells count="12">
    <mergeCell ref="A88:G88"/>
    <mergeCell ref="A89:G89"/>
    <mergeCell ref="A10:K10"/>
    <mergeCell ref="A11:K11"/>
    <mergeCell ref="A18:G18"/>
    <mergeCell ref="A19:K19"/>
    <mergeCell ref="A41:G41"/>
    <mergeCell ref="A42:K42"/>
    <mergeCell ref="A43:K43"/>
    <mergeCell ref="A49:G49"/>
    <mergeCell ref="A50:K50"/>
    <mergeCell ref="A87:G87"/>
  </mergeCells>
  <dataValidations count="1">
    <dataValidation allowBlank="1" showInputMessage="1" showErrorMessage="1" prompt="Введите наименование на рус.языке" sqref="D51 D70 B51"/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2013-02-05T03:09:58Z</cp:lastPrinted>
  <dcterms:created xsi:type="dcterms:W3CDTF">2010-11-22T12:00:33Z</dcterms:created>
  <dcterms:modified xsi:type="dcterms:W3CDTF">2013-09-13T03:14:02Z</dcterms:modified>
</cp:coreProperties>
</file>