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400" windowWidth="19320" windowHeight="36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пз!$A$8:$M$80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39" i="12" l="1"/>
  <c r="I38" i="12"/>
  <c r="I39" i="12" s="1"/>
  <c r="H38" i="11"/>
  <c r="I37" i="11"/>
  <c r="I38" i="11" s="1"/>
  <c r="H79" i="12" l="1"/>
  <c r="I78" i="12"/>
  <c r="I79" i="12" s="1"/>
  <c r="I77" i="12"/>
  <c r="H78" i="11"/>
  <c r="I77" i="11"/>
  <c r="I78" i="11" s="1"/>
  <c r="I76" i="11"/>
  <c r="A76" i="11"/>
  <c r="A77" i="11"/>
  <c r="I76" i="12" l="1"/>
  <c r="I75" i="11"/>
  <c r="A75" i="11"/>
  <c r="I37" i="12" l="1"/>
  <c r="I36" i="11" l="1"/>
  <c r="I44" i="11" l="1"/>
  <c r="I75" i="12" l="1"/>
  <c r="I36" i="12"/>
  <c r="I74" i="11" l="1"/>
  <c r="A74" i="11"/>
  <c r="I35" i="11"/>
  <c r="I74" i="12" l="1"/>
  <c r="I73" i="11"/>
  <c r="A73" i="11"/>
  <c r="I45" i="11" l="1"/>
  <c r="H80" i="12" l="1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A49" i="12"/>
  <c r="A50" i="12" s="1"/>
  <c r="I48" i="12"/>
  <c r="H46" i="12"/>
  <c r="I45" i="12"/>
  <c r="I44" i="12"/>
  <c r="I43" i="12"/>
  <c r="I46" i="12" s="1"/>
  <c r="I35" i="12"/>
  <c r="I34" i="12"/>
  <c r="I33" i="12"/>
  <c r="I32" i="12"/>
  <c r="I31" i="12"/>
  <c r="I30" i="12"/>
  <c r="I28" i="12"/>
  <c r="I27" i="12"/>
  <c r="I25" i="12"/>
  <c r="I24" i="12"/>
  <c r="I23" i="12"/>
  <c r="I22" i="12"/>
  <c r="I21" i="12"/>
  <c r="H19" i="12"/>
  <c r="I18" i="12"/>
  <c r="I17" i="12"/>
  <c r="I16" i="12"/>
  <c r="I15" i="12"/>
  <c r="I14" i="12"/>
  <c r="I13" i="12"/>
  <c r="I19" i="12" s="1"/>
  <c r="I40" i="12" l="1"/>
  <c r="H40" i="12"/>
  <c r="H81" i="12" s="1"/>
  <c r="I80" i="12"/>
  <c r="I34" i="11"/>
  <c r="I81" i="12" l="1"/>
  <c r="H45" i="11"/>
  <c r="H18" i="11"/>
  <c r="I43" i="11"/>
  <c r="I42" i="11"/>
  <c r="I17" i="11"/>
  <c r="I49" i="11" l="1"/>
  <c r="I72" i="11"/>
  <c r="I71" i="11"/>
  <c r="I70" i="11"/>
  <c r="I69" i="11"/>
  <c r="I68" i="11"/>
  <c r="I67" i="11"/>
  <c r="I66" i="11"/>
  <c r="I65" i="11"/>
  <c r="A48" i="11"/>
  <c r="A49" i="11" s="1"/>
  <c r="A50" i="11" s="1"/>
  <c r="A21" i="11"/>
  <c r="A22" i="11" s="1"/>
  <c r="A23" i="11" s="1"/>
  <c r="A24" i="11" s="1"/>
  <c r="A25" i="11" s="1"/>
  <c r="A26" i="11" s="1"/>
  <c r="A13" i="11"/>
  <c r="A14" i="11" s="1"/>
  <c r="A15" i="11" s="1"/>
  <c r="A16" i="11" s="1"/>
  <c r="I64" i="11"/>
  <c r="I59" i="11"/>
  <c r="I58" i="11"/>
  <c r="I57" i="11"/>
  <c r="I56" i="11"/>
  <c r="I55" i="11"/>
  <c r="I54" i="11"/>
  <c r="I32" i="11"/>
  <c r="I31" i="11"/>
  <c r="I30" i="11"/>
  <c r="I29" i="11"/>
  <c r="I27" i="11"/>
  <c r="I26" i="11"/>
  <c r="I51" i="11"/>
  <c r="I50" i="11"/>
  <c r="I24" i="11"/>
  <c r="I23" i="11"/>
  <c r="I53" i="11"/>
  <c r="I52" i="11"/>
  <c r="I48" i="11"/>
  <c r="I47" i="11"/>
  <c r="I22" i="11"/>
  <c r="I21" i="11"/>
  <c r="I20" i="11"/>
  <c r="A27" i="11" l="1"/>
  <c r="A28" i="11" s="1"/>
  <c r="A29" i="11" s="1"/>
  <c r="A30" i="11" s="1"/>
  <c r="A31" i="11" s="1"/>
  <c r="A32" i="11" s="1"/>
  <c r="A33" i="11" s="1"/>
  <c r="A34" i="11" s="1"/>
  <c r="A35" i="11" s="1"/>
  <c r="A36" i="11" s="1"/>
  <c r="A17" i="11"/>
  <c r="A51" i="1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I63" i="11"/>
  <c r="I79" i="11" s="1"/>
  <c r="I62" i="11"/>
  <c r="I16" i="11"/>
  <c r="I14" i="11"/>
  <c r="I15" i="11"/>
  <c r="I12" i="11"/>
  <c r="I13" i="11"/>
  <c r="I18" i="11" l="1"/>
  <c r="H39" i="11" l="1"/>
  <c r="H79" i="11" l="1"/>
  <c r="H80" i="11" s="1"/>
  <c r="I60" i="11" l="1"/>
  <c r="I61" i="11"/>
  <c r="I33" i="11"/>
  <c r="I39" i="11" l="1"/>
  <c r="I80" i="11" l="1"/>
</calcChain>
</file>

<file path=xl/sharedStrings.xml><?xml version="1.0" encoding="utf-8"?>
<sst xmlns="http://schemas.openxmlformats.org/spreadsheetml/2006/main" count="739" uniqueCount="345">
  <si>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</si>
  <si>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</si>
  <si>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</si>
  <si>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</si>
  <si>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</si>
  <si>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</si>
  <si>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</si>
  <si>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</si>
  <si>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</si>
  <si>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</si>
  <si>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</si>
  <si>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</si>
  <si>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</si>
  <si>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</si>
  <si>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</si>
  <si>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</si>
  <si>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</si>
  <si>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</si>
  <si>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</si>
  <si>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</si>
  <si>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</si>
  <si>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</si>
  <si>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</si>
  <si>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</si>
  <si>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</si>
  <si>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</si>
  <si>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</si>
  <si>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</si>
  <si>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</si>
  <si>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</si>
  <si>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</si>
  <si>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</si>
  <si>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</si>
  <si>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</si>
  <si>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</si>
  <si>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</si>
  <si>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</si>
  <si>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</si>
  <si>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</si>
  <si>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</si>
  <si>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</si>
  <si>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</si>
  <si>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</si>
  <si>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</si>
  <si>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</si>
  <si>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</si>
  <si>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</si>
  <si>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</si>
  <si>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</si>
  <si>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</si>
  <si>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</si>
  <si>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</si>
  <si>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</si>
  <si>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</si>
  <si>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</si>
  <si>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</si>
  <si>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</si>
  <si>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</si>
  <si>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</si>
  <si>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</si>
  <si>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</si>
  <si>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</si>
  <si>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 xml:space="preserve">шарттың күшіне енген күнінен бастап 31.12.2012 дейін
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</si>
  <si>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</si>
  <si>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</si>
  <si>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</si>
  <si>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</si>
  <si>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</si>
  <si>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</si>
  <si>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</si>
  <si>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</si>
  <si>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</si>
  <si>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</si>
  <si>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</si>
  <si>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</si>
  <si>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</si>
  <si>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</si>
  <si>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</si>
  <si>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</si>
  <si>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</si>
  <si>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</si>
  <si>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</si>
  <si>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</si>
  <si>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</si>
  <si>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</si>
  <si>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</si>
  <si>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</si>
  <si>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</si>
  <si>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>Орынд.: СҰД менеджері Тасболатова Д.С., тел. 8 (7172)70-61-05</t>
  </si>
  <si>
    <t>исп. менеджер ДОЗ Тасбулатова Д.С., тел. 8 (7172)70-61-05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</si>
  <si>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</si>
  <si>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</si>
  <si>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</si>
  <si>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</si>
  <si>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</si>
  <si>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</si>
  <si>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</si>
  <si>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</si>
  <si>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</si>
  <si>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</si>
  <si>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</si>
  <si>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</si>
  <si>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</si>
  <si>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</si>
  <si>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</si>
  <si>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</si>
  <si>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</si>
  <si>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</si>
  <si>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</si>
  <si>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</si>
  <si>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</si>
  <si>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</si>
  <si>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</si>
  <si>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</si>
  <si>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</si>
  <si>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</si>
  <si>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</si>
  <si>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</si>
  <si>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</si>
  <si>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</si>
  <si>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</si>
  <si>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</si>
  <si>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</si>
  <si>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</si>
  <si>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</si>
  <si>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</si>
  <si>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</si>
  <si>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</si>
  <si>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</si>
  <si>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</si>
  <si>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</si>
  <si>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</si>
  <si>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</si>
  <si>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</si>
  <si>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</si>
  <si>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</si>
  <si>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</si>
  <si>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</si>
  <si>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</si>
  <si>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</si>
  <si>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</si>
  <si>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</si>
  <si>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</si>
  <si>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</si>
  <si>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</si>
  <si>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</si>
  <si>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</si>
  <si>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</si>
  <si>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</si>
  <si>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</si>
  <si>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</si>
  <si>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</si>
  <si>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</si>
  <si>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</si>
  <si>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</si>
  <si>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</si>
  <si>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</si>
  <si>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</si>
  <si>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</si>
  <si>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</si>
  <si>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</si>
  <si>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</si>
  <si>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</si>
  <si>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</si>
  <si>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</si>
  <si>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</si>
  <si>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</si>
  <si>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Разработка концепции генерального плана застройки - расширение территории НОК  «Назарбаев Университет»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</si>
  <si>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</si>
  <si>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</si>
  <si>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</si>
  <si>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</si>
  <si>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</si>
  <si>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</si>
  <si>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</si>
  <si>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</si>
  <si>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</si>
  <si>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</si>
  <si>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</si>
  <si>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</si>
  <si>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</si>
  <si>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</si>
  <si>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</si>
  <si>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</si>
  <si>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</si>
  <si>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</si>
  <si>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</si>
  <si>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</si>
  <si>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</si>
  <si>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</si>
  <si>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</si>
  <si>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</si>
  <si>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</si>
  <si>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</si>
  <si>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</si>
  <si>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</si>
  <si>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</si>
  <si>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</si>
  <si>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</si>
  <si>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</si>
  <si>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</si>
  <si>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</si>
  <si>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</si>
  <si>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</si>
  <si>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</si>
  <si>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</si>
  <si>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</si>
  <si>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</si>
  <si>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</si>
  <si>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</si>
  <si>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</si>
  <si>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</si>
  <si>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</si>
  <si>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</si>
  <si>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</si>
  <si>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</si>
  <si>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</si>
  <si>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</si>
  <si>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</si>
  <si>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</si>
  <si>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</si>
  <si>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</si>
  <si>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</si>
  <si>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</si>
  <si>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</si>
  <si>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</si>
  <si>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</si>
  <si>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</si>
  <si>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</si>
  <si>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</si>
  <si>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</si>
  <si>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</si>
  <si>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</si>
  <si>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</si>
  <si>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</si>
  <si>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</si>
  <si>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>«Назарбаев Университеті» ҒБК құрылыс аумағын кеңейту  бас жоспарының тұжырымдамасын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</si>
  <si>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</si>
  <si>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</si>
  <si>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</si>
  <si>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</si>
  <si>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</si>
  <si>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</si>
  <si>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</si>
  <si>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</si>
  <si>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</si>
  <si>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</si>
  <si>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</si>
  <si>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</si>
  <si>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</si>
  <si>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</si>
  <si>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</si>
  <si>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</si>
  <si>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</si>
  <si>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</si>
  <si>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</si>
  <si>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</si>
  <si>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</si>
  <si>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</si>
  <si>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</si>
  <si>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</si>
  <si>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</si>
  <si>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</si>
  <si>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</si>
  <si>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</si>
  <si>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</si>
  <si>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</si>
  <si>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</si>
  <si>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</si>
  <si>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</si>
  <si>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</si>
  <si>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</si>
  <si>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</si>
  <si>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</si>
  <si>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</si>
  <si>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</si>
  <si>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</si>
  <si>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</si>
  <si>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</si>
  <si>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</si>
  <si>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</si>
  <si>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</si>
  <si>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</si>
  <si>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</si>
  <si>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</si>
  <si>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</si>
  <si>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</si>
  <si>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</si>
  <si>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</si>
  <si>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</si>
  <si>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</si>
  <si>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</si>
  <si>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</si>
  <si>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</si>
  <si>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</si>
  <si>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</si>
  <si>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</si>
  <si>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</si>
  <si>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</si>
  <si>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</si>
  <si>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</si>
  <si>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</si>
  <si>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</si>
  <si>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</si>
  <si>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</si>
  <si>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</si>
  <si>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</si>
  <si>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</si>
  <si>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</si>
  <si>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</si>
  <si>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</si>
  <si>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</si>
  <si>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</si>
  <si>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</si>
  <si>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</si>
  <si>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</si>
  <si>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</si>
  <si>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</si>
  <si>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</si>
  <si>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</si>
  <si>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</si>
  <si>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</si>
  <si>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</si>
  <si>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</si>
  <si>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со дня вступления в силу договора по 28 июня 2013 года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</si>
  <si>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</si>
  <si>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</si>
  <si>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</si>
  <si>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</si>
  <si>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</si>
  <si>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</si>
  <si>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</si>
  <si>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</si>
  <si>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</si>
  <si>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</si>
  <si>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</si>
  <si>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</si>
  <si>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</si>
  <si>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</si>
  <si>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</si>
  <si>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</si>
  <si>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</si>
  <si>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</si>
  <si>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</si>
  <si>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с учетом изменения от 22.05.13г.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</si>
</sst>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55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61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60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50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61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80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85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148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84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79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83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81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81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78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82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48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145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81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78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81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80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78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78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78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0"/>
  <sheetViews>
    <sheetView tabSelected="1" zoomScale="75" zoomScaleNormal="75" workbookViewId="0">
      <pane ySplit="8" topLeftCell="A9" activePane="bottomLeft" state="frozen"/>
      <selection pane="bottomLeft" activeCell="J6" sqref="J6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4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3" t="s">
        <v>271</v>
      </c>
      <c r="K2" s="73"/>
    </row>
    <row r="3" spans="1:11" ht="18.75" x14ac:dyDescent="0.25">
      <c r="H3" s="133" t="s">
        <v>272</v>
      </c>
      <c r="K3" s="74"/>
    </row>
    <row r="4" spans="1:11" ht="18.75" x14ac:dyDescent="0.25">
      <c r="H4" s="133" t="s">
        <v>344</v>
      </c>
      <c r="I4" s="133"/>
      <c r="K4" s="74"/>
    </row>
    <row r="5" spans="1:11" ht="18.75" x14ac:dyDescent="0.25">
      <c r="K5" s="74"/>
    </row>
    <row r="6" spans="1:11" ht="18.75" x14ac:dyDescent="0.25">
      <c r="D6" s="52" t="s">
        <v>91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71</v>
      </c>
      <c r="C8" s="55" t="s">
        <v>72</v>
      </c>
      <c r="D8" s="54" t="s">
        <v>18</v>
      </c>
      <c r="E8" s="55" t="s">
        <v>230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1" t="s">
        <v>15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s="2" customFormat="1" ht="17.25" customHeight="1" x14ac:dyDescent="0.25">
      <c r="A11" s="145" t="s">
        <v>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s="2" customFormat="1" ht="71.25" customHeight="1" x14ac:dyDescent="0.25">
      <c r="A12" s="19">
        <v>1</v>
      </c>
      <c r="B12" s="38" t="s">
        <v>101</v>
      </c>
      <c r="C12" s="9" t="s">
        <v>7</v>
      </c>
      <c r="D12" s="38" t="s">
        <v>101</v>
      </c>
      <c r="E12" s="10" t="s">
        <v>119</v>
      </c>
      <c r="F12" s="10">
        <v>1</v>
      </c>
      <c r="G12" s="10"/>
      <c r="H12" s="92">
        <v>194805000</v>
      </c>
      <c r="I12" s="10">
        <f t="shared" ref="I12:I17" si="0">H12*1.12</f>
        <v>218181600.00000003</v>
      </c>
      <c r="J12" s="23" t="s">
        <v>162</v>
      </c>
      <c r="K12" s="23" t="s">
        <v>131</v>
      </c>
    </row>
    <row r="13" spans="1:11" s="2" customFormat="1" ht="81" customHeight="1" x14ac:dyDescent="0.25">
      <c r="A13" s="19">
        <f>A12+1</f>
        <v>2</v>
      </c>
      <c r="B13" s="38" t="s">
        <v>102</v>
      </c>
      <c r="C13" s="9" t="s">
        <v>7</v>
      </c>
      <c r="D13" s="38" t="s">
        <v>102</v>
      </c>
      <c r="E13" s="10" t="s">
        <v>119</v>
      </c>
      <c r="F13" s="10">
        <v>1</v>
      </c>
      <c r="G13" s="10"/>
      <c r="H13" s="92">
        <v>245441000</v>
      </c>
      <c r="I13" s="10">
        <f t="shared" si="0"/>
        <v>274893920</v>
      </c>
      <c r="J13" s="23" t="s">
        <v>163</v>
      </c>
      <c r="K13" s="23" t="s">
        <v>131</v>
      </c>
    </row>
    <row r="14" spans="1:11" s="2" customFormat="1" ht="78" customHeight="1" x14ac:dyDescent="0.25">
      <c r="A14" s="19">
        <f t="shared" ref="A14:A17" si="1">A13+1</f>
        <v>3</v>
      </c>
      <c r="B14" s="38" t="s">
        <v>200</v>
      </c>
      <c r="C14" s="9" t="s">
        <v>7</v>
      </c>
      <c r="D14" s="38" t="s">
        <v>183</v>
      </c>
      <c r="E14" s="10" t="s">
        <v>119</v>
      </c>
      <c r="F14" s="10">
        <v>1</v>
      </c>
      <c r="G14" s="10"/>
      <c r="H14" s="92">
        <v>22100000</v>
      </c>
      <c r="I14" s="10">
        <f t="shared" si="0"/>
        <v>24752000.000000004</v>
      </c>
      <c r="J14" s="23" t="s">
        <v>164</v>
      </c>
      <c r="K14" s="23" t="s">
        <v>131</v>
      </c>
    </row>
    <row r="15" spans="1:11" s="2" customFormat="1" ht="76.5" customHeight="1" x14ac:dyDescent="0.25">
      <c r="A15" s="19">
        <f t="shared" si="1"/>
        <v>4</v>
      </c>
      <c r="B15" s="38" t="s">
        <v>184</v>
      </c>
      <c r="C15" s="9" t="s">
        <v>7</v>
      </c>
      <c r="D15" s="38" t="s">
        <v>184</v>
      </c>
      <c r="E15" s="10" t="s">
        <v>119</v>
      </c>
      <c r="F15" s="10">
        <v>1</v>
      </c>
      <c r="G15" s="10"/>
      <c r="H15" s="92">
        <v>325328842</v>
      </c>
      <c r="I15" s="10">
        <f t="shared" si="0"/>
        <v>364368303.04000002</v>
      </c>
      <c r="J15" s="23" t="s">
        <v>165</v>
      </c>
      <c r="K15" s="23" t="s">
        <v>131</v>
      </c>
    </row>
    <row r="16" spans="1:11" s="2" customFormat="1" ht="92.25" customHeight="1" x14ac:dyDescent="0.25">
      <c r="A16" s="19">
        <f t="shared" si="1"/>
        <v>5</v>
      </c>
      <c r="B16" s="38" t="s">
        <v>185</v>
      </c>
      <c r="C16" s="9" t="s">
        <v>7</v>
      </c>
      <c r="D16" s="38" t="s">
        <v>185</v>
      </c>
      <c r="E16" s="10" t="s">
        <v>119</v>
      </c>
      <c r="F16" s="10">
        <v>1</v>
      </c>
      <c r="G16" s="10"/>
      <c r="H16" s="92">
        <v>38052488</v>
      </c>
      <c r="I16" s="10">
        <f t="shared" si="0"/>
        <v>42618786.560000002</v>
      </c>
      <c r="J16" s="23" t="s">
        <v>166</v>
      </c>
      <c r="K16" s="23" t="s">
        <v>131</v>
      </c>
    </row>
    <row r="17" spans="1:20" s="2" customFormat="1" ht="92.25" customHeight="1" x14ac:dyDescent="0.25">
      <c r="A17" s="19">
        <f t="shared" si="1"/>
        <v>6</v>
      </c>
      <c r="B17" s="38" t="s">
        <v>167</v>
      </c>
      <c r="C17" s="9" t="s">
        <v>7</v>
      </c>
      <c r="D17" s="38" t="s">
        <v>167</v>
      </c>
      <c r="E17" s="10" t="s">
        <v>119</v>
      </c>
      <c r="F17" s="10">
        <v>1</v>
      </c>
      <c r="G17" s="10"/>
      <c r="H17" s="92">
        <v>185000000</v>
      </c>
      <c r="I17" s="10">
        <f t="shared" si="0"/>
        <v>207200000.00000003</v>
      </c>
      <c r="J17" s="23" t="s">
        <v>163</v>
      </c>
      <c r="K17" s="23" t="s">
        <v>176</v>
      </c>
    </row>
    <row r="18" spans="1:20" s="4" customFormat="1" ht="30" customHeight="1" x14ac:dyDescent="0.25">
      <c r="A18" s="146" t="s">
        <v>13</v>
      </c>
      <c r="B18" s="147"/>
      <c r="C18" s="147"/>
      <c r="D18" s="147"/>
      <c r="E18" s="147"/>
      <c r="F18" s="147"/>
      <c r="G18" s="148"/>
      <c r="H18" s="90">
        <f>SUM(H12:H17)</f>
        <v>1010727330</v>
      </c>
      <c r="I18" s="90">
        <f>SUM(I12:I17)</f>
        <v>1132014609.5999999</v>
      </c>
      <c r="J18" s="75"/>
      <c r="K18" s="76"/>
    </row>
    <row r="19" spans="1:20" s="4" customFormat="1" ht="15" customHeight="1" x14ac:dyDescent="0.25">
      <c r="A19" s="145" t="s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186</v>
      </c>
      <c r="E20" s="10" t="s">
        <v>2</v>
      </c>
      <c r="F20" s="10">
        <v>1</v>
      </c>
      <c r="G20" s="10"/>
      <c r="H20" s="10">
        <v>3750000</v>
      </c>
      <c r="I20" s="10">
        <f t="shared" ref="I20:I32" si="2">H20*1.12</f>
        <v>4200000</v>
      </c>
      <c r="J20" s="23" t="s">
        <v>141</v>
      </c>
      <c r="K20" s="23" t="s">
        <v>131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6" t="s">
        <v>7</v>
      </c>
      <c r="D21" s="57" t="s">
        <v>133</v>
      </c>
      <c r="E21" s="58" t="s">
        <v>2</v>
      </c>
      <c r="F21" s="58">
        <v>1</v>
      </c>
      <c r="G21" s="58"/>
      <c r="H21" s="58">
        <v>20000000</v>
      </c>
      <c r="I21" s="58">
        <f t="shared" si="2"/>
        <v>22400000.000000004</v>
      </c>
      <c r="J21" s="127" t="s">
        <v>281</v>
      </c>
      <c r="K21" s="127" t="s">
        <v>131</v>
      </c>
    </row>
    <row r="22" spans="1:20" s="4" customFormat="1" ht="75.75" customHeight="1" x14ac:dyDescent="0.25">
      <c r="A22" s="19">
        <f t="shared" ref="A22:A36" si="3">A21+1</f>
        <v>3</v>
      </c>
      <c r="B22" s="38" t="s">
        <v>110</v>
      </c>
      <c r="C22" s="9" t="s">
        <v>7</v>
      </c>
      <c r="D22" s="38" t="s">
        <v>110</v>
      </c>
      <c r="E22" s="10" t="s">
        <v>2</v>
      </c>
      <c r="F22" s="10">
        <v>1</v>
      </c>
      <c r="G22" s="10"/>
      <c r="H22" s="10">
        <v>13200000</v>
      </c>
      <c r="I22" s="10">
        <f t="shared" si="2"/>
        <v>14784000.000000002</v>
      </c>
      <c r="J22" s="23" t="s">
        <v>142</v>
      </c>
      <c r="K22" s="23" t="s">
        <v>143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3"/>
        <v>4</v>
      </c>
      <c r="B23" s="38" t="s">
        <v>94</v>
      </c>
      <c r="C23" s="9" t="s">
        <v>5</v>
      </c>
      <c r="D23" s="38" t="s">
        <v>129</v>
      </c>
      <c r="E23" s="11" t="s">
        <v>2</v>
      </c>
      <c r="F23" s="11">
        <v>2</v>
      </c>
      <c r="G23" s="11"/>
      <c r="H23" s="10">
        <v>440000</v>
      </c>
      <c r="I23" s="10">
        <f t="shared" si="2"/>
        <v>492800.00000000006</v>
      </c>
      <c r="J23" s="23" t="s">
        <v>130</v>
      </c>
      <c r="K23" s="23" t="s">
        <v>131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3"/>
        <v>5</v>
      </c>
      <c r="B24" s="38" t="s">
        <v>96</v>
      </c>
      <c r="C24" s="9" t="s">
        <v>5</v>
      </c>
      <c r="D24" s="38" t="s">
        <v>132</v>
      </c>
      <c r="E24" s="11" t="s">
        <v>2</v>
      </c>
      <c r="F24" s="11">
        <v>5</v>
      </c>
      <c r="G24" s="11"/>
      <c r="H24" s="10">
        <v>100000</v>
      </c>
      <c r="I24" s="10">
        <f t="shared" si="2"/>
        <v>112000.00000000001</v>
      </c>
      <c r="J24" s="23" t="s">
        <v>130</v>
      </c>
      <c r="K24" s="23" t="s">
        <v>131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3"/>
        <v>6</v>
      </c>
      <c r="B25" s="38" t="s">
        <v>317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3"/>
        <v>7</v>
      </c>
      <c r="B26" s="38" t="s">
        <v>4</v>
      </c>
      <c r="C26" s="9" t="s">
        <v>7</v>
      </c>
      <c r="D26" s="85" t="s">
        <v>332</v>
      </c>
      <c r="E26" s="10" t="s">
        <v>2</v>
      </c>
      <c r="F26" s="10">
        <v>1</v>
      </c>
      <c r="G26" s="10"/>
      <c r="H26" s="10">
        <v>31640000</v>
      </c>
      <c r="I26" s="10">
        <f t="shared" si="2"/>
        <v>35436800</v>
      </c>
      <c r="J26" s="23" t="s">
        <v>179</v>
      </c>
      <c r="K26" s="23" t="s">
        <v>147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3"/>
        <v>8</v>
      </c>
      <c r="B27" s="38" t="s">
        <v>111</v>
      </c>
      <c r="C27" s="9" t="s">
        <v>5</v>
      </c>
      <c r="D27" s="38" t="s">
        <v>290</v>
      </c>
      <c r="E27" s="10" t="s">
        <v>2</v>
      </c>
      <c r="F27" s="10">
        <v>1</v>
      </c>
      <c r="G27" s="10"/>
      <c r="H27" s="10">
        <v>5500000</v>
      </c>
      <c r="I27" s="10">
        <f t="shared" si="2"/>
        <v>6160000.0000000009</v>
      </c>
      <c r="J27" s="23" t="s">
        <v>179</v>
      </c>
      <c r="K27" s="23" t="s">
        <v>180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3"/>
        <v>9</v>
      </c>
      <c r="B28" s="38" t="s">
        <v>317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3"/>
        <v>10</v>
      </c>
      <c r="B29" s="38" t="s">
        <v>112</v>
      </c>
      <c r="C29" s="9" t="s">
        <v>7</v>
      </c>
      <c r="D29" s="38" t="s">
        <v>113</v>
      </c>
      <c r="E29" s="10" t="s">
        <v>2</v>
      </c>
      <c r="F29" s="10">
        <v>1</v>
      </c>
      <c r="G29" s="10"/>
      <c r="H29" s="10">
        <v>45000000</v>
      </c>
      <c r="I29" s="10">
        <f t="shared" si="2"/>
        <v>50400000.000000007</v>
      </c>
      <c r="J29" s="23" t="s">
        <v>179</v>
      </c>
      <c r="K29" s="23" t="s">
        <v>180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3"/>
        <v>11</v>
      </c>
      <c r="B30" s="38" t="s">
        <v>114</v>
      </c>
      <c r="C30" s="9" t="s">
        <v>5</v>
      </c>
      <c r="D30" s="38" t="s">
        <v>115</v>
      </c>
      <c r="E30" s="10" t="s">
        <v>2</v>
      </c>
      <c r="F30" s="10">
        <v>1</v>
      </c>
      <c r="G30" s="10"/>
      <c r="H30" s="10">
        <v>6500000</v>
      </c>
      <c r="I30" s="10">
        <f t="shared" si="2"/>
        <v>7280000.0000000009</v>
      </c>
      <c r="J30" s="23" t="s">
        <v>179</v>
      </c>
      <c r="K30" s="23" t="s">
        <v>180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3"/>
        <v>12</v>
      </c>
      <c r="B31" s="38" t="s">
        <v>177</v>
      </c>
      <c r="C31" s="9" t="s">
        <v>5</v>
      </c>
      <c r="D31" s="38" t="s">
        <v>116</v>
      </c>
      <c r="E31" s="10" t="s">
        <v>2</v>
      </c>
      <c r="F31" s="10">
        <v>3</v>
      </c>
      <c r="G31" s="10"/>
      <c r="H31" s="10">
        <v>3000000</v>
      </c>
      <c r="I31" s="10">
        <f t="shared" si="2"/>
        <v>3360000.0000000005</v>
      </c>
      <c r="J31" s="23" t="s">
        <v>179</v>
      </c>
      <c r="K31" s="23" t="s">
        <v>180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3"/>
        <v>13</v>
      </c>
      <c r="B32" s="38" t="s">
        <v>178</v>
      </c>
      <c r="C32" s="9" t="s">
        <v>5</v>
      </c>
      <c r="D32" s="38" t="s">
        <v>117</v>
      </c>
      <c r="E32" s="10" t="s">
        <v>2</v>
      </c>
      <c r="F32" s="10">
        <v>1</v>
      </c>
      <c r="G32" s="10"/>
      <c r="H32" s="10">
        <v>6000000</v>
      </c>
      <c r="I32" s="10">
        <f t="shared" si="2"/>
        <v>6720000.0000000009</v>
      </c>
      <c r="J32" s="23" t="s">
        <v>179</v>
      </c>
      <c r="K32" s="23" t="s">
        <v>180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3"/>
        <v>14</v>
      </c>
      <c r="B33" s="38" t="s">
        <v>100</v>
      </c>
      <c r="C33" s="9" t="s">
        <v>7</v>
      </c>
      <c r="D33" s="38" t="s">
        <v>100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168</v>
      </c>
      <c r="K33" s="23" t="s">
        <v>176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3"/>
        <v>15</v>
      </c>
      <c r="B34" s="38" t="s">
        <v>190</v>
      </c>
      <c r="C34" s="9" t="s">
        <v>5</v>
      </c>
      <c r="D34" s="94" t="s">
        <v>191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192</v>
      </c>
      <c r="K34" s="23" t="s">
        <v>176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3"/>
        <v>16</v>
      </c>
      <c r="B35" s="38" t="s">
        <v>291</v>
      </c>
      <c r="C35" s="9" t="s">
        <v>5</v>
      </c>
      <c r="D35" s="94" t="s">
        <v>291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292</v>
      </c>
      <c r="K35" s="23" t="s">
        <v>176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3"/>
        <v>17</v>
      </c>
      <c r="B36" s="38" t="s">
        <v>298</v>
      </c>
      <c r="C36" s="9" t="s">
        <v>7</v>
      </c>
      <c r="D36" s="94" t="s">
        <v>299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179</v>
      </c>
      <c r="K36" s="23" t="s">
        <v>176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334</v>
      </c>
      <c r="C37" s="9" t="s">
        <v>5</v>
      </c>
      <c r="D37" s="94" t="s">
        <v>335</v>
      </c>
      <c r="E37" s="11" t="s">
        <v>2</v>
      </c>
      <c r="F37" s="11">
        <v>1</v>
      </c>
      <c r="G37" s="11"/>
      <c r="H37" s="5">
        <v>600000</v>
      </c>
      <c r="I37" s="10">
        <f>H37*1.12</f>
        <v>672000.00000000012</v>
      </c>
      <c r="J37" s="26" t="s">
        <v>336</v>
      </c>
      <c r="K37" s="23" t="s">
        <v>337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20.25" customHeight="1" x14ac:dyDescent="0.25">
      <c r="A38" s="149" t="s">
        <v>16</v>
      </c>
      <c r="B38" s="150"/>
      <c r="C38" s="150"/>
      <c r="D38" s="150"/>
      <c r="E38" s="150"/>
      <c r="F38" s="150"/>
      <c r="G38" s="151"/>
      <c r="H38" s="90">
        <f>SUM(H20:H37)</f>
        <v>758700000</v>
      </c>
      <c r="I38" s="90">
        <f>SUM(I20:I37)</f>
        <v>849744000.00000012</v>
      </c>
      <c r="J38" s="77"/>
      <c r="K38" s="76"/>
    </row>
    <row r="39" spans="1:20" s="4" customFormat="1" ht="18" customHeight="1" x14ac:dyDescent="0.25">
      <c r="A39" s="149" t="s">
        <v>78</v>
      </c>
      <c r="B39" s="150"/>
      <c r="C39" s="150"/>
      <c r="D39" s="150"/>
      <c r="E39" s="150"/>
      <c r="F39" s="150"/>
      <c r="G39" s="151"/>
      <c r="H39" s="90">
        <f>H18+H38</f>
        <v>1769427330</v>
      </c>
      <c r="I39" s="90">
        <f>I38+I18</f>
        <v>1981758609.5999999</v>
      </c>
      <c r="J39" s="71"/>
      <c r="K39" s="71"/>
    </row>
    <row r="40" spans="1:20" s="4" customFormat="1" ht="24.75" customHeight="1" x14ac:dyDescent="0.25">
      <c r="A40" s="142" t="s">
        <v>73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4"/>
    </row>
    <row r="41" spans="1:20" s="4" customFormat="1" ht="16.5" customHeight="1" x14ac:dyDescent="0.25">
      <c r="A41" s="149" t="s">
        <v>12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1"/>
    </row>
    <row r="42" spans="1:20" s="4" customFormat="1" ht="84" customHeight="1" x14ac:dyDescent="0.25">
      <c r="A42" s="21">
        <v>1</v>
      </c>
      <c r="B42" s="38" t="s">
        <v>103</v>
      </c>
      <c r="C42" s="9" t="s">
        <v>138</v>
      </c>
      <c r="D42" s="38" t="s">
        <v>169</v>
      </c>
      <c r="E42" s="10" t="s">
        <v>172</v>
      </c>
      <c r="F42" s="10">
        <v>1</v>
      </c>
      <c r="G42" s="10"/>
      <c r="H42" s="92">
        <v>3869564117</v>
      </c>
      <c r="I42" s="10">
        <f t="shared" ref="I42:I44" si="4">H42*1.12</f>
        <v>4333911811.04</v>
      </c>
      <c r="J42" s="23" t="s">
        <v>173</v>
      </c>
      <c r="K42" s="23" t="s">
        <v>147</v>
      </c>
    </row>
    <row r="43" spans="1:20" s="4" customFormat="1" ht="80.25" customHeight="1" x14ac:dyDescent="0.25">
      <c r="A43" s="21">
        <v>2</v>
      </c>
      <c r="B43" s="38" t="s">
        <v>104</v>
      </c>
      <c r="C43" s="9" t="s">
        <v>138</v>
      </c>
      <c r="D43" s="38" t="s">
        <v>170</v>
      </c>
      <c r="E43" s="10" t="s">
        <v>172</v>
      </c>
      <c r="F43" s="10">
        <v>1</v>
      </c>
      <c r="G43" s="10"/>
      <c r="H43" s="92">
        <v>25638521464</v>
      </c>
      <c r="I43" s="10">
        <f t="shared" si="4"/>
        <v>28715144039.680004</v>
      </c>
      <c r="J43" s="23" t="s">
        <v>173</v>
      </c>
      <c r="K43" s="23" t="s">
        <v>147</v>
      </c>
    </row>
    <row r="44" spans="1:20" s="4" customFormat="1" ht="84.75" customHeight="1" x14ac:dyDescent="0.25">
      <c r="A44" s="21">
        <v>3</v>
      </c>
      <c r="B44" s="38" t="s">
        <v>105</v>
      </c>
      <c r="C44" s="9" t="s">
        <v>138</v>
      </c>
      <c r="D44" s="38" t="s">
        <v>171</v>
      </c>
      <c r="E44" s="10" t="s">
        <v>172</v>
      </c>
      <c r="F44" s="10">
        <v>1</v>
      </c>
      <c r="G44" s="10"/>
      <c r="H44" s="92">
        <v>235612239</v>
      </c>
      <c r="I44" s="10">
        <f t="shared" si="4"/>
        <v>263885707.68000004</v>
      </c>
      <c r="J44" s="23" t="s">
        <v>163</v>
      </c>
      <c r="K44" s="23" t="s">
        <v>147</v>
      </c>
    </row>
    <row r="45" spans="1:20" s="4" customFormat="1" ht="15" customHeight="1" x14ac:dyDescent="0.25">
      <c r="A45" s="149" t="s">
        <v>13</v>
      </c>
      <c r="B45" s="150"/>
      <c r="C45" s="150"/>
      <c r="D45" s="150"/>
      <c r="E45" s="150"/>
      <c r="F45" s="150"/>
      <c r="G45" s="151"/>
      <c r="H45" s="90">
        <f>SUM(H42:H44)</f>
        <v>29743697820</v>
      </c>
      <c r="I45" s="90">
        <f>SUM(I42:I44)</f>
        <v>33312941558.400005</v>
      </c>
      <c r="J45" s="71"/>
      <c r="K45" s="71"/>
    </row>
    <row r="46" spans="1:20" s="4" customFormat="1" ht="13.5" customHeight="1" x14ac:dyDescent="0.25">
      <c r="A46" s="149" t="s">
        <v>14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1"/>
    </row>
    <row r="47" spans="1:20" s="4" customFormat="1" ht="48.75" customHeight="1" x14ac:dyDescent="0.25">
      <c r="A47" s="21">
        <v>1</v>
      </c>
      <c r="B47" s="40" t="s">
        <v>109</v>
      </c>
      <c r="C47" s="13" t="s">
        <v>145</v>
      </c>
      <c r="D47" s="40" t="s">
        <v>156</v>
      </c>
      <c r="E47" s="3" t="s">
        <v>2</v>
      </c>
      <c r="F47" s="3">
        <v>1</v>
      </c>
      <c r="G47" s="12"/>
      <c r="H47" s="3">
        <v>2172516.46</v>
      </c>
      <c r="I47" s="11">
        <f t="shared" ref="I47:I59" si="5">H47*1.12</f>
        <v>2433218.4352000002</v>
      </c>
      <c r="J47" s="78" t="s">
        <v>157</v>
      </c>
      <c r="K47" s="23" t="s">
        <v>147</v>
      </c>
      <c r="L47" s="72"/>
      <c r="N47" s="72"/>
    </row>
    <row r="48" spans="1:20" s="4" customFormat="1" ht="48.75" customHeight="1" x14ac:dyDescent="0.25">
      <c r="A48" s="21">
        <f t="shared" ref="A48:A77" si="6">A47+1</f>
        <v>2</v>
      </c>
      <c r="B48" s="29" t="s">
        <v>118</v>
      </c>
      <c r="C48" s="13" t="s">
        <v>145</v>
      </c>
      <c r="D48" s="29" t="s">
        <v>158</v>
      </c>
      <c r="E48" s="17" t="s">
        <v>2</v>
      </c>
      <c r="F48" s="17">
        <v>1</v>
      </c>
      <c r="G48" s="18"/>
      <c r="H48" s="18">
        <v>45650000</v>
      </c>
      <c r="I48" s="11">
        <f t="shared" si="5"/>
        <v>51128000.000000007</v>
      </c>
      <c r="J48" s="78" t="s">
        <v>157</v>
      </c>
      <c r="K48" s="23" t="s">
        <v>159</v>
      </c>
      <c r="L48" s="72"/>
      <c r="N48" s="72"/>
    </row>
    <row r="49" spans="1:12" s="4" customFormat="1" ht="48.75" customHeight="1" x14ac:dyDescent="0.25">
      <c r="A49" s="21">
        <f t="shared" si="6"/>
        <v>3</v>
      </c>
      <c r="B49" s="119" t="s">
        <v>273</v>
      </c>
      <c r="C49" s="120" t="s">
        <v>23</v>
      </c>
      <c r="D49" s="119" t="s">
        <v>273</v>
      </c>
      <c r="E49" s="17" t="s">
        <v>2</v>
      </c>
      <c r="F49" s="17">
        <v>1</v>
      </c>
      <c r="G49" s="18"/>
      <c r="H49" s="18">
        <v>66283000</v>
      </c>
      <c r="I49" s="11">
        <f t="shared" si="5"/>
        <v>74236960</v>
      </c>
      <c r="J49" s="78" t="s">
        <v>146</v>
      </c>
      <c r="K49" s="23" t="s">
        <v>147</v>
      </c>
    </row>
    <row r="50" spans="1:12" s="4" customFormat="1" ht="48.75" customHeight="1" x14ac:dyDescent="0.25">
      <c r="A50" s="21">
        <f t="shared" si="6"/>
        <v>4</v>
      </c>
      <c r="B50" s="69" t="s">
        <v>189</v>
      </c>
      <c r="C50" s="70" t="s">
        <v>25</v>
      </c>
      <c r="D50" s="69" t="s">
        <v>160</v>
      </c>
      <c r="E50" s="21" t="s">
        <v>2</v>
      </c>
      <c r="F50" s="21">
        <v>386</v>
      </c>
      <c r="G50" s="23"/>
      <c r="H50" s="11">
        <v>1337000</v>
      </c>
      <c r="I50" s="11">
        <f>H50*1.12</f>
        <v>1497440.0000000002</v>
      </c>
      <c r="J50" s="78" t="s">
        <v>161</v>
      </c>
      <c r="K50" s="23" t="s">
        <v>147</v>
      </c>
    </row>
    <row r="51" spans="1:12" s="4" customFormat="1" ht="48.75" customHeight="1" x14ac:dyDescent="0.25">
      <c r="A51" s="21">
        <f t="shared" si="6"/>
        <v>5</v>
      </c>
      <c r="B51" s="24" t="s">
        <v>95</v>
      </c>
      <c r="C51" s="3" t="s">
        <v>21</v>
      </c>
      <c r="D51" s="24" t="s">
        <v>154</v>
      </c>
      <c r="E51" s="3" t="s">
        <v>2</v>
      </c>
      <c r="F51" s="3">
        <v>1</v>
      </c>
      <c r="G51" s="3"/>
      <c r="H51" s="3">
        <v>76340000</v>
      </c>
      <c r="I51" s="11">
        <f t="shared" ref="I51" si="7">H51*1.12</f>
        <v>85500800.000000015</v>
      </c>
      <c r="J51" s="78" t="s">
        <v>161</v>
      </c>
      <c r="K51" s="23" t="s">
        <v>155</v>
      </c>
    </row>
    <row r="52" spans="1:12" s="4" customFormat="1" ht="108.75" customHeight="1" x14ac:dyDescent="0.25">
      <c r="A52" s="21">
        <f t="shared" si="6"/>
        <v>6</v>
      </c>
      <c r="B52" s="40" t="s">
        <v>6</v>
      </c>
      <c r="C52" s="3" t="s">
        <v>22</v>
      </c>
      <c r="D52" s="40" t="s">
        <v>187</v>
      </c>
      <c r="E52" s="3" t="s">
        <v>2</v>
      </c>
      <c r="F52" s="3">
        <v>6000</v>
      </c>
      <c r="G52" s="3"/>
      <c r="H52" s="13">
        <v>64750000</v>
      </c>
      <c r="I52" s="11">
        <f t="shared" si="5"/>
        <v>72520000</v>
      </c>
      <c r="J52" s="79" t="s">
        <v>125</v>
      </c>
      <c r="K52" s="29" t="s">
        <v>126</v>
      </c>
    </row>
    <row r="53" spans="1:12" s="4" customFormat="1" ht="109.5" customHeight="1" x14ac:dyDescent="0.25">
      <c r="A53" s="21">
        <f t="shared" si="6"/>
        <v>7</v>
      </c>
      <c r="B53" s="28" t="s">
        <v>92</v>
      </c>
      <c r="C53" s="3" t="s">
        <v>93</v>
      </c>
      <c r="D53" s="28" t="s">
        <v>127</v>
      </c>
      <c r="E53" s="3" t="s">
        <v>2</v>
      </c>
      <c r="F53" s="3">
        <v>17</v>
      </c>
      <c r="G53" s="5"/>
      <c r="H53" s="92">
        <v>942854</v>
      </c>
      <c r="I53" s="11">
        <f t="shared" si="5"/>
        <v>1055996.4800000002</v>
      </c>
      <c r="J53" s="80" t="s">
        <v>128</v>
      </c>
      <c r="K53" s="29" t="s">
        <v>126</v>
      </c>
    </row>
    <row r="54" spans="1:12" s="4" customFormat="1" ht="115.5" customHeight="1" x14ac:dyDescent="0.25">
      <c r="A54" s="21">
        <f t="shared" si="6"/>
        <v>8</v>
      </c>
      <c r="B54" s="41" t="s">
        <v>97</v>
      </c>
      <c r="C54" s="3" t="s">
        <v>23</v>
      </c>
      <c r="D54" s="41" t="s">
        <v>97</v>
      </c>
      <c r="E54" s="3" t="s">
        <v>2</v>
      </c>
      <c r="F54" s="3">
        <v>1</v>
      </c>
      <c r="G54" s="3"/>
      <c r="H54" s="13">
        <v>1578075000</v>
      </c>
      <c r="I54" s="11">
        <f t="shared" si="5"/>
        <v>1767444000.0000002</v>
      </c>
      <c r="J54" s="79" t="s">
        <v>188</v>
      </c>
      <c r="K54" s="29" t="s">
        <v>147</v>
      </c>
    </row>
    <row r="55" spans="1:12" s="4" customFormat="1" ht="64.5" customHeight="1" x14ac:dyDescent="0.25">
      <c r="A55" s="21">
        <f t="shared" si="6"/>
        <v>9</v>
      </c>
      <c r="B55" s="41" t="s">
        <v>98</v>
      </c>
      <c r="C55" s="22" t="s">
        <v>23</v>
      </c>
      <c r="D55" s="41" t="s">
        <v>98</v>
      </c>
      <c r="E55" s="22" t="s">
        <v>2</v>
      </c>
      <c r="F55" s="22">
        <v>1</v>
      </c>
      <c r="G55" s="20"/>
      <c r="H55" s="93">
        <v>1870898000</v>
      </c>
      <c r="I55" s="11">
        <f t="shared" si="5"/>
        <v>2095405760.0000002</v>
      </c>
      <c r="J55" s="79" t="s">
        <v>188</v>
      </c>
      <c r="K55" s="29" t="s">
        <v>147</v>
      </c>
    </row>
    <row r="56" spans="1:12" s="45" customFormat="1" ht="60" customHeight="1" x14ac:dyDescent="0.25">
      <c r="A56" s="44">
        <f t="shared" si="6"/>
        <v>10</v>
      </c>
      <c r="B56" s="121" t="s">
        <v>99</v>
      </c>
      <c r="C56" s="122" t="s">
        <v>23</v>
      </c>
      <c r="D56" s="121" t="s">
        <v>99</v>
      </c>
      <c r="E56" s="122" t="s">
        <v>2</v>
      </c>
      <c r="F56" s="122">
        <v>1</v>
      </c>
      <c r="G56" s="123"/>
      <c r="H56" s="124">
        <v>151720000</v>
      </c>
      <c r="I56" s="62">
        <f t="shared" si="5"/>
        <v>169926400.00000003</v>
      </c>
      <c r="J56" s="125" t="s">
        <v>188</v>
      </c>
      <c r="K56" s="119" t="s">
        <v>147</v>
      </c>
    </row>
    <row r="57" spans="1:12" s="4" customFormat="1" ht="56.25" customHeight="1" x14ac:dyDescent="0.25">
      <c r="A57" s="21">
        <f t="shared" si="6"/>
        <v>11</v>
      </c>
      <c r="B57" s="121" t="s">
        <v>274</v>
      </c>
      <c r="C57" s="122" t="s">
        <v>23</v>
      </c>
      <c r="D57" s="121" t="s">
        <v>274</v>
      </c>
      <c r="E57" s="22" t="s">
        <v>2</v>
      </c>
      <c r="F57" s="22">
        <v>1</v>
      </c>
      <c r="G57" s="20"/>
      <c r="H57" s="93">
        <v>926363000</v>
      </c>
      <c r="I57" s="11">
        <f t="shared" si="5"/>
        <v>1037526560.0000001</v>
      </c>
      <c r="J57" s="79" t="s">
        <v>188</v>
      </c>
      <c r="K57" s="29" t="s">
        <v>147</v>
      </c>
    </row>
    <row r="58" spans="1:12" s="2" customFormat="1" ht="117.75" customHeight="1" x14ac:dyDescent="0.25">
      <c r="A58" s="21">
        <f t="shared" si="6"/>
        <v>12</v>
      </c>
      <c r="B58" s="121" t="s">
        <v>275</v>
      </c>
      <c r="C58" s="122" t="s">
        <v>24</v>
      </c>
      <c r="D58" s="121" t="s">
        <v>275</v>
      </c>
      <c r="E58" s="22" t="s">
        <v>2</v>
      </c>
      <c r="F58" s="22">
        <v>1</v>
      </c>
      <c r="G58" s="20"/>
      <c r="H58" s="93">
        <v>1463239000</v>
      </c>
      <c r="I58" s="11">
        <f t="shared" si="5"/>
        <v>1638827680.0000002</v>
      </c>
      <c r="J58" s="79" t="s">
        <v>188</v>
      </c>
      <c r="K58" s="29" t="s">
        <v>147</v>
      </c>
    </row>
    <row r="59" spans="1:12" s="4" customFormat="1" ht="132.75" customHeight="1" x14ac:dyDescent="0.25">
      <c r="A59" s="21">
        <f t="shared" si="6"/>
        <v>13</v>
      </c>
      <c r="B59" s="121" t="s">
        <v>276</v>
      </c>
      <c r="C59" s="122" t="s">
        <v>23</v>
      </c>
      <c r="D59" s="121" t="s">
        <v>276</v>
      </c>
      <c r="E59" s="22" t="s">
        <v>2</v>
      </c>
      <c r="F59" s="22">
        <v>1</v>
      </c>
      <c r="G59" s="20"/>
      <c r="H59" s="93">
        <v>2210255470</v>
      </c>
      <c r="I59" s="11">
        <f t="shared" si="5"/>
        <v>2475486126.4000001</v>
      </c>
      <c r="J59" s="79" t="s">
        <v>188</v>
      </c>
      <c r="K59" s="29" t="s">
        <v>147</v>
      </c>
    </row>
    <row r="60" spans="1:12" s="4" customFormat="1" ht="51" customHeight="1" x14ac:dyDescent="0.25">
      <c r="A60" s="21">
        <f t="shared" si="6"/>
        <v>14</v>
      </c>
      <c r="B60" s="41" t="s">
        <v>300</v>
      </c>
      <c r="C60" s="22" t="s">
        <v>23</v>
      </c>
      <c r="D60" s="41" t="s">
        <v>301</v>
      </c>
      <c r="E60" s="22" t="s">
        <v>2</v>
      </c>
      <c r="F60" s="22">
        <v>1</v>
      </c>
      <c r="G60" s="20"/>
      <c r="H60" s="93">
        <v>59104000</v>
      </c>
      <c r="I60" s="11">
        <f t="shared" ref="I60:I77" si="8">H60*1.12</f>
        <v>66196480.000000007</v>
      </c>
      <c r="J60" s="79" t="s">
        <v>188</v>
      </c>
      <c r="K60" s="29" t="s">
        <v>147</v>
      </c>
    </row>
    <row r="61" spans="1:12" s="4" customFormat="1" ht="60.75" customHeight="1" x14ac:dyDescent="0.25">
      <c r="A61" s="21">
        <f t="shared" si="6"/>
        <v>15</v>
      </c>
      <c r="B61" s="41" t="s">
        <v>106</v>
      </c>
      <c r="C61" s="22" t="s">
        <v>23</v>
      </c>
      <c r="D61" s="41" t="s">
        <v>135</v>
      </c>
      <c r="E61" s="22" t="s">
        <v>2</v>
      </c>
      <c r="F61" s="22">
        <v>1</v>
      </c>
      <c r="G61" s="20"/>
      <c r="H61" s="93">
        <v>152840000</v>
      </c>
      <c r="I61" s="11">
        <f t="shared" si="8"/>
        <v>171180800.00000003</v>
      </c>
      <c r="J61" s="79" t="s">
        <v>188</v>
      </c>
      <c r="K61" s="29" t="s">
        <v>147</v>
      </c>
    </row>
    <row r="62" spans="1:12" s="2" customFormat="1" ht="72" customHeight="1" x14ac:dyDescent="0.25">
      <c r="A62" s="21">
        <f t="shared" si="6"/>
        <v>16</v>
      </c>
      <c r="B62" s="41" t="s">
        <v>107</v>
      </c>
      <c r="C62" s="22" t="s">
        <v>23</v>
      </c>
      <c r="D62" s="41" t="s">
        <v>136</v>
      </c>
      <c r="E62" s="22" t="s">
        <v>2</v>
      </c>
      <c r="F62" s="22">
        <v>1</v>
      </c>
      <c r="G62" s="20"/>
      <c r="H62" s="93">
        <v>446428571.43000001</v>
      </c>
      <c r="I62" s="11">
        <f t="shared" si="8"/>
        <v>500000000.00160003</v>
      </c>
      <c r="J62" s="79" t="s">
        <v>188</v>
      </c>
      <c r="K62" s="29" t="s">
        <v>147</v>
      </c>
      <c r="L62" s="72"/>
    </row>
    <row r="63" spans="1:12" s="2" customFormat="1" ht="54.75" customHeight="1" x14ac:dyDescent="0.25">
      <c r="A63" s="21">
        <f t="shared" si="6"/>
        <v>17</v>
      </c>
      <c r="B63" s="41" t="s">
        <v>108</v>
      </c>
      <c r="C63" s="22" t="s">
        <v>23</v>
      </c>
      <c r="D63" s="41" t="s">
        <v>137</v>
      </c>
      <c r="E63" s="22" t="s">
        <v>2</v>
      </c>
      <c r="F63" s="22">
        <v>1</v>
      </c>
      <c r="G63" s="20"/>
      <c r="H63" s="93">
        <v>14732142.859999999</v>
      </c>
      <c r="I63" s="11">
        <f t="shared" si="8"/>
        <v>16500000.0032</v>
      </c>
      <c r="J63" s="79" t="s">
        <v>188</v>
      </c>
      <c r="K63" s="29" t="s">
        <v>147</v>
      </c>
      <c r="L63" s="72"/>
    </row>
    <row r="64" spans="1:12" s="2" customFormat="1" ht="84.75" customHeight="1" x14ac:dyDescent="0.25">
      <c r="A64" s="21">
        <f t="shared" si="6"/>
        <v>18</v>
      </c>
      <c r="B64" s="38" t="s">
        <v>181</v>
      </c>
      <c r="C64" s="9" t="s">
        <v>174</v>
      </c>
      <c r="D64" s="38" t="s">
        <v>181</v>
      </c>
      <c r="E64" s="10" t="s">
        <v>2</v>
      </c>
      <c r="F64" s="10">
        <v>1</v>
      </c>
      <c r="G64" s="10"/>
      <c r="H64" s="92">
        <v>5267177</v>
      </c>
      <c r="I64" s="10">
        <f t="shared" si="8"/>
        <v>5899238.2400000002</v>
      </c>
      <c r="J64" s="81" t="s">
        <v>175</v>
      </c>
      <c r="K64" s="29" t="s">
        <v>147</v>
      </c>
      <c r="L64" s="72"/>
    </row>
    <row r="65" spans="1:12" s="2" customFormat="1" ht="84.75" customHeight="1" x14ac:dyDescent="0.25">
      <c r="A65" s="21">
        <f t="shared" si="6"/>
        <v>19</v>
      </c>
      <c r="B65" s="38" t="s">
        <v>182</v>
      </c>
      <c r="C65" s="9" t="s">
        <v>138</v>
      </c>
      <c r="D65" s="38" t="s">
        <v>134</v>
      </c>
      <c r="E65" s="11" t="s">
        <v>2</v>
      </c>
      <c r="F65" s="11">
        <v>1</v>
      </c>
      <c r="G65" s="11"/>
      <c r="H65" s="5">
        <v>675000000</v>
      </c>
      <c r="I65" s="11">
        <f t="shared" si="8"/>
        <v>756000000.00000012</v>
      </c>
      <c r="J65" s="81" t="s">
        <v>128</v>
      </c>
      <c r="K65" s="29" t="s">
        <v>131</v>
      </c>
      <c r="L65" s="72"/>
    </row>
    <row r="66" spans="1:12" s="2" customFormat="1" ht="84.75" customHeight="1" x14ac:dyDescent="0.25">
      <c r="A66" s="21">
        <f t="shared" si="6"/>
        <v>20</v>
      </c>
      <c r="B66" s="38" t="s">
        <v>182</v>
      </c>
      <c r="C66" s="9" t="s">
        <v>138</v>
      </c>
      <c r="D66" s="38" t="s">
        <v>144</v>
      </c>
      <c r="E66" s="11" t="s">
        <v>2</v>
      </c>
      <c r="F66" s="11">
        <v>1</v>
      </c>
      <c r="G66" s="11"/>
      <c r="H66" s="5">
        <v>517949000</v>
      </c>
      <c r="I66" s="11">
        <f t="shared" si="8"/>
        <v>580102880</v>
      </c>
      <c r="J66" s="81" t="s">
        <v>128</v>
      </c>
      <c r="K66" s="29" t="s">
        <v>131</v>
      </c>
      <c r="L66" s="72"/>
    </row>
    <row r="67" spans="1:12" s="2" customFormat="1" ht="84.75" customHeight="1" x14ac:dyDescent="0.25">
      <c r="A67" s="21">
        <f t="shared" si="6"/>
        <v>21</v>
      </c>
      <c r="B67" s="38" t="s">
        <v>182</v>
      </c>
      <c r="C67" s="9" t="s">
        <v>138</v>
      </c>
      <c r="D67" s="38" t="s">
        <v>140</v>
      </c>
      <c r="E67" s="11" t="s">
        <v>2</v>
      </c>
      <c r="F67" s="11">
        <v>1</v>
      </c>
      <c r="G67" s="11"/>
      <c r="H67" s="5">
        <v>1007499000</v>
      </c>
      <c r="I67" s="11">
        <f t="shared" si="8"/>
        <v>1128398880</v>
      </c>
      <c r="J67" s="81" t="s">
        <v>157</v>
      </c>
      <c r="K67" s="29" t="s">
        <v>139</v>
      </c>
      <c r="L67" s="72"/>
    </row>
    <row r="68" spans="1:12" s="2" customFormat="1" ht="84.75" customHeight="1" x14ac:dyDescent="0.25">
      <c r="A68" s="21">
        <f t="shared" si="6"/>
        <v>22</v>
      </c>
      <c r="B68" s="38" t="s">
        <v>120</v>
      </c>
      <c r="C68" s="9" t="s">
        <v>309</v>
      </c>
      <c r="D68" s="38" t="s">
        <v>150</v>
      </c>
      <c r="E68" s="11" t="s">
        <v>2</v>
      </c>
      <c r="F68" s="11">
        <v>1</v>
      </c>
      <c r="G68" s="11"/>
      <c r="H68" s="5">
        <v>135592816</v>
      </c>
      <c r="I68" s="11">
        <f t="shared" si="8"/>
        <v>151863953.92000002</v>
      </c>
      <c r="J68" s="81" t="s">
        <v>151</v>
      </c>
      <c r="K68" s="29" t="s">
        <v>131</v>
      </c>
      <c r="L68" s="72"/>
    </row>
    <row r="69" spans="1:12" s="2" customFormat="1" ht="49.5" customHeight="1" x14ac:dyDescent="0.25">
      <c r="A69" s="21">
        <f t="shared" si="6"/>
        <v>23</v>
      </c>
      <c r="B69" s="38" t="s">
        <v>121</v>
      </c>
      <c r="C69" s="9" t="s">
        <v>93</v>
      </c>
      <c r="D69" s="38" t="s">
        <v>152</v>
      </c>
      <c r="E69" s="11" t="s">
        <v>2</v>
      </c>
      <c r="F69" s="11">
        <v>1</v>
      </c>
      <c r="G69" s="11"/>
      <c r="H69" s="5">
        <v>10000000</v>
      </c>
      <c r="I69" s="11">
        <f t="shared" si="8"/>
        <v>11200000.000000002</v>
      </c>
      <c r="J69" s="81" t="s">
        <v>151</v>
      </c>
      <c r="K69" s="29" t="s">
        <v>131</v>
      </c>
      <c r="L69" s="72"/>
    </row>
    <row r="70" spans="1:12" s="2" customFormat="1" ht="56.25" customHeight="1" x14ac:dyDescent="0.25">
      <c r="A70" s="21">
        <f t="shared" si="6"/>
        <v>24</v>
      </c>
      <c r="B70" s="38" t="s">
        <v>122</v>
      </c>
      <c r="C70" s="9" t="s">
        <v>93</v>
      </c>
      <c r="D70" s="38" t="s">
        <v>153</v>
      </c>
      <c r="E70" s="11" t="s">
        <v>2</v>
      </c>
      <c r="F70" s="11">
        <v>1</v>
      </c>
      <c r="G70" s="11"/>
      <c r="H70" s="5">
        <v>20800000</v>
      </c>
      <c r="I70" s="11">
        <f t="shared" si="8"/>
        <v>23296000.000000004</v>
      </c>
      <c r="J70" s="81" t="s">
        <v>151</v>
      </c>
      <c r="K70" s="29" t="s">
        <v>131</v>
      </c>
      <c r="L70" s="72"/>
    </row>
    <row r="71" spans="1:12" s="2" customFormat="1" ht="63.75" customHeight="1" x14ac:dyDescent="0.25">
      <c r="A71" s="21">
        <f t="shared" si="6"/>
        <v>25</v>
      </c>
      <c r="B71" s="38" t="s">
        <v>123</v>
      </c>
      <c r="C71" s="9" t="s">
        <v>138</v>
      </c>
      <c r="D71" s="38" t="s">
        <v>123</v>
      </c>
      <c r="E71" s="11" t="s">
        <v>2</v>
      </c>
      <c r="F71" s="11">
        <v>1</v>
      </c>
      <c r="G71" s="11"/>
      <c r="H71" s="5">
        <v>68921000</v>
      </c>
      <c r="I71" s="11">
        <f t="shared" si="8"/>
        <v>77191520</v>
      </c>
      <c r="J71" s="81" t="s">
        <v>128</v>
      </c>
      <c r="K71" s="29" t="s">
        <v>131</v>
      </c>
      <c r="L71" s="72"/>
    </row>
    <row r="72" spans="1:12" s="2" customFormat="1" ht="46.5" customHeight="1" x14ac:dyDescent="0.25">
      <c r="A72" s="21">
        <f t="shared" si="6"/>
        <v>26</v>
      </c>
      <c r="B72" s="38" t="s">
        <v>124</v>
      </c>
      <c r="C72" s="9" t="s">
        <v>148</v>
      </c>
      <c r="D72" s="38" t="s">
        <v>149</v>
      </c>
      <c r="E72" s="11" t="s">
        <v>2</v>
      </c>
      <c r="F72" s="11">
        <v>1</v>
      </c>
      <c r="G72" s="11"/>
      <c r="H72" s="5">
        <v>9000000</v>
      </c>
      <c r="I72" s="11">
        <f t="shared" si="8"/>
        <v>10080000.000000002</v>
      </c>
      <c r="J72" s="81" t="s">
        <v>128</v>
      </c>
      <c r="K72" s="29" t="s">
        <v>131</v>
      </c>
      <c r="L72" s="72"/>
    </row>
    <row r="73" spans="1:12" s="2" customFormat="1" ht="46.5" customHeight="1" thickBot="1" x14ac:dyDescent="0.3">
      <c r="A73" s="21">
        <f t="shared" si="6"/>
        <v>27</v>
      </c>
      <c r="B73" s="38" t="s">
        <v>283</v>
      </c>
      <c r="C73" s="9" t="s">
        <v>138</v>
      </c>
      <c r="D73" s="38" t="s">
        <v>284</v>
      </c>
      <c r="E73" s="11" t="s">
        <v>2</v>
      </c>
      <c r="F73" s="11">
        <v>1</v>
      </c>
      <c r="G73" s="11"/>
      <c r="H73" s="5">
        <v>800300000</v>
      </c>
      <c r="I73" s="11">
        <f t="shared" si="8"/>
        <v>896336000.00000012</v>
      </c>
      <c r="J73" s="81" t="s">
        <v>285</v>
      </c>
      <c r="K73" s="29" t="s">
        <v>139</v>
      </c>
      <c r="L73" s="72"/>
    </row>
    <row r="74" spans="1:12" s="2" customFormat="1" ht="46.5" customHeight="1" x14ac:dyDescent="0.25">
      <c r="A74" s="21">
        <f t="shared" si="6"/>
        <v>28</v>
      </c>
      <c r="B74" s="97" t="s">
        <v>293</v>
      </c>
      <c r="C74" s="98" t="s">
        <v>145</v>
      </c>
      <c r="D74" s="136" t="s">
        <v>293</v>
      </c>
      <c r="E74" s="10" t="s">
        <v>2</v>
      </c>
      <c r="F74" s="10">
        <v>1</v>
      </c>
      <c r="G74" s="10"/>
      <c r="H74" s="5">
        <v>400000</v>
      </c>
      <c r="I74" s="11">
        <f t="shared" si="8"/>
        <v>448000.00000000006</v>
      </c>
      <c r="J74" s="81" t="s">
        <v>318</v>
      </c>
      <c r="K74" s="29" t="s">
        <v>180</v>
      </c>
      <c r="L74" s="72"/>
    </row>
    <row r="75" spans="1:12" s="2" customFormat="1" ht="87" customHeight="1" x14ac:dyDescent="0.25">
      <c r="A75" s="21">
        <f t="shared" si="6"/>
        <v>29</v>
      </c>
      <c r="B75" s="38" t="s">
        <v>310</v>
      </c>
      <c r="C75" s="9" t="s">
        <v>23</v>
      </c>
      <c r="D75" s="137" t="s">
        <v>311</v>
      </c>
      <c r="E75" s="11" t="s">
        <v>2</v>
      </c>
      <c r="F75" s="11">
        <v>1</v>
      </c>
      <c r="G75" s="11"/>
      <c r="H75" s="5">
        <v>26785714.289999999</v>
      </c>
      <c r="I75" s="11">
        <f t="shared" si="8"/>
        <v>30000000.004800003</v>
      </c>
      <c r="J75" s="81" t="s">
        <v>128</v>
      </c>
      <c r="K75" s="29" t="s">
        <v>131</v>
      </c>
      <c r="L75" s="72"/>
    </row>
    <row r="76" spans="1:12" s="2" customFormat="1" ht="48.75" customHeight="1" x14ac:dyDescent="0.25">
      <c r="A76" s="21">
        <f t="shared" si="6"/>
        <v>30</v>
      </c>
      <c r="B76" s="38" t="s">
        <v>319</v>
      </c>
      <c r="C76" s="9" t="s">
        <v>320</v>
      </c>
      <c r="D76" s="137" t="s">
        <v>321</v>
      </c>
      <c r="E76" s="11" t="s">
        <v>2</v>
      </c>
      <c r="F76" s="11">
        <v>1</v>
      </c>
      <c r="G76" s="11"/>
      <c r="H76" s="5">
        <v>524000</v>
      </c>
      <c r="I76" s="11">
        <f t="shared" si="8"/>
        <v>586880</v>
      </c>
      <c r="J76" s="81" t="s">
        <v>322</v>
      </c>
      <c r="K76" s="29" t="s">
        <v>131</v>
      </c>
      <c r="L76" s="72"/>
    </row>
    <row r="77" spans="1:12" s="2" customFormat="1" ht="65.25" customHeight="1" x14ac:dyDescent="0.25">
      <c r="A77" s="21">
        <f t="shared" si="6"/>
        <v>31</v>
      </c>
      <c r="B77" s="38" t="s">
        <v>338</v>
      </c>
      <c r="C77" s="9" t="s">
        <v>323</v>
      </c>
      <c r="D77" s="137" t="s">
        <v>339</v>
      </c>
      <c r="E77" s="11" t="s">
        <v>2</v>
      </c>
      <c r="F77" s="11">
        <v>1</v>
      </c>
      <c r="G77" s="11"/>
      <c r="H77" s="5">
        <v>8400000</v>
      </c>
      <c r="I77" s="11">
        <f t="shared" si="8"/>
        <v>9408000</v>
      </c>
      <c r="J77" s="81" t="s">
        <v>324</v>
      </c>
      <c r="K77" s="29" t="s">
        <v>131</v>
      </c>
      <c r="L77" s="72"/>
    </row>
    <row r="78" spans="1:12" s="2" customFormat="1" ht="12.75" customHeight="1" x14ac:dyDescent="0.25">
      <c r="A78" s="149" t="s">
        <v>16</v>
      </c>
      <c r="B78" s="150"/>
      <c r="C78" s="150"/>
      <c r="D78" s="150"/>
      <c r="E78" s="150"/>
      <c r="F78" s="150"/>
      <c r="G78" s="151"/>
      <c r="H78" s="90">
        <f>SUM(H47:H77)</f>
        <v>12417569262.040001</v>
      </c>
      <c r="I78" s="90">
        <f>SUM(I47:I77)</f>
        <v>13907677573.484802</v>
      </c>
      <c r="J78" s="82"/>
      <c r="K78" s="82"/>
    </row>
    <row r="79" spans="1:12" s="2" customFormat="1" ht="12.75" customHeight="1" x14ac:dyDescent="0.25">
      <c r="A79" s="149" t="s">
        <v>79</v>
      </c>
      <c r="B79" s="150"/>
      <c r="C79" s="150"/>
      <c r="D79" s="150"/>
      <c r="E79" s="150"/>
      <c r="F79" s="150"/>
      <c r="G79" s="151"/>
      <c r="H79" s="90">
        <f>H78+H45</f>
        <v>42161267082.040001</v>
      </c>
      <c r="I79" s="90">
        <f>I78+I45</f>
        <v>47220619131.884811</v>
      </c>
      <c r="J79" s="82"/>
      <c r="K79" s="82"/>
    </row>
    <row r="80" spans="1:12" s="2" customFormat="1" ht="22.5" customHeight="1" x14ac:dyDescent="0.25">
      <c r="A80" s="138" t="s">
        <v>80</v>
      </c>
      <c r="B80" s="139"/>
      <c r="C80" s="139"/>
      <c r="D80" s="139"/>
      <c r="E80" s="139"/>
      <c r="F80" s="139"/>
      <c r="G80" s="140"/>
      <c r="H80" s="91">
        <f>H79+H39</f>
        <v>43930694412.040001</v>
      </c>
      <c r="I80" s="91">
        <f>I79+I39</f>
        <v>49202377741.48481</v>
      </c>
      <c r="J80" s="83"/>
      <c r="K80" s="83"/>
    </row>
    <row r="81" spans="1:10" x14ac:dyDescent="0.25">
      <c r="A81" s="50"/>
      <c r="J81" s="84"/>
    </row>
    <row r="82" spans="1:10" x14ac:dyDescent="0.25">
      <c r="A82" s="63" t="s">
        <v>89</v>
      </c>
    </row>
    <row r="83" spans="1:10" ht="42" customHeight="1" x14ac:dyDescent="0.25">
      <c r="A83" s="63"/>
      <c r="J83" s="84"/>
    </row>
    <row r="84" spans="1:10" x14ac:dyDescent="0.25">
      <c r="J84" s="84"/>
    </row>
    <row r="85" spans="1:10" x14ac:dyDescent="0.25">
      <c r="J85" s="84"/>
    </row>
    <row r="86" spans="1:10" x14ac:dyDescent="0.25">
      <c r="J86" s="84"/>
    </row>
    <row r="88" spans="1:10" x14ac:dyDescent="0.25">
      <c r="J88" s="84"/>
    </row>
    <row r="89" spans="1:10" x14ac:dyDescent="0.25">
      <c r="J89" s="84"/>
    </row>
    <row r="90" spans="1:10" x14ac:dyDescent="0.25">
      <c r="J90" s="84"/>
    </row>
  </sheetData>
  <mergeCells count="13">
    <mergeCell ref="A80:G80"/>
    <mergeCell ref="A10:K10"/>
    <mergeCell ref="A40:K40"/>
    <mergeCell ref="A11:K11"/>
    <mergeCell ref="A19:K19"/>
    <mergeCell ref="A18:G18"/>
    <mergeCell ref="A41:K41"/>
    <mergeCell ref="A45:G45"/>
    <mergeCell ref="A46:K46"/>
    <mergeCell ref="A38:G38"/>
    <mergeCell ref="A39:G39"/>
    <mergeCell ref="A79:G79"/>
    <mergeCell ref="A78:G78"/>
  </mergeCells>
  <dataValidations count="1">
    <dataValidation allowBlank="1" showInputMessage="1" showErrorMessage="1" prompt="Введите наименование на рус.языке" sqref="B47 D47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zoomScale="75" zoomScaleNormal="75" workbookViewId="0">
      <selection activeCell="F30" sqref="F30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6"/>
      <c r="K1" s="37"/>
    </row>
    <row r="2" spans="1:11" ht="18.75" x14ac:dyDescent="0.25">
      <c r="H2" s="135"/>
      <c r="I2" s="106"/>
      <c r="K2" s="37"/>
    </row>
    <row r="3" spans="1:11" ht="18.75" x14ac:dyDescent="0.25">
      <c r="H3" s="135"/>
      <c r="I3" s="106"/>
      <c r="K3" s="37"/>
    </row>
    <row r="4" spans="1:11" ht="18.75" x14ac:dyDescent="0.25">
      <c r="A4" s="107"/>
      <c r="H4" s="135"/>
      <c r="I4" s="106"/>
      <c r="K4" s="37"/>
    </row>
    <row r="5" spans="1:11" ht="18.75" x14ac:dyDescent="0.25">
      <c r="A5" s="107"/>
      <c r="G5" s="6"/>
      <c r="H5" s="135"/>
      <c r="K5" s="37"/>
    </row>
    <row r="6" spans="1:11" ht="18.75" x14ac:dyDescent="0.25">
      <c r="B6" s="107"/>
      <c r="K6" s="37"/>
    </row>
    <row r="7" spans="1:11" ht="18.75" x14ac:dyDescent="0.25">
      <c r="B7" s="107"/>
      <c r="D7" s="42" t="s">
        <v>220</v>
      </c>
    </row>
    <row r="8" spans="1:11" ht="18.75" x14ac:dyDescent="0.25">
      <c r="B8" s="107"/>
      <c r="D8" s="42" t="s">
        <v>26</v>
      </c>
    </row>
    <row r="9" spans="1:11" ht="71.25" x14ac:dyDescent="0.25">
      <c r="A9" s="14" t="s">
        <v>27</v>
      </c>
      <c r="B9" s="15" t="s">
        <v>28</v>
      </c>
      <c r="C9" s="16" t="s">
        <v>29</v>
      </c>
      <c r="D9" s="15" t="s">
        <v>30</v>
      </c>
      <c r="E9" s="16" t="s">
        <v>31</v>
      </c>
      <c r="F9" s="16" t="s">
        <v>32</v>
      </c>
      <c r="G9" s="16" t="s">
        <v>85</v>
      </c>
      <c r="H9" s="16" t="s">
        <v>33</v>
      </c>
      <c r="I9" s="16" t="s">
        <v>34</v>
      </c>
      <c r="J9" s="16" t="s">
        <v>35</v>
      </c>
      <c r="K9" s="16" t="s">
        <v>36</v>
      </c>
    </row>
    <row r="10" spans="1:11" x14ac:dyDescent="0.25">
      <c r="A10" s="25">
        <v>1</v>
      </c>
      <c r="B10" s="15">
        <v>2</v>
      </c>
      <c r="C10" s="16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6">
        <v>10</v>
      </c>
      <c r="K10" s="16">
        <v>11</v>
      </c>
    </row>
    <row r="11" spans="1:11" ht="45.75" customHeight="1" x14ac:dyDescent="0.25">
      <c r="A11" s="141" t="s">
        <v>37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ht="15" customHeight="1" x14ac:dyDescent="0.25">
      <c r="A12" s="145" t="s">
        <v>38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</row>
    <row r="13" spans="1:11" s="45" customFormat="1" ht="45" x14ac:dyDescent="0.25">
      <c r="A13" s="64" t="s">
        <v>77</v>
      </c>
      <c r="B13" s="57" t="s">
        <v>231</v>
      </c>
      <c r="C13" s="59" t="s">
        <v>7</v>
      </c>
      <c r="D13" s="57" t="s">
        <v>231</v>
      </c>
      <c r="E13" s="62" t="s">
        <v>55</v>
      </c>
      <c r="F13" s="62">
        <v>1</v>
      </c>
      <c r="G13" s="62"/>
      <c r="H13" s="58">
        <v>194805000</v>
      </c>
      <c r="I13" s="62">
        <f>H13*1.12</f>
        <v>218181600.00000003</v>
      </c>
      <c r="J13" s="61" t="s">
        <v>198</v>
      </c>
      <c r="K13" s="47" t="s">
        <v>86</v>
      </c>
    </row>
    <row r="14" spans="1:11" s="45" customFormat="1" ht="59.25" customHeight="1" x14ac:dyDescent="0.25">
      <c r="A14" s="95" t="s">
        <v>193</v>
      </c>
      <c r="B14" s="57" t="s">
        <v>232</v>
      </c>
      <c r="C14" s="59" t="s">
        <v>7</v>
      </c>
      <c r="D14" s="57" t="s">
        <v>232</v>
      </c>
      <c r="E14" s="62" t="s">
        <v>55</v>
      </c>
      <c r="F14" s="62">
        <v>1</v>
      </c>
      <c r="G14" s="62"/>
      <c r="H14" s="62">
        <v>245441000</v>
      </c>
      <c r="I14" s="62">
        <f t="shared" ref="I14:I18" si="0">H14*1.12</f>
        <v>274893920</v>
      </c>
      <c r="J14" s="61" t="s">
        <v>199</v>
      </c>
      <c r="K14" s="47" t="s">
        <v>86</v>
      </c>
    </row>
    <row r="15" spans="1:11" s="45" customFormat="1" ht="51.75" customHeight="1" x14ac:dyDescent="0.25">
      <c r="A15" s="95" t="s">
        <v>194</v>
      </c>
      <c r="B15" s="57" t="s">
        <v>233</v>
      </c>
      <c r="C15" s="59" t="s">
        <v>7</v>
      </c>
      <c r="D15" s="57" t="s">
        <v>233</v>
      </c>
      <c r="E15" s="62" t="s">
        <v>55</v>
      </c>
      <c r="F15" s="62">
        <v>1</v>
      </c>
      <c r="G15" s="62"/>
      <c r="H15" s="62">
        <v>22100000</v>
      </c>
      <c r="I15" s="62">
        <f t="shared" si="0"/>
        <v>24752000.000000004</v>
      </c>
      <c r="J15" s="61" t="s">
        <v>201</v>
      </c>
      <c r="K15" s="47" t="s">
        <v>86</v>
      </c>
    </row>
    <row r="16" spans="1:11" s="45" customFormat="1" ht="66" customHeight="1" x14ac:dyDescent="0.25">
      <c r="A16" s="95" t="s">
        <v>195</v>
      </c>
      <c r="B16" s="96" t="s">
        <v>234</v>
      </c>
      <c r="C16" s="59" t="s">
        <v>7</v>
      </c>
      <c r="D16" s="96" t="s">
        <v>234</v>
      </c>
      <c r="E16" s="62" t="s">
        <v>55</v>
      </c>
      <c r="F16" s="62">
        <v>1</v>
      </c>
      <c r="G16" s="62"/>
      <c r="H16" s="62">
        <v>325328842</v>
      </c>
      <c r="I16" s="62">
        <f t="shared" si="0"/>
        <v>364368303.04000002</v>
      </c>
      <c r="J16" s="61" t="s">
        <v>202</v>
      </c>
      <c r="K16" s="47" t="s">
        <v>86</v>
      </c>
    </row>
    <row r="17" spans="1:11" s="45" customFormat="1" ht="79.5" customHeight="1" x14ac:dyDescent="0.25">
      <c r="A17" s="95" t="s">
        <v>196</v>
      </c>
      <c r="B17" s="23" t="s">
        <v>235</v>
      </c>
      <c r="C17" s="59" t="s">
        <v>7</v>
      </c>
      <c r="D17" s="23" t="s">
        <v>235</v>
      </c>
      <c r="E17" s="62" t="s">
        <v>55</v>
      </c>
      <c r="F17" s="62">
        <v>1</v>
      </c>
      <c r="G17" s="62"/>
      <c r="H17" s="62">
        <v>38052488</v>
      </c>
      <c r="I17" s="62">
        <f t="shared" si="0"/>
        <v>42618786.560000002</v>
      </c>
      <c r="J17" s="61" t="s">
        <v>203</v>
      </c>
      <c r="K17" s="47" t="s">
        <v>86</v>
      </c>
    </row>
    <row r="18" spans="1:11" s="45" customFormat="1" ht="62.25" customHeight="1" x14ac:dyDescent="0.25">
      <c r="A18" s="95" t="s">
        <v>197</v>
      </c>
      <c r="B18" s="57" t="s">
        <v>236</v>
      </c>
      <c r="C18" s="59" t="s">
        <v>7</v>
      </c>
      <c r="D18" s="57" t="s">
        <v>236</v>
      </c>
      <c r="E18" s="62" t="s">
        <v>55</v>
      </c>
      <c r="F18" s="62">
        <v>1</v>
      </c>
      <c r="G18" s="62"/>
      <c r="H18" s="62">
        <v>185000000</v>
      </c>
      <c r="I18" s="62">
        <f t="shared" si="0"/>
        <v>207200000.00000003</v>
      </c>
      <c r="J18" s="61" t="s">
        <v>199</v>
      </c>
      <c r="K18" s="47" t="s">
        <v>40</v>
      </c>
    </row>
    <row r="19" spans="1:11" s="4" customFormat="1" ht="20.25" customHeight="1" x14ac:dyDescent="0.25">
      <c r="A19" s="146" t="s">
        <v>41</v>
      </c>
      <c r="B19" s="147"/>
      <c r="C19" s="147"/>
      <c r="D19" s="147"/>
      <c r="E19" s="147"/>
      <c r="F19" s="147"/>
      <c r="G19" s="148"/>
      <c r="H19" s="90">
        <f>SUM(H13:H18)</f>
        <v>1010727330</v>
      </c>
      <c r="I19" s="90">
        <f>SUM(I13:I18)</f>
        <v>1132014609.5999999</v>
      </c>
      <c r="J19" s="66"/>
      <c r="K19" s="65"/>
    </row>
    <row r="20" spans="1:11" s="4" customFormat="1" ht="18" customHeight="1" x14ac:dyDescent="0.25">
      <c r="A20" s="145" t="s">
        <v>42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1:11" s="45" customFormat="1" ht="82.5" customHeight="1" x14ac:dyDescent="0.25">
      <c r="A21" s="46">
        <v>1</v>
      </c>
      <c r="B21" s="38" t="s">
        <v>44</v>
      </c>
      <c r="C21" s="9" t="s">
        <v>74</v>
      </c>
      <c r="D21" s="38" t="s">
        <v>45</v>
      </c>
      <c r="E21" s="10" t="s">
        <v>43</v>
      </c>
      <c r="F21" s="10">
        <v>1</v>
      </c>
      <c r="G21" s="10"/>
      <c r="H21" s="10">
        <v>3750000</v>
      </c>
      <c r="I21" s="10">
        <f>H21*1.12</f>
        <v>4200000</v>
      </c>
      <c r="J21" s="31" t="s">
        <v>206</v>
      </c>
      <c r="K21" s="8" t="s">
        <v>86</v>
      </c>
    </row>
    <row r="22" spans="1:11" s="45" customFormat="1" ht="39" customHeight="1" x14ac:dyDescent="0.25">
      <c r="A22" s="46">
        <v>2</v>
      </c>
      <c r="B22" s="57" t="s">
        <v>47</v>
      </c>
      <c r="C22" s="126" t="s">
        <v>7</v>
      </c>
      <c r="D22" s="57" t="s">
        <v>48</v>
      </c>
      <c r="E22" s="58" t="s">
        <v>43</v>
      </c>
      <c r="F22" s="58">
        <v>1</v>
      </c>
      <c r="G22" s="58"/>
      <c r="H22" s="58">
        <v>20000000</v>
      </c>
      <c r="I22" s="58">
        <f>H22*1.12</f>
        <v>22400000.000000004</v>
      </c>
      <c r="J22" s="60" t="s">
        <v>282</v>
      </c>
      <c r="K22" s="47" t="s">
        <v>86</v>
      </c>
    </row>
    <row r="23" spans="1:11" s="45" customFormat="1" ht="51" customHeight="1" x14ac:dyDescent="0.25">
      <c r="A23" s="46">
        <v>3</v>
      </c>
      <c r="B23" s="38" t="s">
        <v>87</v>
      </c>
      <c r="C23" s="9" t="s">
        <v>7</v>
      </c>
      <c r="D23" s="38" t="s">
        <v>87</v>
      </c>
      <c r="E23" s="10" t="s">
        <v>43</v>
      </c>
      <c r="F23" s="10">
        <v>1</v>
      </c>
      <c r="G23" s="10"/>
      <c r="H23" s="10">
        <v>13200000</v>
      </c>
      <c r="I23" s="10">
        <f>H23*1.12</f>
        <v>14784000.000000002</v>
      </c>
      <c r="J23" s="30" t="s">
        <v>206</v>
      </c>
      <c r="K23" s="8" t="s">
        <v>49</v>
      </c>
    </row>
    <row r="24" spans="1:11" s="45" customFormat="1" ht="74.25" customHeight="1" x14ac:dyDescent="0.25">
      <c r="A24" s="46">
        <v>4</v>
      </c>
      <c r="B24" s="38" t="s">
        <v>237</v>
      </c>
      <c r="C24" s="9" t="s">
        <v>74</v>
      </c>
      <c r="D24" s="38" t="s">
        <v>238</v>
      </c>
      <c r="E24" s="10" t="s">
        <v>43</v>
      </c>
      <c r="F24" s="10">
        <v>2</v>
      </c>
      <c r="G24" s="10"/>
      <c r="H24" s="10">
        <v>440000</v>
      </c>
      <c r="I24" s="10">
        <f t="shared" ref="I24:I38" si="1">H24*1.12</f>
        <v>492800.00000000006</v>
      </c>
      <c r="J24" s="61" t="s">
        <v>204</v>
      </c>
      <c r="K24" s="8" t="s">
        <v>86</v>
      </c>
    </row>
    <row r="25" spans="1:11" s="45" customFormat="1" ht="74.25" customHeight="1" x14ac:dyDescent="0.25">
      <c r="A25" s="46">
        <v>5</v>
      </c>
      <c r="B25" s="38" t="s">
        <v>239</v>
      </c>
      <c r="C25" s="9" t="s">
        <v>74</v>
      </c>
      <c r="D25" s="38" t="s">
        <v>240</v>
      </c>
      <c r="E25" s="10" t="s">
        <v>43</v>
      </c>
      <c r="F25" s="10">
        <v>5</v>
      </c>
      <c r="G25" s="10"/>
      <c r="H25" s="10">
        <v>100000</v>
      </c>
      <c r="I25" s="10">
        <f t="shared" si="1"/>
        <v>112000.00000000001</v>
      </c>
      <c r="J25" s="61" t="s">
        <v>204</v>
      </c>
      <c r="K25" s="8" t="s">
        <v>86</v>
      </c>
    </row>
    <row r="26" spans="1:11" s="45" customFormat="1" ht="27" customHeight="1" x14ac:dyDescent="0.25">
      <c r="A26" s="46">
        <v>6</v>
      </c>
      <c r="B26" s="38" t="s">
        <v>325</v>
      </c>
      <c r="C26" s="9"/>
      <c r="D26" s="38"/>
      <c r="E26" s="10"/>
      <c r="F26" s="10"/>
      <c r="G26" s="10"/>
      <c r="H26" s="10"/>
      <c r="I26" s="10"/>
      <c r="J26" s="61"/>
      <c r="K26" s="8"/>
    </row>
    <row r="27" spans="1:11" s="45" customFormat="1" ht="120" customHeight="1" x14ac:dyDescent="0.25">
      <c r="A27" s="46">
        <v>7</v>
      </c>
      <c r="B27" s="97" t="s">
        <v>302</v>
      </c>
      <c r="C27" s="98" t="s">
        <v>7</v>
      </c>
      <c r="D27" s="97" t="s">
        <v>333</v>
      </c>
      <c r="E27" s="10" t="s">
        <v>43</v>
      </c>
      <c r="F27" s="10">
        <v>1</v>
      </c>
      <c r="G27" s="10"/>
      <c r="H27" s="10">
        <v>31640000</v>
      </c>
      <c r="I27" s="10">
        <f t="shared" si="1"/>
        <v>35436800</v>
      </c>
      <c r="J27" s="30" t="s">
        <v>303</v>
      </c>
      <c r="K27" s="99" t="s">
        <v>52</v>
      </c>
    </row>
    <row r="28" spans="1:11" s="45" customFormat="1" ht="89.25" customHeight="1" x14ac:dyDescent="0.25">
      <c r="A28" s="46">
        <v>8</v>
      </c>
      <c r="B28" s="108" t="s">
        <v>241</v>
      </c>
      <c r="C28" s="9" t="s">
        <v>74</v>
      </c>
      <c r="D28" s="108" t="s">
        <v>294</v>
      </c>
      <c r="E28" s="10" t="s">
        <v>43</v>
      </c>
      <c r="F28" s="109">
        <v>1</v>
      </c>
      <c r="G28" s="109"/>
      <c r="H28" s="110">
        <v>5500000</v>
      </c>
      <c r="I28" s="110">
        <f t="shared" si="1"/>
        <v>6160000.0000000009</v>
      </c>
      <c r="J28" s="30" t="s">
        <v>205</v>
      </c>
      <c r="K28" s="99" t="s">
        <v>60</v>
      </c>
    </row>
    <row r="29" spans="1:11" s="45" customFormat="1" ht="26.25" customHeight="1" x14ac:dyDescent="0.25">
      <c r="A29" s="46">
        <v>9</v>
      </c>
      <c r="B29" s="38" t="s">
        <v>325</v>
      </c>
      <c r="C29" s="9"/>
      <c r="D29" s="38"/>
      <c r="E29" s="10"/>
      <c r="F29" s="10"/>
      <c r="G29" s="10"/>
      <c r="H29" s="10"/>
      <c r="I29" s="10"/>
      <c r="J29" s="30"/>
      <c r="K29" s="99"/>
    </row>
    <row r="30" spans="1:11" s="45" customFormat="1" ht="149.25" customHeight="1" x14ac:dyDescent="0.25">
      <c r="A30" s="46">
        <v>10</v>
      </c>
      <c r="B30" s="38" t="s">
        <v>242</v>
      </c>
      <c r="C30" s="9" t="s">
        <v>7</v>
      </c>
      <c r="D30" s="38" t="s">
        <v>243</v>
      </c>
      <c r="E30" s="10" t="s">
        <v>43</v>
      </c>
      <c r="F30" s="10">
        <v>1</v>
      </c>
      <c r="G30" s="10"/>
      <c r="H30" s="10">
        <v>45000000</v>
      </c>
      <c r="I30" s="10">
        <f t="shared" si="1"/>
        <v>50400000.000000007</v>
      </c>
      <c r="J30" s="30" t="s">
        <v>205</v>
      </c>
      <c r="K30" s="99" t="s">
        <v>60</v>
      </c>
    </row>
    <row r="31" spans="1:11" s="45" customFormat="1" ht="109.5" customHeight="1" x14ac:dyDescent="0.25">
      <c r="A31" s="46">
        <v>11</v>
      </c>
      <c r="B31" s="38" t="s">
        <v>244</v>
      </c>
      <c r="C31" s="9" t="s">
        <v>74</v>
      </c>
      <c r="D31" s="38" t="s">
        <v>245</v>
      </c>
      <c r="E31" s="10" t="s">
        <v>43</v>
      </c>
      <c r="F31" s="10">
        <v>1</v>
      </c>
      <c r="G31" s="10"/>
      <c r="H31" s="10">
        <v>6500000</v>
      </c>
      <c r="I31" s="10">
        <f t="shared" si="1"/>
        <v>7280000.0000000009</v>
      </c>
      <c r="J31" s="30" t="s">
        <v>205</v>
      </c>
      <c r="K31" s="99" t="s">
        <v>60</v>
      </c>
    </row>
    <row r="32" spans="1:11" s="45" customFormat="1" ht="74.25" customHeight="1" x14ac:dyDescent="0.25">
      <c r="A32" s="46">
        <v>12</v>
      </c>
      <c r="B32" s="38" t="s">
        <v>246</v>
      </c>
      <c r="C32" s="9" t="s">
        <v>74</v>
      </c>
      <c r="D32" s="38" t="s">
        <v>247</v>
      </c>
      <c r="E32" s="10" t="s">
        <v>43</v>
      </c>
      <c r="F32" s="10">
        <v>1</v>
      </c>
      <c r="G32" s="10"/>
      <c r="H32" s="10">
        <v>3000000</v>
      </c>
      <c r="I32" s="10">
        <f t="shared" si="1"/>
        <v>3360000.0000000005</v>
      </c>
      <c r="J32" s="30" t="s">
        <v>205</v>
      </c>
      <c r="K32" s="99" t="s">
        <v>60</v>
      </c>
    </row>
    <row r="33" spans="1:11" s="45" customFormat="1" ht="74.25" customHeight="1" x14ac:dyDescent="0.25">
      <c r="A33" s="46">
        <v>13</v>
      </c>
      <c r="B33" s="38" t="s">
        <v>248</v>
      </c>
      <c r="C33" s="9" t="s">
        <v>74</v>
      </c>
      <c r="D33" s="38" t="s">
        <v>249</v>
      </c>
      <c r="E33" s="10" t="s">
        <v>43</v>
      </c>
      <c r="F33" s="10">
        <v>1</v>
      </c>
      <c r="G33" s="10"/>
      <c r="H33" s="10">
        <v>6000000</v>
      </c>
      <c r="I33" s="10">
        <f t="shared" si="1"/>
        <v>6720000.0000000009</v>
      </c>
      <c r="J33" s="30" t="s">
        <v>205</v>
      </c>
      <c r="K33" s="99" t="s">
        <v>60</v>
      </c>
    </row>
    <row r="34" spans="1:11" s="45" customFormat="1" ht="74.25" customHeight="1" x14ac:dyDescent="0.25">
      <c r="A34" s="46">
        <v>14</v>
      </c>
      <c r="B34" s="57" t="s">
        <v>250</v>
      </c>
      <c r="C34" s="9" t="s">
        <v>7</v>
      </c>
      <c r="D34" s="57" t="s">
        <v>250</v>
      </c>
      <c r="E34" s="10" t="s">
        <v>43</v>
      </c>
      <c r="F34" s="10">
        <v>1</v>
      </c>
      <c r="G34" s="10"/>
      <c r="H34" s="10">
        <v>605000000</v>
      </c>
      <c r="I34" s="10">
        <f t="shared" si="1"/>
        <v>677600000.00000012</v>
      </c>
      <c r="J34" s="60" t="s">
        <v>207</v>
      </c>
      <c r="K34" s="99" t="s">
        <v>40</v>
      </c>
    </row>
    <row r="35" spans="1:11" s="45" customFormat="1" ht="74.25" customHeight="1" x14ac:dyDescent="0.25">
      <c r="A35" s="46">
        <v>15</v>
      </c>
      <c r="B35" s="38" t="s">
        <v>208</v>
      </c>
      <c r="C35" s="9" t="s">
        <v>74</v>
      </c>
      <c r="D35" s="38" t="s">
        <v>251</v>
      </c>
      <c r="E35" s="10" t="s">
        <v>43</v>
      </c>
      <c r="F35" s="10">
        <v>60</v>
      </c>
      <c r="G35" s="10"/>
      <c r="H35" s="10">
        <v>1470000</v>
      </c>
      <c r="I35" s="10">
        <f t="shared" si="1"/>
        <v>1646400.0000000002</v>
      </c>
      <c r="J35" s="30" t="s">
        <v>209</v>
      </c>
      <c r="K35" s="99" t="s">
        <v>40</v>
      </c>
    </row>
    <row r="36" spans="1:11" s="45" customFormat="1" ht="74.25" customHeight="1" x14ac:dyDescent="0.25">
      <c r="A36" s="46">
        <v>16</v>
      </c>
      <c r="B36" s="38" t="s">
        <v>295</v>
      </c>
      <c r="C36" s="9" t="s">
        <v>74</v>
      </c>
      <c r="D36" s="38" t="s">
        <v>295</v>
      </c>
      <c r="E36" s="10" t="s">
        <v>43</v>
      </c>
      <c r="F36" s="11">
        <v>1</v>
      </c>
      <c r="G36" s="11"/>
      <c r="H36" s="10">
        <v>1500000</v>
      </c>
      <c r="I36" s="10">
        <f t="shared" si="1"/>
        <v>1680000.0000000002</v>
      </c>
      <c r="J36" s="30" t="s">
        <v>296</v>
      </c>
      <c r="K36" s="99" t="s">
        <v>40</v>
      </c>
    </row>
    <row r="37" spans="1:11" s="45" customFormat="1" ht="74.25" customHeight="1" x14ac:dyDescent="0.25">
      <c r="A37" s="46">
        <v>17</v>
      </c>
      <c r="B37" s="38" t="s">
        <v>304</v>
      </c>
      <c r="C37" s="9" t="s">
        <v>7</v>
      </c>
      <c r="D37" s="38" t="s">
        <v>305</v>
      </c>
      <c r="E37" s="10" t="s">
        <v>43</v>
      </c>
      <c r="F37" s="11">
        <v>1</v>
      </c>
      <c r="G37" s="11"/>
      <c r="H37" s="10">
        <v>15000000</v>
      </c>
      <c r="I37" s="10">
        <f t="shared" si="1"/>
        <v>16800000</v>
      </c>
      <c r="J37" s="30" t="s">
        <v>303</v>
      </c>
      <c r="K37" s="99" t="s">
        <v>40</v>
      </c>
    </row>
    <row r="38" spans="1:11" s="45" customFormat="1" ht="74.25" customHeight="1" x14ac:dyDescent="0.25">
      <c r="A38" s="44">
        <v>18</v>
      </c>
      <c r="B38" s="38" t="s">
        <v>340</v>
      </c>
      <c r="C38" s="9" t="s">
        <v>74</v>
      </c>
      <c r="D38" s="38" t="s">
        <v>341</v>
      </c>
      <c r="E38" s="10" t="s">
        <v>43</v>
      </c>
      <c r="F38" s="11">
        <v>1</v>
      </c>
      <c r="G38" s="11"/>
      <c r="H38" s="10">
        <v>600000</v>
      </c>
      <c r="I38" s="10">
        <f t="shared" si="1"/>
        <v>672000.00000000012</v>
      </c>
      <c r="J38" s="30" t="s">
        <v>331</v>
      </c>
      <c r="K38" s="99" t="s">
        <v>316</v>
      </c>
    </row>
    <row r="39" spans="1:11" s="4" customFormat="1" ht="26.25" customHeight="1" x14ac:dyDescent="0.25">
      <c r="A39" s="118" t="s">
        <v>53</v>
      </c>
      <c r="B39" s="116"/>
      <c r="C39" s="116"/>
      <c r="D39" s="116"/>
      <c r="E39" s="116"/>
      <c r="F39" s="116"/>
      <c r="G39" s="117"/>
      <c r="H39" s="104">
        <f>SUM(H21:H38)</f>
        <v>758700000</v>
      </c>
      <c r="I39" s="104">
        <f>SUM(I21:I38)</f>
        <v>849744000.00000012</v>
      </c>
      <c r="J39" s="66"/>
      <c r="K39" s="65"/>
    </row>
    <row r="40" spans="1:11" s="4" customFormat="1" ht="21" customHeight="1" x14ac:dyDescent="0.25">
      <c r="A40" s="152" t="s">
        <v>81</v>
      </c>
      <c r="B40" s="153"/>
      <c r="C40" s="153"/>
      <c r="D40" s="153"/>
      <c r="E40" s="153"/>
      <c r="F40" s="153"/>
      <c r="G40" s="154"/>
      <c r="H40" s="90">
        <f>H39+H19</f>
        <v>1769427330</v>
      </c>
      <c r="I40" s="90">
        <f>I39+I19</f>
        <v>1981758609.5999999</v>
      </c>
      <c r="J40" s="66"/>
      <c r="K40" s="65"/>
    </row>
    <row r="41" spans="1:11" s="4" customFormat="1" ht="22.5" customHeight="1" x14ac:dyDescent="0.25">
      <c r="A41" s="141" t="s">
        <v>75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</row>
    <row r="42" spans="1:11" s="4" customFormat="1" x14ac:dyDescent="0.25">
      <c r="A42" s="149" t="s">
        <v>38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1"/>
    </row>
    <row r="43" spans="1:11" s="4" customFormat="1" ht="75" x14ac:dyDescent="0.25">
      <c r="A43" s="21">
        <v>1</v>
      </c>
      <c r="B43" s="38" t="s">
        <v>210</v>
      </c>
      <c r="C43" s="21" t="s">
        <v>54</v>
      </c>
      <c r="D43" s="38" t="s">
        <v>212</v>
      </c>
      <c r="E43" s="21" t="s">
        <v>39</v>
      </c>
      <c r="F43" s="21">
        <v>1</v>
      </c>
      <c r="G43" s="26"/>
      <c r="H43" s="11">
        <v>3869564117</v>
      </c>
      <c r="I43" s="11">
        <f>H43*1.12</f>
        <v>4333911811.04</v>
      </c>
      <c r="J43" s="60" t="s">
        <v>214</v>
      </c>
      <c r="K43" s="26" t="s">
        <v>52</v>
      </c>
    </row>
    <row r="44" spans="1:11" s="4" customFormat="1" ht="86.25" customHeight="1" x14ac:dyDescent="0.25">
      <c r="A44" s="21">
        <v>2</v>
      </c>
      <c r="B44" s="38" t="s">
        <v>211</v>
      </c>
      <c r="C44" s="21" t="s">
        <v>54</v>
      </c>
      <c r="D44" s="38" t="s">
        <v>213</v>
      </c>
      <c r="E44" s="21" t="s">
        <v>39</v>
      </c>
      <c r="F44" s="21">
        <v>1</v>
      </c>
      <c r="G44" s="26"/>
      <c r="H44" s="11">
        <v>25638521464</v>
      </c>
      <c r="I44" s="11">
        <f t="shared" ref="I44:I45" si="2">H44*1.12</f>
        <v>28715144039.680004</v>
      </c>
      <c r="J44" s="60" t="s">
        <v>214</v>
      </c>
      <c r="K44" s="26" t="s">
        <v>52</v>
      </c>
    </row>
    <row r="45" spans="1:11" s="4" customFormat="1" ht="69" customHeight="1" x14ac:dyDescent="0.25">
      <c r="A45" s="21">
        <v>3</v>
      </c>
      <c r="B45" s="23" t="s">
        <v>252</v>
      </c>
      <c r="C45" s="21" t="s">
        <v>54</v>
      </c>
      <c r="D45" s="23" t="s">
        <v>252</v>
      </c>
      <c r="E45" s="21" t="s">
        <v>39</v>
      </c>
      <c r="F45" s="21">
        <v>1</v>
      </c>
      <c r="G45" s="26"/>
      <c r="H45" s="11">
        <v>235612239</v>
      </c>
      <c r="I45" s="11">
        <f t="shared" si="2"/>
        <v>263885707.68000004</v>
      </c>
      <c r="J45" s="32" t="s">
        <v>46</v>
      </c>
      <c r="K45" s="26" t="s">
        <v>52</v>
      </c>
    </row>
    <row r="46" spans="1:11" s="4" customFormat="1" ht="18.75" customHeight="1" x14ac:dyDescent="0.25">
      <c r="A46" s="149" t="s">
        <v>41</v>
      </c>
      <c r="B46" s="150"/>
      <c r="C46" s="150"/>
      <c r="D46" s="150"/>
      <c r="E46" s="150"/>
      <c r="F46" s="150"/>
      <c r="G46" s="151"/>
      <c r="H46" s="90">
        <f>SUM(H43:H45)</f>
        <v>29743697820</v>
      </c>
      <c r="I46" s="90">
        <f>SUM(I43:I45)</f>
        <v>33312941558.400005</v>
      </c>
      <c r="J46" s="115"/>
      <c r="K46" s="115"/>
    </row>
    <row r="47" spans="1:11" s="4" customFormat="1" ht="18.75" customHeight="1" x14ac:dyDescent="0.25">
      <c r="A47" s="149" t="s">
        <v>42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</row>
    <row r="48" spans="1:11" s="4" customFormat="1" ht="45" x14ac:dyDescent="0.25">
      <c r="A48" s="21">
        <v>1</v>
      </c>
      <c r="B48" s="40" t="s">
        <v>215</v>
      </c>
      <c r="C48" s="13" t="s">
        <v>57</v>
      </c>
      <c r="D48" s="40" t="s">
        <v>56</v>
      </c>
      <c r="E48" s="21" t="s">
        <v>43</v>
      </c>
      <c r="F48" s="3">
        <v>1</v>
      </c>
      <c r="G48" s="12"/>
      <c r="H48" s="3">
        <v>2172516.46</v>
      </c>
      <c r="I48" s="11">
        <f t="shared" ref="I48:I78" si="3">H48*1.12</f>
        <v>2433218.4352000002</v>
      </c>
      <c r="J48" s="34" t="s">
        <v>58</v>
      </c>
      <c r="K48" s="8" t="s">
        <v>52</v>
      </c>
    </row>
    <row r="49" spans="1:11" s="4" customFormat="1" ht="57" customHeight="1" x14ac:dyDescent="0.25">
      <c r="A49" s="19">
        <f>A48+1</f>
        <v>2</v>
      </c>
      <c r="B49" s="29" t="s">
        <v>253</v>
      </c>
      <c r="C49" s="13" t="s">
        <v>57</v>
      </c>
      <c r="D49" s="29" t="s">
        <v>59</v>
      </c>
      <c r="E49" s="21" t="s">
        <v>43</v>
      </c>
      <c r="F49" s="17">
        <v>1</v>
      </c>
      <c r="G49" s="18"/>
      <c r="H49" s="18">
        <v>45650000</v>
      </c>
      <c r="I49" s="11">
        <f t="shared" si="3"/>
        <v>51128000.000000007</v>
      </c>
      <c r="J49" s="33" t="s">
        <v>58</v>
      </c>
      <c r="K49" s="8" t="s">
        <v>60</v>
      </c>
    </row>
    <row r="50" spans="1:11" s="4" customFormat="1" ht="39" customHeight="1" x14ac:dyDescent="0.25">
      <c r="A50" s="19">
        <f>A49+1</f>
        <v>3</v>
      </c>
      <c r="B50" s="39" t="s">
        <v>277</v>
      </c>
      <c r="C50" s="13" t="s">
        <v>65</v>
      </c>
      <c r="D50" s="39" t="s">
        <v>277</v>
      </c>
      <c r="E50" s="21" t="s">
        <v>43</v>
      </c>
      <c r="F50" s="17">
        <v>1</v>
      </c>
      <c r="G50" s="18"/>
      <c r="H50" s="18">
        <v>66283000</v>
      </c>
      <c r="I50" s="11">
        <f t="shared" si="3"/>
        <v>74236960</v>
      </c>
      <c r="J50" s="33" t="s">
        <v>216</v>
      </c>
      <c r="K50" s="8" t="s">
        <v>52</v>
      </c>
    </row>
    <row r="51" spans="1:11" s="4" customFormat="1" ht="69.75" customHeight="1" x14ac:dyDescent="0.25">
      <c r="A51" s="19">
        <v>4</v>
      </c>
      <c r="B51" s="96" t="s">
        <v>217</v>
      </c>
      <c r="C51" s="44" t="s">
        <v>76</v>
      </c>
      <c r="D51" s="57" t="s">
        <v>90</v>
      </c>
      <c r="E51" s="21" t="s">
        <v>43</v>
      </c>
      <c r="F51" s="17">
        <v>386</v>
      </c>
      <c r="G51" s="18"/>
      <c r="H51" s="18">
        <v>1337000</v>
      </c>
      <c r="I51" s="11">
        <f t="shared" si="3"/>
        <v>1497440.0000000002</v>
      </c>
      <c r="J51" s="32" t="s">
        <v>46</v>
      </c>
      <c r="K51" s="8" t="s">
        <v>52</v>
      </c>
    </row>
    <row r="52" spans="1:11" s="4" customFormat="1" ht="30" x14ac:dyDescent="0.25">
      <c r="A52" s="19">
        <v>5</v>
      </c>
      <c r="B52" s="57" t="s">
        <v>218</v>
      </c>
      <c r="C52" s="3" t="s">
        <v>61</v>
      </c>
      <c r="D52" s="24" t="s">
        <v>219</v>
      </c>
      <c r="E52" s="21" t="s">
        <v>43</v>
      </c>
      <c r="F52" s="17">
        <v>1</v>
      </c>
      <c r="G52" s="18"/>
      <c r="H52" s="18">
        <v>76340000</v>
      </c>
      <c r="I52" s="11">
        <f t="shared" si="3"/>
        <v>85500800.000000015</v>
      </c>
      <c r="J52" s="32" t="s">
        <v>46</v>
      </c>
      <c r="K52" s="8" t="s">
        <v>82</v>
      </c>
    </row>
    <row r="53" spans="1:11" s="4" customFormat="1" ht="150" x14ac:dyDescent="0.25">
      <c r="A53" s="19">
        <v>6</v>
      </c>
      <c r="B53" s="40" t="s">
        <v>63</v>
      </c>
      <c r="C53" s="3" t="s">
        <v>61</v>
      </c>
      <c r="D53" s="40" t="s">
        <v>254</v>
      </c>
      <c r="E53" s="21" t="s">
        <v>43</v>
      </c>
      <c r="F53" s="17">
        <v>6000</v>
      </c>
      <c r="G53" s="18"/>
      <c r="H53" s="18">
        <v>64750000</v>
      </c>
      <c r="I53" s="11">
        <f t="shared" si="3"/>
        <v>72520000</v>
      </c>
      <c r="J53" s="32" t="s">
        <v>221</v>
      </c>
      <c r="K53" s="8" t="s">
        <v>222</v>
      </c>
    </row>
    <row r="54" spans="1:11" s="4" customFormat="1" ht="150" x14ac:dyDescent="0.25">
      <c r="A54" s="19">
        <v>7</v>
      </c>
      <c r="B54" s="57" t="s">
        <v>255</v>
      </c>
      <c r="C54" s="3" t="s">
        <v>64</v>
      </c>
      <c r="D54" s="111" t="s">
        <v>256</v>
      </c>
      <c r="E54" s="21" t="s">
        <v>43</v>
      </c>
      <c r="F54" s="17">
        <v>17</v>
      </c>
      <c r="G54" s="18"/>
      <c r="H54" s="18">
        <v>942854</v>
      </c>
      <c r="I54" s="11">
        <f t="shared" si="3"/>
        <v>1055996.4800000002</v>
      </c>
      <c r="J54" s="34" t="s">
        <v>62</v>
      </c>
      <c r="K54" s="8" t="s">
        <v>222</v>
      </c>
    </row>
    <row r="55" spans="1:11" s="4" customFormat="1" ht="105" x14ac:dyDescent="0.25">
      <c r="A55" s="19">
        <v>8</v>
      </c>
      <c r="B55" s="28" t="s">
        <v>223</v>
      </c>
      <c r="C55" s="3" t="s">
        <v>65</v>
      </c>
      <c r="D55" s="28" t="s">
        <v>223</v>
      </c>
      <c r="E55" s="21" t="s">
        <v>43</v>
      </c>
      <c r="F55" s="3">
        <v>1</v>
      </c>
      <c r="G55" s="18"/>
      <c r="H55" s="13">
        <v>1578075000</v>
      </c>
      <c r="I55" s="11">
        <f t="shared" si="3"/>
        <v>1767444000.0000002</v>
      </c>
      <c r="J55" s="32" t="s">
        <v>224</v>
      </c>
      <c r="K55" s="8" t="s">
        <v>40</v>
      </c>
    </row>
    <row r="56" spans="1:11" s="4" customFormat="1" ht="60" x14ac:dyDescent="0.25">
      <c r="A56" s="19">
        <v>9</v>
      </c>
      <c r="B56" s="28" t="s">
        <v>67</v>
      </c>
      <c r="C56" s="112" t="s">
        <v>65</v>
      </c>
      <c r="D56" s="28" t="s">
        <v>67</v>
      </c>
      <c r="E56" s="21" t="s">
        <v>43</v>
      </c>
      <c r="F56" s="112">
        <v>1</v>
      </c>
      <c r="G56" s="18"/>
      <c r="H56" s="5">
        <v>1870898000</v>
      </c>
      <c r="I56" s="11">
        <f t="shared" si="3"/>
        <v>2095405760.0000002</v>
      </c>
      <c r="J56" s="32" t="s">
        <v>224</v>
      </c>
      <c r="K56" s="8" t="s">
        <v>40</v>
      </c>
    </row>
    <row r="57" spans="1:11" s="45" customFormat="1" ht="45" x14ac:dyDescent="0.25">
      <c r="A57" s="46">
        <v>10</v>
      </c>
      <c r="B57" s="128" t="s">
        <v>68</v>
      </c>
      <c r="C57" s="129" t="s">
        <v>65</v>
      </c>
      <c r="D57" s="128" t="s">
        <v>68</v>
      </c>
      <c r="E57" s="44" t="s">
        <v>43</v>
      </c>
      <c r="F57" s="129">
        <v>1</v>
      </c>
      <c r="G57" s="130"/>
      <c r="H57" s="131">
        <v>151720000</v>
      </c>
      <c r="I57" s="62">
        <f t="shared" si="3"/>
        <v>169926400.00000003</v>
      </c>
      <c r="J57" s="132" t="s">
        <v>224</v>
      </c>
      <c r="K57" s="47" t="s">
        <v>40</v>
      </c>
    </row>
    <row r="58" spans="1:11" s="4" customFormat="1" ht="45" x14ac:dyDescent="0.25">
      <c r="A58" s="19">
        <v>11</v>
      </c>
      <c r="B58" s="28" t="s">
        <v>278</v>
      </c>
      <c r="C58" s="112" t="s">
        <v>65</v>
      </c>
      <c r="D58" s="28" t="s">
        <v>278</v>
      </c>
      <c r="E58" s="21" t="s">
        <v>43</v>
      </c>
      <c r="F58" s="112">
        <v>1</v>
      </c>
      <c r="G58" s="18"/>
      <c r="H58" s="5">
        <v>926363000</v>
      </c>
      <c r="I58" s="11">
        <f t="shared" si="3"/>
        <v>1037526560.0000001</v>
      </c>
      <c r="J58" s="32" t="s">
        <v>224</v>
      </c>
      <c r="K58" s="8" t="s">
        <v>40</v>
      </c>
    </row>
    <row r="59" spans="1:11" s="4" customFormat="1" ht="90" x14ac:dyDescent="0.25">
      <c r="A59" s="19">
        <v>12</v>
      </c>
      <c r="B59" s="28" t="s">
        <v>279</v>
      </c>
      <c r="C59" s="112" t="s">
        <v>65</v>
      </c>
      <c r="D59" s="28" t="s">
        <v>279</v>
      </c>
      <c r="E59" s="21" t="s">
        <v>43</v>
      </c>
      <c r="F59" s="112">
        <v>1</v>
      </c>
      <c r="G59" s="18"/>
      <c r="H59" s="5">
        <v>1463239000</v>
      </c>
      <c r="I59" s="11">
        <f t="shared" si="3"/>
        <v>1638827680.0000002</v>
      </c>
      <c r="J59" s="32" t="s">
        <v>224</v>
      </c>
      <c r="K59" s="8" t="s">
        <v>40</v>
      </c>
    </row>
    <row r="60" spans="1:11" s="4" customFormat="1" ht="90" x14ac:dyDescent="0.25">
      <c r="A60" s="19">
        <v>13</v>
      </c>
      <c r="B60" s="28" t="s">
        <v>280</v>
      </c>
      <c r="C60" s="112" t="s">
        <v>65</v>
      </c>
      <c r="D60" s="28" t="s">
        <v>280</v>
      </c>
      <c r="E60" s="21" t="s">
        <v>43</v>
      </c>
      <c r="F60" s="112">
        <v>1</v>
      </c>
      <c r="G60" s="18"/>
      <c r="H60" s="5">
        <v>2210255470</v>
      </c>
      <c r="I60" s="11">
        <f t="shared" si="3"/>
        <v>2475486126.4000001</v>
      </c>
      <c r="J60" s="32" t="s">
        <v>224</v>
      </c>
      <c r="K60" s="8" t="s">
        <v>40</v>
      </c>
    </row>
    <row r="61" spans="1:11" s="4" customFormat="1" ht="45" x14ac:dyDescent="0.25">
      <c r="A61" s="19">
        <v>14</v>
      </c>
      <c r="B61" s="28" t="s">
        <v>306</v>
      </c>
      <c r="C61" s="112" t="s">
        <v>65</v>
      </c>
      <c r="D61" s="28" t="s">
        <v>307</v>
      </c>
      <c r="E61" s="21" t="s">
        <v>43</v>
      </c>
      <c r="F61" s="112">
        <v>1</v>
      </c>
      <c r="G61" s="18"/>
      <c r="H61" s="5">
        <v>59104000</v>
      </c>
      <c r="I61" s="11">
        <f t="shared" si="3"/>
        <v>66196480.000000007</v>
      </c>
      <c r="J61" s="32" t="s">
        <v>224</v>
      </c>
      <c r="K61" s="8" t="s">
        <v>40</v>
      </c>
    </row>
    <row r="62" spans="1:11" s="4" customFormat="1" ht="45" x14ac:dyDescent="0.25">
      <c r="A62" s="19">
        <v>15</v>
      </c>
      <c r="B62" s="28" t="s">
        <v>257</v>
      </c>
      <c r="C62" s="112" t="s">
        <v>65</v>
      </c>
      <c r="D62" s="28" t="s">
        <v>257</v>
      </c>
      <c r="E62" s="21" t="s">
        <v>43</v>
      </c>
      <c r="F62" s="112">
        <v>1</v>
      </c>
      <c r="G62" s="18"/>
      <c r="H62" s="5">
        <v>152840000</v>
      </c>
      <c r="I62" s="11">
        <f t="shared" si="3"/>
        <v>171180800.00000003</v>
      </c>
      <c r="J62" s="32" t="s">
        <v>224</v>
      </c>
      <c r="K62" s="8" t="s">
        <v>40</v>
      </c>
    </row>
    <row r="63" spans="1:11" s="4" customFormat="1" ht="45" x14ac:dyDescent="0.25">
      <c r="A63" s="19">
        <v>16</v>
      </c>
      <c r="B63" s="28" t="s">
        <v>258</v>
      </c>
      <c r="C63" s="112" t="s">
        <v>65</v>
      </c>
      <c r="D63" s="28" t="s">
        <v>259</v>
      </c>
      <c r="E63" s="21" t="s">
        <v>43</v>
      </c>
      <c r="F63" s="112">
        <v>1</v>
      </c>
      <c r="G63" s="18"/>
      <c r="H63" s="5">
        <v>446428571.43000001</v>
      </c>
      <c r="I63" s="11">
        <f t="shared" si="3"/>
        <v>500000000.00160003</v>
      </c>
      <c r="J63" s="32" t="s">
        <v>224</v>
      </c>
      <c r="K63" s="8" t="s">
        <v>40</v>
      </c>
    </row>
    <row r="64" spans="1:11" s="4" customFormat="1" ht="30" x14ac:dyDescent="0.25">
      <c r="A64" s="19">
        <v>17</v>
      </c>
      <c r="B64" s="28" t="s">
        <v>260</v>
      </c>
      <c r="C64" s="112" t="s">
        <v>65</v>
      </c>
      <c r="D64" s="28" t="s">
        <v>261</v>
      </c>
      <c r="E64" s="21" t="s">
        <v>43</v>
      </c>
      <c r="F64" s="112">
        <v>1</v>
      </c>
      <c r="G64" s="18"/>
      <c r="H64" s="5">
        <v>14732142.859999999</v>
      </c>
      <c r="I64" s="11">
        <f t="shared" si="3"/>
        <v>16500000.0032</v>
      </c>
      <c r="J64" s="32" t="s">
        <v>224</v>
      </c>
      <c r="K64" s="8" t="s">
        <v>40</v>
      </c>
    </row>
    <row r="65" spans="1:11" s="4" customFormat="1" ht="60" x14ac:dyDescent="0.25">
      <c r="A65" s="19">
        <v>18</v>
      </c>
      <c r="B65" s="28" t="s">
        <v>50</v>
      </c>
      <c r="C65" s="112" t="s">
        <v>225</v>
      </c>
      <c r="D65" s="28" t="s">
        <v>50</v>
      </c>
      <c r="E65" s="21" t="s">
        <v>43</v>
      </c>
      <c r="F65" s="112">
        <v>1</v>
      </c>
      <c r="G65" s="18"/>
      <c r="H65" s="18">
        <v>5267177</v>
      </c>
      <c r="I65" s="11">
        <f t="shared" si="3"/>
        <v>5899238.2400000002</v>
      </c>
      <c r="J65" s="60" t="s">
        <v>51</v>
      </c>
      <c r="K65" s="47" t="s">
        <v>52</v>
      </c>
    </row>
    <row r="66" spans="1:11" s="4" customFormat="1" ht="60" x14ac:dyDescent="0.25">
      <c r="A66" s="19">
        <v>19</v>
      </c>
      <c r="B66" s="28" t="s">
        <v>226</v>
      </c>
      <c r="C66" s="3" t="s">
        <v>54</v>
      </c>
      <c r="D66" s="28" t="s">
        <v>262</v>
      </c>
      <c r="E66" s="21" t="s">
        <v>43</v>
      </c>
      <c r="F66" s="112">
        <v>1</v>
      </c>
      <c r="G66" s="18"/>
      <c r="H66" s="18">
        <v>675000000</v>
      </c>
      <c r="I66" s="11">
        <f t="shared" si="3"/>
        <v>756000000.00000012</v>
      </c>
      <c r="J66" s="30" t="s">
        <v>205</v>
      </c>
      <c r="K66" s="8" t="s">
        <v>86</v>
      </c>
    </row>
    <row r="67" spans="1:11" s="4" customFormat="1" ht="60" x14ac:dyDescent="0.25">
      <c r="A67" s="19">
        <v>20</v>
      </c>
      <c r="B67" s="28" t="s">
        <v>226</v>
      </c>
      <c r="C67" s="3" t="s">
        <v>54</v>
      </c>
      <c r="D67" s="40" t="s">
        <v>263</v>
      </c>
      <c r="E67" s="21" t="s">
        <v>43</v>
      </c>
      <c r="F67" s="3">
        <v>1</v>
      </c>
      <c r="G67" s="12"/>
      <c r="H67" s="3">
        <v>517949000</v>
      </c>
      <c r="I67" s="11">
        <f t="shared" si="3"/>
        <v>580102880</v>
      </c>
      <c r="J67" s="30" t="s">
        <v>205</v>
      </c>
      <c r="K67" s="8" t="s">
        <v>227</v>
      </c>
    </row>
    <row r="68" spans="1:11" s="4" customFormat="1" ht="45" x14ac:dyDescent="0.25">
      <c r="A68" s="19">
        <v>21</v>
      </c>
      <c r="B68" s="28" t="s">
        <v>226</v>
      </c>
      <c r="C68" s="3" t="s">
        <v>54</v>
      </c>
      <c r="D68" s="40" t="s">
        <v>264</v>
      </c>
      <c r="E68" s="21" t="s">
        <v>43</v>
      </c>
      <c r="F68" s="17">
        <v>1</v>
      </c>
      <c r="G68" s="18"/>
      <c r="H68" s="18">
        <v>1007499000</v>
      </c>
      <c r="I68" s="11">
        <f t="shared" si="3"/>
        <v>1128398880</v>
      </c>
      <c r="J68" s="30" t="s">
        <v>312</v>
      </c>
      <c r="K68" s="8" t="s">
        <v>227</v>
      </c>
    </row>
    <row r="69" spans="1:11" s="4" customFormat="1" ht="75" x14ac:dyDescent="0.25">
      <c r="A69" s="19">
        <v>22</v>
      </c>
      <c r="B69" s="113" t="s">
        <v>265</v>
      </c>
      <c r="C69" s="3" t="s">
        <v>308</v>
      </c>
      <c r="D69" s="113" t="s">
        <v>266</v>
      </c>
      <c r="E69" s="21" t="s">
        <v>43</v>
      </c>
      <c r="F69" s="3">
        <v>1</v>
      </c>
      <c r="G69" s="3"/>
      <c r="H69" s="13">
        <v>135592816</v>
      </c>
      <c r="I69" s="11">
        <f t="shared" si="3"/>
        <v>151863953.92000002</v>
      </c>
      <c r="J69" s="35" t="s">
        <v>62</v>
      </c>
      <c r="K69" s="8" t="s">
        <v>86</v>
      </c>
    </row>
    <row r="70" spans="1:11" s="4" customFormat="1" ht="60" x14ac:dyDescent="0.25">
      <c r="A70" s="19">
        <v>23</v>
      </c>
      <c r="B70" s="100" t="s">
        <v>267</v>
      </c>
      <c r="C70" s="3" t="s">
        <v>64</v>
      </c>
      <c r="D70" s="100" t="s">
        <v>228</v>
      </c>
      <c r="E70" s="21" t="s">
        <v>43</v>
      </c>
      <c r="F70" s="3">
        <v>1</v>
      </c>
      <c r="G70" s="3"/>
      <c r="H70" s="3">
        <v>10000000</v>
      </c>
      <c r="I70" s="11">
        <f t="shared" si="3"/>
        <v>11200000.000000002</v>
      </c>
      <c r="J70" s="101" t="s">
        <v>62</v>
      </c>
      <c r="K70" s="102" t="s">
        <v>86</v>
      </c>
    </row>
    <row r="71" spans="1:11" s="4" customFormat="1" ht="60" x14ac:dyDescent="0.25">
      <c r="A71" s="19">
        <v>24</v>
      </c>
      <c r="B71" s="100" t="s">
        <v>268</v>
      </c>
      <c r="C71" s="3" t="s">
        <v>64</v>
      </c>
      <c r="D71" s="100" t="s">
        <v>269</v>
      </c>
      <c r="E71" s="21" t="s">
        <v>43</v>
      </c>
      <c r="F71" s="3">
        <v>1</v>
      </c>
      <c r="G71" s="3"/>
      <c r="H71" s="3">
        <v>20800000</v>
      </c>
      <c r="I71" s="11">
        <f t="shared" si="3"/>
        <v>23296000.000000004</v>
      </c>
      <c r="J71" s="35" t="s">
        <v>62</v>
      </c>
      <c r="K71" s="8" t="s">
        <v>86</v>
      </c>
    </row>
    <row r="72" spans="1:11" ht="60" x14ac:dyDescent="0.25">
      <c r="A72" s="19">
        <v>25</v>
      </c>
      <c r="B72" s="28" t="s">
        <v>66</v>
      </c>
      <c r="C72" s="3" t="s">
        <v>54</v>
      </c>
      <c r="D72" s="28" t="s">
        <v>66</v>
      </c>
      <c r="E72" s="21" t="s">
        <v>43</v>
      </c>
      <c r="F72" s="3">
        <v>1</v>
      </c>
      <c r="G72" s="3"/>
      <c r="H72" s="3">
        <v>68921000</v>
      </c>
      <c r="I72" s="11">
        <f t="shared" si="3"/>
        <v>77191520</v>
      </c>
      <c r="J72" s="35" t="s">
        <v>62</v>
      </c>
      <c r="K72" s="8" t="s">
        <v>86</v>
      </c>
    </row>
    <row r="73" spans="1:11" s="4" customFormat="1" ht="45" customHeight="1" x14ac:dyDescent="0.25">
      <c r="A73" s="19">
        <v>26</v>
      </c>
      <c r="B73" s="40" t="s">
        <v>229</v>
      </c>
      <c r="C73" s="3" t="s">
        <v>69</v>
      </c>
      <c r="D73" s="100" t="s">
        <v>270</v>
      </c>
      <c r="E73" s="21" t="s">
        <v>43</v>
      </c>
      <c r="F73" s="3">
        <v>1</v>
      </c>
      <c r="G73" s="3"/>
      <c r="H73" s="13">
        <v>9000000</v>
      </c>
      <c r="I73" s="11">
        <f t="shared" si="3"/>
        <v>10080000.000000002</v>
      </c>
      <c r="J73" s="35" t="s">
        <v>62</v>
      </c>
      <c r="K73" s="8" t="s">
        <v>86</v>
      </c>
    </row>
    <row r="74" spans="1:11" s="4" customFormat="1" ht="45" customHeight="1" x14ac:dyDescent="0.25">
      <c r="A74" s="21">
        <v>27</v>
      </c>
      <c r="B74" s="40" t="s">
        <v>286</v>
      </c>
      <c r="C74" s="3" t="s">
        <v>54</v>
      </c>
      <c r="D74" s="100" t="s">
        <v>287</v>
      </c>
      <c r="E74" s="21" t="s">
        <v>43</v>
      </c>
      <c r="F74" s="3">
        <v>1</v>
      </c>
      <c r="G74" s="3"/>
      <c r="H74" s="3">
        <v>800300000</v>
      </c>
      <c r="I74" s="11">
        <f t="shared" si="3"/>
        <v>896336000.00000012</v>
      </c>
      <c r="J74" s="31" t="s">
        <v>288</v>
      </c>
      <c r="K74" s="8" t="s">
        <v>289</v>
      </c>
    </row>
    <row r="75" spans="1:11" s="4" customFormat="1" ht="45" customHeight="1" x14ac:dyDescent="0.25">
      <c r="A75" s="21">
        <v>28</v>
      </c>
      <c r="B75" s="40" t="s">
        <v>297</v>
      </c>
      <c r="C75" s="3" t="s">
        <v>57</v>
      </c>
      <c r="D75" s="100" t="s">
        <v>297</v>
      </c>
      <c r="E75" s="21" t="s">
        <v>43</v>
      </c>
      <c r="F75" s="3">
        <v>1</v>
      </c>
      <c r="G75" s="3"/>
      <c r="H75" s="3">
        <v>400000</v>
      </c>
      <c r="I75" s="11">
        <f t="shared" si="3"/>
        <v>448000.00000000006</v>
      </c>
      <c r="J75" s="31" t="s">
        <v>326</v>
      </c>
      <c r="K75" s="8" t="s">
        <v>60</v>
      </c>
    </row>
    <row r="76" spans="1:11" s="4" customFormat="1" ht="123" customHeight="1" x14ac:dyDescent="0.25">
      <c r="A76" s="21">
        <v>29</v>
      </c>
      <c r="B76" s="40" t="s">
        <v>313</v>
      </c>
      <c r="C76" s="3" t="s">
        <v>65</v>
      </c>
      <c r="D76" s="100" t="s">
        <v>314</v>
      </c>
      <c r="E76" s="21" t="s">
        <v>43</v>
      </c>
      <c r="F76" s="3">
        <v>1</v>
      </c>
      <c r="G76" s="3"/>
      <c r="H76" s="3">
        <v>26785714.289999999</v>
      </c>
      <c r="I76" s="11">
        <f t="shared" si="3"/>
        <v>30000000.004800003</v>
      </c>
      <c r="J76" s="31" t="s">
        <v>315</v>
      </c>
      <c r="K76" s="8" t="s">
        <v>316</v>
      </c>
    </row>
    <row r="77" spans="1:11" s="4" customFormat="1" ht="44.25" customHeight="1" x14ac:dyDescent="0.25">
      <c r="A77" s="21">
        <v>30</v>
      </c>
      <c r="B77" s="40" t="s">
        <v>327</v>
      </c>
      <c r="C77" s="3" t="s">
        <v>328</v>
      </c>
      <c r="D77" s="100" t="s">
        <v>327</v>
      </c>
      <c r="E77" s="21" t="s">
        <v>43</v>
      </c>
      <c r="F77" s="3">
        <v>1</v>
      </c>
      <c r="G77" s="3"/>
      <c r="H77" s="3">
        <v>524000</v>
      </c>
      <c r="I77" s="11">
        <f t="shared" si="3"/>
        <v>586880</v>
      </c>
      <c r="J77" s="31" t="s">
        <v>329</v>
      </c>
      <c r="K77" s="8" t="s">
        <v>316</v>
      </c>
    </row>
    <row r="78" spans="1:11" s="4" customFormat="1" ht="87" customHeight="1" x14ac:dyDescent="0.25">
      <c r="A78" s="21">
        <v>31</v>
      </c>
      <c r="B78" s="40" t="s">
        <v>342</v>
      </c>
      <c r="C78" s="3" t="s">
        <v>330</v>
      </c>
      <c r="D78" s="100" t="s">
        <v>343</v>
      </c>
      <c r="E78" s="21" t="s">
        <v>43</v>
      </c>
      <c r="F78" s="3">
        <v>1</v>
      </c>
      <c r="G78" s="3"/>
      <c r="H78" s="3">
        <v>8400000</v>
      </c>
      <c r="I78" s="11">
        <f t="shared" si="3"/>
        <v>9408000</v>
      </c>
      <c r="J78" s="31" t="s">
        <v>331</v>
      </c>
      <c r="K78" s="8" t="s">
        <v>316</v>
      </c>
    </row>
    <row r="79" spans="1:11" ht="15" customHeight="1" x14ac:dyDescent="0.25">
      <c r="A79" s="149" t="s">
        <v>70</v>
      </c>
      <c r="B79" s="150"/>
      <c r="C79" s="150"/>
      <c r="D79" s="150"/>
      <c r="E79" s="150"/>
      <c r="F79" s="150"/>
      <c r="G79" s="151"/>
      <c r="H79" s="90">
        <f>SUM(H48:H78)</f>
        <v>12417569262.040001</v>
      </c>
      <c r="I79" s="90">
        <f>SUM(I48:I78)</f>
        <v>13907677573.484802</v>
      </c>
      <c r="J79" s="67"/>
      <c r="K79" s="67"/>
    </row>
    <row r="80" spans="1:11" x14ac:dyDescent="0.25">
      <c r="A80" s="152" t="s">
        <v>83</v>
      </c>
      <c r="B80" s="153"/>
      <c r="C80" s="153"/>
      <c r="D80" s="153"/>
      <c r="E80" s="153"/>
      <c r="F80" s="153"/>
      <c r="G80" s="154"/>
      <c r="H80" s="90">
        <f>H79+H46</f>
        <v>42161267082.040001</v>
      </c>
      <c r="I80" s="90">
        <f>I79+I46</f>
        <v>47220619131.884811</v>
      </c>
      <c r="J80" s="67"/>
      <c r="K80" s="68"/>
    </row>
    <row r="81" spans="1:11" ht="19.5" customHeight="1" x14ac:dyDescent="0.25">
      <c r="A81" s="138" t="s">
        <v>84</v>
      </c>
      <c r="B81" s="139"/>
      <c r="C81" s="139"/>
      <c r="D81" s="139"/>
      <c r="E81" s="139"/>
      <c r="F81" s="139"/>
      <c r="G81" s="140"/>
      <c r="H81" s="91">
        <f>H80+H40</f>
        <v>43930694412.040001</v>
      </c>
      <c r="I81" s="91">
        <f>I80+I40</f>
        <v>49202377741.48481</v>
      </c>
      <c r="J81" s="68"/>
      <c r="K81" s="114"/>
    </row>
    <row r="82" spans="1:11" ht="15" customHeight="1" x14ac:dyDescent="0.25">
      <c r="A82" s="1"/>
      <c r="J82" s="36"/>
    </row>
    <row r="83" spans="1:11" ht="15" customHeight="1" x14ac:dyDescent="0.25">
      <c r="A83" s="1"/>
    </row>
    <row r="84" spans="1:11" ht="15" customHeight="1" x14ac:dyDescent="0.25">
      <c r="A84" s="43" t="s">
        <v>88</v>
      </c>
      <c r="J84" s="36"/>
    </row>
    <row r="85" spans="1:11" x14ac:dyDescent="0.25">
      <c r="J85" s="36"/>
      <c r="K85" s="1"/>
    </row>
    <row r="86" spans="1:11" x14ac:dyDescent="0.25">
      <c r="A86" s="1"/>
      <c r="B86" s="1"/>
      <c r="D86" s="1"/>
      <c r="J86" s="36"/>
    </row>
    <row r="87" spans="1:11" x14ac:dyDescent="0.25">
      <c r="K87" s="1"/>
    </row>
    <row r="88" spans="1:11" x14ac:dyDescent="0.25">
      <c r="A88" s="1"/>
      <c r="B88" s="1"/>
      <c r="D88" s="1"/>
      <c r="J88" s="36"/>
      <c r="K88" s="1"/>
    </row>
    <row r="89" spans="1:11" x14ac:dyDescent="0.25">
      <c r="A89" s="1"/>
      <c r="B89" s="1"/>
      <c r="D89" s="1"/>
      <c r="J89" s="36"/>
      <c r="K89" s="1"/>
    </row>
    <row r="90" spans="1:11" x14ac:dyDescent="0.25">
      <c r="A90" s="1"/>
      <c r="B90" s="1"/>
      <c r="D90" s="1"/>
      <c r="J90" s="36"/>
    </row>
  </sheetData>
  <mergeCells count="12">
    <mergeCell ref="A80:G80"/>
    <mergeCell ref="A81:G81"/>
    <mergeCell ref="A11:K11"/>
    <mergeCell ref="A12:K12"/>
    <mergeCell ref="A19:G19"/>
    <mergeCell ref="A20:K20"/>
    <mergeCell ref="A40:G40"/>
    <mergeCell ref="A41:K41"/>
    <mergeCell ref="A42:K42"/>
    <mergeCell ref="A46:G46"/>
    <mergeCell ref="A47:K47"/>
    <mergeCell ref="A79:G79"/>
  </mergeCells>
  <dataValidations count="1">
    <dataValidation allowBlank="1" showInputMessage="1" showErrorMessage="1" prompt="Введите наименование на рус.языке" sqref="D48 D67 B48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2013-05-23T04:04:03Z</dcterms:modified>
</cp:coreProperties>
</file>