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5040" windowWidth="19320" windowHeight="397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пз!$A$12:$M$94</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пз!$12:$12</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H92" i="12" l="1"/>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A52" i="12"/>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I51" i="12"/>
  <c r="A51" i="12"/>
  <c r="I50" i="12"/>
  <c r="H48" i="12"/>
  <c r="I47" i="12"/>
  <c r="I46" i="12"/>
  <c r="I45" i="12"/>
  <c r="I44" i="12"/>
  <c r="I43" i="12"/>
  <c r="H39" i="12"/>
  <c r="H40" i="12" s="1"/>
  <c r="I38" i="12"/>
  <c r="I37" i="12"/>
  <c r="I36" i="12"/>
  <c r="I35" i="12"/>
  <c r="I34" i="12"/>
  <c r="I33" i="12"/>
  <c r="I32" i="12"/>
  <c r="I31" i="12"/>
  <c r="I30" i="12"/>
  <c r="I29" i="12"/>
  <c r="I28" i="12"/>
  <c r="I27" i="12"/>
  <c r="I26" i="12"/>
  <c r="I25" i="12"/>
  <c r="I24" i="12"/>
  <c r="I23" i="12"/>
  <c r="I22" i="12"/>
  <c r="I21" i="12"/>
  <c r="I20" i="12"/>
  <c r="A20" i="12"/>
  <c r="A21" i="12" s="1"/>
  <c r="A22" i="12" s="1"/>
  <c r="A23" i="12" s="1"/>
  <c r="A24" i="12" s="1"/>
  <c r="A25" i="12" s="1"/>
  <c r="A26" i="12" s="1"/>
  <c r="A27" i="12" s="1"/>
  <c r="A28" i="12" s="1"/>
  <c r="A29" i="12" s="1"/>
  <c r="A30" i="12" s="1"/>
  <c r="A31" i="12" s="1"/>
  <c r="A32" i="12" s="1"/>
  <c r="A33" i="12" s="1"/>
  <c r="A34" i="12" s="1"/>
  <c r="A35" i="12" s="1"/>
  <c r="A36" i="12" s="1"/>
  <c r="A37" i="12" s="1"/>
  <c r="A38" i="12" s="1"/>
  <c r="I19" i="12"/>
  <c r="I39" i="12" s="1"/>
  <c r="I40" i="12" s="1"/>
  <c r="H17" i="12"/>
  <c r="I16" i="12"/>
  <c r="I17" i="12" s="1"/>
  <c r="I48" i="12" l="1"/>
  <c r="I92" i="12"/>
  <c r="I93" i="12" s="1"/>
  <c r="I94" i="12" s="1"/>
  <c r="H93" i="12"/>
  <c r="H94" i="12" s="1"/>
  <c r="H92" i="11" l="1"/>
  <c r="H39" i="11" l="1"/>
  <c r="I38" i="11"/>
  <c r="I37" i="11"/>
  <c r="I91" i="11"/>
  <c r="I36" i="11"/>
  <c r="I35" i="11"/>
  <c r="I34" i="11"/>
  <c r="I90" i="11" l="1"/>
  <c r="I33" i="11" l="1"/>
  <c r="I32" i="11"/>
  <c r="H17" i="11" l="1"/>
  <c r="H40" i="11" s="1"/>
  <c r="I16" i="11"/>
  <c r="I89" i="11" l="1"/>
  <c r="I88" i="11" l="1"/>
  <c r="H48" i="11" l="1"/>
  <c r="H93" i="11" s="1"/>
  <c r="H94" i="11" s="1"/>
  <c r="I31" i="11" l="1"/>
  <c r="I30" i="11"/>
  <c r="I29" i="11"/>
  <c r="I87" i="11"/>
  <c r="I86" i="11" l="1"/>
  <c r="I28" i="11" l="1"/>
  <c r="I85" i="11" l="1"/>
  <c r="I27" i="11" l="1"/>
  <c r="I84" i="11"/>
  <c r="I83" i="11"/>
  <c r="I51" i="11" l="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50" i="11"/>
  <c r="I44" i="11"/>
  <c r="I45" i="11"/>
  <c r="I46" i="11"/>
  <c r="I47" i="11"/>
  <c r="I43" i="11"/>
  <c r="I20" i="11"/>
  <c r="I21" i="11"/>
  <c r="I22" i="11"/>
  <c r="I23" i="11"/>
  <c r="I24" i="11"/>
  <c r="I25" i="11"/>
  <c r="I26" i="11"/>
  <c r="I19" i="11"/>
  <c r="I92" i="11" l="1"/>
  <c r="I93" i="11" s="1"/>
  <c r="I39" i="11"/>
  <c r="I17" i="11"/>
  <c r="I48" i="11"/>
  <c r="A53" i="11"/>
  <c r="A54" i="11" s="1"/>
  <c r="A55" i="11" s="1"/>
  <c r="A56" i="11" s="1"/>
  <c r="A57" i="11" s="1"/>
  <c r="A58" i="11" s="1"/>
  <c r="A59" i="11" l="1"/>
  <c r="A60" i="11" s="1"/>
  <c r="A61" i="11" s="1"/>
  <c r="A62" i="11" s="1"/>
  <c r="I40" i="11"/>
  <c r="I94" i="11" s="1"/>
  <c r="A63" i="11" l="1"/>
  <c r="A64" i="11" s="1"/>
  <c r="A65" i="11" s="1"/>
  <c r="A66" i="11" l="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alcChain>
</file>

<file path=xl/sharedStrings.xml><?xml version="1.0" encoding="utf-8"?>
<sst xmlns="http://schemas.openxmlformats.org/spreadsheetml/2006/main" count="888" uniqueCount="438">
  <si>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</si>
  <si>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</si>
  <si>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</si>
  <si>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</si>
  <si>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</si>
  <si>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</si>
  <si>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</si>
  <si>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</si>
  <si>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</si>
  <si>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</si>
  <si>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</si>
  <si>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</si>
  <si>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</si>
  <si>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</si>
  <si>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</si>
  <si>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</si>
  <si>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</si>
  <si>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6 месяцев со дня вступления договора в силу</t>
  </si>
  <si>
    <t>в течение 12 месяцев со дня вступления в силу договора</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</si>
  <si>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</si>
  <si>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</si>
  <si>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</si>
  <si>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</si>
  <si>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</si>
  <si>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</si>
  <si>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</si>
  <si>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</si>
  <si>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</si>
  <si>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</si>
  <si>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</si>
  <si>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</si>
  <si>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</si>
  <si>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</si>
  <si>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</si>
  <si>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</si>
  <si>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</si>
  <si>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</si>
  <si>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</si>
  <si>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</si>
  <si>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</si>
  <si>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</si>
  <si>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</si>
  <si>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</si>
  <si>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</si>
  <si>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</si>
  <si>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</si>
  <si>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</si>
  <si>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</si>
  <si>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</si>
  <si>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</si>
  <si>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</si>
  <si>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</si>
  <si>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</si>
  <si>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</si>
  <si>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</si>
  <si>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</si>
  <si>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</si>
  <si>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</si>
  <si>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</si>
  <si>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</si>
  <si>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</si>
  <si>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</si>
  <si>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</si>
  <si>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</si>
  <si>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</si>
  <si>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</si>
  <si>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</si>
  <si>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</si>
  <si>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</si>
  <si>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</si>
  <si>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</si>
  <si>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</si>
  <si>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</si>
  <si>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</si>
  <si>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</si>
  <si>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</si>
  <si>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</si>
  <si>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</si>
  <si>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</si>
  <si>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</si>
  <si>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</si>
  <si>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</si>
  <si>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</si>
  <si>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</si>
  <si>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</si>
  <si>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</si>
  <si>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</si>
  <si>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</si>
  <si>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</si>
  <si>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</si>
  <si>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г. Астана, пр. Кабанбай батыра, 53</t>
  </si>
  <si>
    <t>24 месяца</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</si>
  <si>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</si>
  <si>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</si>
  <si>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</si>
  <si>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</si>
  <si>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</si>
  <si>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</si>
  <si>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</si>
  <si>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</si>
  <si>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</si>
  <si>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</si>
  <si>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</si>
  <si>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</si>
  <si>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</si>
  <si>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</si>
  <si>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</si>
  <si>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</si>
  <si>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</si>
  <si>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</si>
  <si>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</si>
  <si>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</si>
  <si>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</si>
  <si>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</si>
  <si>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</si>
  <si>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</si>
  <si>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</si>
  <si>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</si>
  <si>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</si>
  <si>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</si>
  <si>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</si>
  <si>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</si>
  <si>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</si>
  <si>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</si>
  <si>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</si>
  <si>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</si>
  <si>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</si>
  <si>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</si>
  <si>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</si>
  <si>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</si>
  <si>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</si>
  <si>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</si>
  <si>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</si>
  <si>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</si>
  <si>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</si>
  <si>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кешендi жұмыс</t>
  </si>
  <si>
    <t>Астана қ.</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</si>
  <si>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</si>
  <si>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</si>
  <si>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</si>
  <si>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</si>
  <si>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</si>
  <si>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</si>
  <si>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</si>
  <si>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</si>
  <si>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</si>
  <si>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</si>
  <si>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</si>
  <si>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</si>
  <si>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</si>
  <si>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</si>
  <si>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</si>
  <si>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</si>
  <si>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</si>
  <si>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</si>
  <si>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</si>
  <si>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</si>
  <si>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</si>
  <si>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</si>
  <si>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</si>
  <si>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</si>
  <si>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</si>
  <si>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</si>
  <si>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</si>
  <si>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</si>
  <si>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</si>
  <si>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</si>
  <si>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</si>
  <si>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</si>
  <si>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</si>
  <si>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</si>
  <si>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</si>
  <si>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</si>
  <si>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</si>
  <si>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</si>
  <si>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</si>
  <si>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</si>
  <si>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</si>
  <si>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</si>
  <si>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</si>
  <si>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</si>
  <si>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</si>
  <si>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</si>
  <si>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</si>
  <si>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</si>
  <si>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</si>
  <si>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</si>
  <si>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</si>
  <si>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</si>
  <si>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</si>
  <si>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</si>
  <si>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Стратегиялық әріптестен  Ғылым және технологиялар мектебі үшін қызметтерді сатып алу бойынша ұзақмерзімді келісім</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</si>
  <si>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</si>
  <si>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</si>
  <si>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</si>
  <si>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</si>
  <si>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</si>
  <si>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</si>
  <si>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</si>
  <si>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</si>
  <si>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</si>
  <si>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</si>
  <si>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</si>
  <si>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</si>
  <si>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</si>
  <si>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</si>
  <si>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</si>
  <si>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</si>
  <si>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</si>
  <si>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</si>
  <si>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</si>
  <si>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</si>
  <si>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</si>
  <si>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</si>
  <si>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</si>
  <si>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</si>
  <si>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</si>
  <si>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</si>
  <si>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</si>
  <si>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</si>
  <si>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</si>
  <si>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</si>
  <si>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</si>
  <si>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</si>
  <si>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</si>
  <si>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</si>
  <si>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Наименование товаров, работ, услуг</t>
  </si>
  <si>
    <t xml:space="preserve">Способ осуществления закупок </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</si>
  <si>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</si>
  <si>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</si>
  <si>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</si>
  <si>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</si>
  <si>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</si>
  <si>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</si>
  <si>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</si>
  <si>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</si>
  <si>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Услуги по организации и проведению концертного мероприятия</t>
  </si>
  <si>
    <t>Организация и проведение концертного мероприятия</t>
  </si>
  <si>
    <t xml:space="preserve">2. Товары, работы, услуги, приобретения которых осуществляются без применения норм Правил в соответствии с пунктом 15 Правил </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</si>
  <si>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</si>
  <si>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</si>
  <si>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</si>
  <si>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</si>
  <si>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</si>
  <si>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Астана қ., Қабанбай батыр даң., 53</t>
  </si>
  <si>
    <t>2012 жылы 20-21 тамызда</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</si>
  <si>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</si>
  <si>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</si>
  <si>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</si>
  <si>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</si>
  <si>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</si>
  <si>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</si>
  <si>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</si>
  <si>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</si>
  <si>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</si>
  <si>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</si>
  <si>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</si>
  <si>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</si>
  <si>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</si>
  <si>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</si>
  <si>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</si>
  <si>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</si>
  <si>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</si>
  <si>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</si>
  <si>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</si>
  <si>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</si>
  <si>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</si>
  <si>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</si>
  <si>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</si>
  <si>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</si>
  <si>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</si>
  <si>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</si>
  <si>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</si>
  <si>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</si>
  <si>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</si>
  <si>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</si>
  <si>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</si>
  <si>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</si>
  <si>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</si>
  <si>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180 календарных дней со дня вступления в силу договора</t>
  </si>
  <si>
    <t>шарттың күшіне енген күнінен бастап 180 күнтізбелік күн</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</si>
  <si>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</si>
  <si>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</si>
  <si>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</si>
  <si>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</si>
  <si>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</si>
  <si>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</si>
  <si>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</si>
  <si>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</si>
  <si>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</si>
  <si>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</si>
  <si>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</si>
  <si>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</si>
  <si>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1,5 месяца со дня вступления в силу договора</t>
  </si>
  <si>
    <t>Бурабайский район Акмолинской области</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</si>
  <si>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</si>
  <si>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</si>
  <si>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</si>
  <si>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</si>
  <si>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</si>
  <si>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</si>
  <si>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</si>
  <si>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</si>
  <si>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</si>
  <si>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</si>
  <si>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</si>
  <si>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</si>
  <si>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</si>
  <si>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</si>
  <si>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</si>
  <si>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</si>
  <si>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</si>
  <si>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</si>
  <si>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</si>
  <si>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</si>
  <si>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</si>
  <si>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</si>
  <si>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</si>
  <si>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</si>
  <si>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</si>
  <si>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</si>
  <si>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</si>
  <si>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</si>
  <si>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Приобретение услуг технического оснащения, синхронного перевода и питания для организации совещания</t>
  </si>
  <si>
    <t>со дня вступления в силу договора до 31 декабря 2012 года</t>
  </si>
  <si>
    <t>Мәжiлiстерді ұйымдастыруға арналған  техникалық жабдықтау, iлеспе аударма мен тамақтану қызметтерін сатып алу</t>
  </si>
  <si>
    <t>Мәжiлiстерді ұйымдастыруға арналған  техникалық жабдықтау, iлеспе аударма және тамақтану</t>
  </si>
  <si>
    <t>шарттың күшіне енген күнінен бастап 2012 жылғы 31 желтоқсанға дейін</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</si>
  <si>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</si>
  <si>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</si>
  <si>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</si>
  <si>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</si>
  <si>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</si>
  <si>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</si>
  <si>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 xml:space="preserve">Проведение специализированного технического исследования транспортных средств (привлечение специалиста) </t>
  </si>
  <si>
    <t>Проведение специализированного технического исследования транспортных средств</t>
  </si>
  <si>
    <t xml:space="preserve">не более 30 (тридцати) календарных дней, исчисляемого с момента последнего осмотра транспортного средства </t>
  </si>
  <si>
    <t>Разработка схем координат земельных участков</t>
  </si>
  <si>
    <t>Разработка схем координат земельных участков под Национальный научный онкологический центр, школу медицины, научно-исследовательский кластер, тепловой центр и для расширения территории научно-образовательного комплекса</t>
  </si>
  <si>
    <t>Көлiк құралдарына мамандандырылған техникалық зерттеу өткiзу (маманды қатыстыру)</t>
  </si>
  <si>
    <t>Көлiк құралдарына мамандандырылған техникалық зерттеу өткiзу</t>
  </si>
  <si>
    <t>көлік құралын соңғы тексеру кезінен бастап саналатын 30 (отыз) күнтізбелік күннен аспайтын</t>
  </si>
  <si>
    <t>Жер учаскесілері координаталарының  схемаларын әзірлеу</t>
  </si>
  <si>
    <t xml:space="preserve">Ұлттық онкология орталығының, медицина мектебiнiң,  ғылыми зерттеу кластердін, жылу орталығының ғимараттарына бөлінген жерлерді және Ғылыми-бiлiм беру  кешенiнің аумағын кеңейту үшін координаталар схемасын әзірлеу </t>
  </si>
  <si>
    <t>шарттың күшіне енген күнінен бастап 30 күнтезбелік күн ішінде</t>
  </si>
  <si>
    <t>Консультационные услуги для содействия развитию Школы гуманитарных и социальных наук в НУ и созданию потенциала в НУ</t>
  </si>
  <si>
    <t>в течение 12 месяцев с даты вступления в силу Соглашения</t>
  </si>
  <si>
    <t>с даты вступления договора в силу по июль 2013 года</t>
  </si>
  <si>
    <t xml:space="preserve">шарттың күшіне енген күнінен бастап шілдеге 2013ж. дейін
</t>
  </si>
  <si>
    <t xml:space="preserve">Стратегиялық  әріптестен кітапхананы дамыту, тілді оқыту мен меңгеруге  қолдау көрсету, «Назарбаев Университеті» оқытушылары мен  қызметкерлерінің  біліктілігін арттыру,  «Назарбаев Университеті» Гуманитарлық және әлеуметтік ғылымдар мектебі мен UW-Madison арасында сапа мен бағаны, ынтымақтастық пен оқытушылармен/қызметкерлермен алмасуды қамтамасыз ету   бойынша консультациялық қызметтерді сатып алу </t>
  </si>
  <si>
    <t xml:space="preserve">Келісімнің  күшіне енген күнінен бастап 12 ай ішінде </t>
  </si>
  <si>
    <t>1</t>
  </si>
  <si>
    <t>10</t>
  </si>
  <si>
    <t>11</t>
  </si>
  <si>
    <t>12</t>
  </si>
  <si>
    <t>13</t>
  </si>
  <si>
    <t>14</t>
  </si>
  <si>
    <t>15</t>
  </si>
  <si>
    <t>Итого по разделу 1:</t>
  </si>
  <si>
    <t>Итого по разделу 2:</t>
  </si>
  <si>
    <t>ВСЕГО (раздел 1+раздел 2):</t>
  </si>
  <si>
    <t>16</t>
  </si>
  <si>
    <t>Разработка концепции Генерального плана застройки участка в Бурабайском районе Акмолинской области</t>
  </si>
  <si>
    <t>17</t>
  </si>
  <si>
    <t>18</t>
  </si>
  <si>
    <t>19</t>
  </si>
  <si>
    <t>20</t>
  </si>
  <si>
    <t xml:space="preserve">Техническое оснащение, синхронный перевод и питание для организации совещания </t>
  </si>
  <si>
    <t>Приобретение у стратегического партнера консультационных услуг по развитию библиотеки, оказанию поддержки в преподавании и  изучении языка, повышению квалификации преподавателей и сотрудников НУ, обеспечению качества и оценке, сотрудничеству и обмену преподавателями и сотрудниками между Школой гуманитарных и социальных наук НУ и UW-Madison</t>
  </si>
  <si>
    <t>Техническое сопровождение и надзор за проектом по строительству 2-ой очереди Научно-образовательного комплекса «Назарбаев Университет»</t>
  </si>
  <si>
    <t>Техническое сопровождение и надзор за проектом по строительству ПК1, ПК2, ПК3, ПК4 2-ой очереди Научно-образовательного комплекса «Назарбаев Университет»</t>
  </si>
  <si>
    <t>Проведение медицинского осмотра для иностранного персонала</t>
  </si>
  <si>
    <t>Проведение обязательного осмотра для иностранных сотрудников по форме 086</t>
  </si>
  <si>
    <t>в течение 6 месяцев со дня вступления договора в силу</t>
  </si>
  <si>
    <t>Услуги по разработке и проведению профессиональных тестов сотрудников "Назарбаев Университет"</t>
  </si>
  <si>
    <t>Разработка и проведение профессиональных тестов на профессиональную пригодность сотрудников финансово-экономического блока</t>
  </si>
  <si>
    <t>в течение 5 месяцев со дня вступления договора в силу</t>
  </si>
  <si>
    <t>Услуги по отбору персонала</t>
  </si>
  <si>
    <t>Услуги международных рекрутинговых агентств по поиску и привлечению Вице-Провостов, Вице-Президент, Декана</t>
  </si>
  <si>
    <t>г. Астана, г. Лондон,   г. Гамбург</t>
  </si>
  <si>
    <t>Проведение теста IELTS</t>
  </si>
  <si>
    <t>Проведение теста на знание английского языка среди студентов 1 и 2 курсов</t>
  </si>
  <si>
    <t>Проведение специализированного исследования</t>
  </si>
  <si>
    <t xml:space="preserve">Проведение специализированного исследования (привлечение специалистов, имеющих специальные познания) </t>
  </si>
  <si>
    <t>Консультационные услуги в сфере бухгалтерского учета и финансовой отчетности</t>
  </si>
  <si>
    <t>Консультационные услуги: 1) по оказанию содействия в доработке учетной политики в соответствии с международными стандартами финансовой отчетности (далее - МСФО), действующими по состоянию на 2012 год и изменениями МСФО, вступающими в силу с 2013 и 2014гг.; 2) по разработке Процедур формирования финансовой отчетности</t>
  </si>
  <si>
    <t>со дня вступления в силу договора по 31 декабря 2012 года</t>
  </si>
  <si>
    <t xml:space="preserve">Приложение к приказу Председателя Исполнительного совета </t>
  </si>
  <si>
    <t>от 06 января 2012 года №01</t>
  </si>
  <si>
    <t>исп. менеджер ДАО Тасбулатова Д.С., тел. 8 (7172)70-61-05</t>
  </si>
  <si>
    <t>60 дней</t>
  </si>
  <si>
    <t>60 күн</t>
  </si>
  <si>
    <t xml:space="preserve">шарттың күшіне енген күнінен бастап 5 ай ішінде </t>
  </si>
  <si>
    <t xml:space="preserve">шарттың күшіне енген күнінен бастап 6 ай ішінде </t>
  </si>
  <si>
    <t>1 бөлім бойынша жинағы:</t>
  </si>
  <si>
    <t>Шарттың күшіне енген күнінен бастап 5 ай</t>
  </si>
  <si>
    <t>Астана қ., Лондон қ., Гамбург қ.</t>
  </si>
  <si>
    <t>2 бөлім бойынша жинағы:</t>
  </si>
  <si>
    <t>ЖИЫНЫ (1 бөлім+2 бөлім):</t>
  </si>
  <si>
    <t xml:space="preserve">«Назарбаев Университеті» Атқарушы кеңесі төрағасының </t>
  </si>
  <si>
    <t>2012 жылғы  6 қаңтардағы № 1 бұйрығына қосымша</t>
  </si>
  <si>
    <t>Бірлігі үшін баға, теңге (маркетингтік бағасы)</t>
  </si>
  <si>
    <t xml:space="preserve">"Ұлттық ғылыми онкология орталығы" құрылыс объектiсiнiң техникалық-экономикалық негіздемесі мен эскиздік жобасын әзірлеу </t>
  </si>
  <si>
    <t>"Ұлттық ғылыми онкология орталығы" құрылыс объектiсiнiң техникалық-экономикалық негіздемесі мен эскиздік жобасын ҚР  заңнамасына сәйкес әзірлеу</t>
  </si>
  <si>
    <t>Астана қ., Қабанбай батыр даңғ., 53</t>
  </si>
  <si>
    <t>тапсырыс берушiнiң өтінімі бойынша 2012 жылы 2 - жартыжылдық iшiнде</t>
  </si>
  <si>
    <t>шарттың күшіне енген күнінен бастап 2012 жылғы 31 желтоқсанға дейн</t>
  </si>
  <si>
    <t xml:space="preserve">Шетелдік ЖОО-мен және ғылыми орталықтармен келісімдер жасау мәселесі бойынша консультациялық және заң қызметтері  </t>
  </si>
  <si>
    <t>Шартқа қол қойылған күннен бастап 2012 жылғы 18 тамызға дейн</t>
  </si>
  <si>
    <t>Бухгалтерлiк есеп және қаржы есептілік саласындағы консультациялық қызметтер</t>
  </si>
  <si>
    <t xml:space="preserve">Консультациялық қызметтер: 2013 және 2014 жылдары күшіне енетін, 2012 жылғы жағдай бойынша және ХҚЕС-тегі өзгерістермен бірге қолданыстағы  Халықаралық қаржы есептілігі стандарттарына (бұдан әрі - ХҚЕС) сәйкес күшiне есеп саясатын псысықтауға көмек көрсету;  2) Қаржы есептілігін қалыптастыру рәсімдерін әзірлеу </t>
  </si>
  <si>
    <t>Мамандандырылған зерттеулер өткiзу (арнайы білімі бар мамандарды тарту)</t>
  </si>
  <si>
    <t>Мамандандырылған зерттеулер өткiзу</t>
  </si>
  <si>
    <t>Астана қ., Қабанбай батыр, даңғ., 53</t>
  </si>
  <si>
    <t>IELTS-шi тестін өткiзу</t>
  </si>
  <si>
    <t>1 және 2 курс студенттерi арасында ағылшын тiлi бiлiмiне тест өткiзу</t>
  </si>
  <si>
    <t xml:space="preserve">"Назарбаев Университеті" қызметкерлеріне кәсiби тест әзірлеу және өткiзу бойынша қызметтер
</t>
  </si>
  <si>
    <t xml:space="preserve">Қаржы-экономикалық блоктың қызметкерлерiнiң кәсiби жарамдылығына кәсiби тестілерді әзірлеу және өткiзу
</t>
  </si>
  <si>
    <t xml:space="preserve">Шетелдiк персонал үшін дәрiгерлiк байқау өткiзу
</t>
  </si>
  <si>
    <t xml:space="preserve">086 нысаны бойынша шетелдiк қызметкерлерге міндетті дәрігерлік тексеріс өткізу </t>
  </si>
  <si>
    <t xml:space="preserve">"Назарбаев Университеті" Ғылыми-білім беру кешенінің  бірінші кезектегі іске қосылатын кешені құрылысының фасады мен шатырын қайта құру </t>
  </si>
  <si>
    <t>«Назарбаев Университеті» Медицина мектебін құру және қызметін іске асыру жоспарын әзірлеу бойынша консультациялық қызметтер</t>
  </si>
  <si>
    <t>Медицина мектебінің төрт жылдық бағдарламаларын әзірлеу, оқу бағдарламасын әзірлеу, жол картасы мен іс-шаралар кестесін жасау</t>
  </si>
  <si>
    <t>Инженерия мектебi үшiн стратегиялық әрiптестестен бiлiм  және ғылым саласындағы қызметтерді сатып алу</t>
  </si>
  <si>
    <t>Инженерия мектебi үшiн стратегиялық әрiптестестен  бiлiм  және ғылым саласындағы қызметтерді сатып алу</t>
  </si>
  <si>
    <t xml:space="preserve"> «Назарбаев Университеті» Ғылыми-бiлiм беру кешенiнің құрылыс жобалары бойынша тапсырыс беруші өкілі мен «Салынып жатқан кәсіпорын дирекциясы» жеке мекемесі инженерінің  қызметтері
</t>
  </si>
  <si>
    <t>Назарбаев Университеті» Ғылыми-бiлiм беру кешенiнің екінші кезектегі ІҚ1, ІҚ2, ІҚ3, ІҚ4 құрылысының жобаларына  тапсырыс беруші өкілі мен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</si>
  <si>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«Назарбаев Университетінде» форумды ұйымдастыруға арналған тамақтану қызметтері</t>
  </si>
  <si>
    <t>Форумға қатысушылардың тамақтануын ұйымдастыру және қамтамасыз ету</t>
  </si>
  <si>
    <t>«Назарбаев Университетінде» форумды ұйымдастыруға арналған техникалық қолдау қызметтері</t>
  </si>
  <si>
    <t xml:space="preserve">Көрме, дыбыстық, синхронды жабдықтарды жалдау, режисердің, бейне, фото оператордың және техникалық ерекшеліке сәйкес өзге де қызметтер </t>
  </si>
  <si>
    <t>2011-2014 жылдарға арналған сапалы ұзақ өмiр сүрудiң ғылыми негiздерi және геронтоинжинирингтік инновациялық технологияларды дамыту» бағыты бойынша ғылыми зерттеулер</t>
  </si>
  <si>
    <t xml:space="preserve">Ақмола облысы Бурабай ауданындағы учаске құрылысы Бас жоспарының тұжырымдамасын әзірлеу   </t>
  </si>
  <si>
    <t>НУ-да Гуманитарлық және әлеуметтік ғылымдар мектебін дамыту және «Назарбаев Университеті» әлеуетін құру жөніндегі консультациялық қызметтер</t>
  </si>
  <si>
    <t>Вице- Провосттарды, вице-Президентті, Деканды iздестiру және тарту бойынша халықаралық рекрутинг агенттiктерiнiң қызметi</t>
  </si>
  <si>
    <t>Орынд.: СҰД менеджері Тасболатова Д.С., тел. 8 (7172)70-61-05</t>
  </si>
  <si>
    <t>Персоналды іріктеу бойынша қызмет</t>
  </si>
  <si>
    <t>с учетом изменений от 27.11.12г. №128</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</si>
</sst>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2"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44">
    <xf numFmtId="0" fontId="0" fillId="0" borderId="0" xfId="0"/>
    <xf numFmtId="0" fontId="25" fillId="2" borderId="0" xfId="0" applyFont="1" applyFill="1" applyAlignment="1">
      <alignment horizontal="center" vertical="center"/>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29" fillId="2" borderId="0" xfId="0" applyFont="1" applyFill="1" applyAlignment="1">
      <alignment vertical="center"/>
    </xf>
    <xf numFmtId="1" fontId="25" fillId="2" borderId="0" xfId="0" applyNumberFormat="1" applyFont="1" applyFill="1" applyAlignment="1">
      <alignment horizontal="left" vertical="center"/>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4" xfId="2"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2" applyNumberFormat="1" applyFont="1" applyFill="1" applyBorder="1" applyAlignment="1">
      <alignment horizontal="center" vertical="center" wrapText="1"/>
    </xf>
    <xf numFmtId="4" fontId="25" fillId="0" borderId="4" xfId="1" applyNumberFormat="1" applyFont="1" applyFill="1" applyBorder="1" applyAlignment="1">
      <alignment horizontal="center" vertical="center" wrapText="1"/>
    </xf>
    <xf numFmtId="3" fontId="25"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49" fontId="25" fillId="0" borderId="4" xfId="2" applyNumberFormat="1" applyFont="1" applyFill="1" applyBorder="1" applyAlignment="1">
      <alignment horizontal="center" vertical="center" wrapText="1"/>
    </xf>
    <xf numFmtId="4" fontId="25" fillId="3" borderId="1" xfId="0" applyNumberFormat="1" applyFont="1" applyFill="1" applyBorder="1" applyAlignment="1">
      <alignment horizontal="left" vertical="center" wrapText="1"/>
    </xf>
    <xf numFmtId="3" fontId="25" fillId="3" borderId="1" xfId="1" applyNumberFormat="1" applyFont="1" applyFill="1" applyBorder="1" applyAlignment="1">
      <alignment horizontal="left" vertical="center" wrapText="1"/>
    </xf>
    <xf numFmtId="4" fontId="27" fillId="3" borderId="1" xfId="2"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1" fontId="25" fillId="3" borderId="1" xfId="2" applyNumberFormat="1" applyFont="1" applyFill="1" applyBorder="1" applyAlignment="1">
      <alignment horizontal="left" vertical="center" wrapText="1"/>
    </xf>
    <xf numFmtId="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1" fontId="27" fillId="3" borderId="1" xfId="2" applyNumberFormat="1" applyFont="1" applyFill="1" applyBorder="1" applyAlignment="1">
      <alignment vertical="center" wrapText="1"/>
    </xf>
    <xf numFmtId="49" fontId="25" fillId="2" borderId="4" xfId="2"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6"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1" fontId="25" fillId="2" borderId="7" xfId="2" applyNumberFormat="1" applyFont="1" applyFill="1" applyBorder="1" applyAlignment="1">
      <alignment vertical="center" wrapText="1"/>
    </xf>
    <xf numFmtId="1" fontId="27" fillId="3"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4" fontId="27" fillId="3" borderId="4" xfId="2" applyNumberFormat="1" applyFont="1" applyFill="1" applyBorder="1" applyAlignment="1">
      <alignment horizontal="center" vertical="center" wrapText="1"/>
    </xf>
    <xf numFmtId="0" fontId="31" fillId="0" borderId="0" xfId="0" applyFont="1" applyAlignment="1">
      <alignment vertical="top"/>
    </xf>
    <xf numFmtId="0" fontId="31" fillId="0" borderId="0" xfId="0" applyFont="1" applyAlignment="1">
      <alignment horizontal="left" vertical="center" indent="15"/>
    </xf>
    <xf numFmtId="0" fontId="31" fillId="0" borderId="0" xfId="0" applyFont="1" applyAlignment="1">
      <alignment vertical="center"/>
    </xf>
    <xf numFmtId="1" fontId="27" fillId="3" borderId="7" xfId="1" applyNumberFormat="1" applyFont="1" applyFill="1" applyBorder="1" applyAlignment="1">
      <alignment horizontal="center" vertical="center" wrapText="1"/>
    </xf>
    <xf numFmtId="1" fontId="27" fillId="3"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3" borderId="7" xfId="0" applyFont="1" applyFill="1" applyBorder="1" applyAlignment="1">
      <alignment horizontal="left" vertical="center" wrapText="1" shrinkToFit="1"/>
    </xf>
    <xf numFmtId="0" fontId="27" fillId="3" borderId="5" xfId="0" applyFont="1" applyFill="1" applyBorder="1" applyAlignment="1">
      <alignment horizontal="left" vertical="center" wrapText="1" shrinkToFit="1"/>
    </xf>
    <xf numFmtId="0" fontId="27" fillId="3" borderId="3" xfId="0" applyFont="1" applyFill="1" applyBorder="1" applyAlignment="1">
      <alignment horizontal="left" vertical="center" wrapText="1" shrinkToFit="1"/>
    </xf>
    <xf numFmtId="1" fontId="27" fillId="3" borderId="7" xfId="2" applyNumberFormat="1" applyFont="1" applyFill="1" applyBorder="1" applyAlignment="1">
      <alignment horizontal="left" vertical="center" wrapText="1"/>
    </xf>
    <xf numFmtId="1" fontId="27" fillId="3" borderId="8"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93</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93</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93</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2</xdr:col>
      <xdr:colOff>152400</xdr:colOff>
      <xdr:row>9</xdr:row>
      <xdr:rowOff>101600</xdr:rowOff>
    </xdr:from>
    <xdr:ext cx="11513819" cy="937629"/>
    <xdr:sp macro="" textlink="">
      <xdr:nvSpPr>
        <xdr:cNvPr id="27" name="Прямоугольник 26"/>
        <xdr:cNvSpPr/>
      </xdr:nvSpPr>
      <xdr:spPr>
        <a:xfrm>
          <a:off x="3594100" y="1308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63</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63</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89</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59</xdr:row>
      <xdr:rowOff>1633405</xdr:rowOff>
    </xdr:from>
    <xdr:ext cx="937629" cy="11513819"/>
    <xdr:sp macro="" textlink="">
      <xdr:nvSpPr>
        <xdr:cNvPr id="28" name="Прямоугольник 27"/>
        <xdr:cNvSpPr/>
      </xdr:nvSpPr>
      <xdr:spPr>
        <a:xfrm rot="16200000">
          <a:off x="142875" y="4408805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65</xdr:row>
      <xdr:rowOff>0</xdr:rowOff>
    </xdr:from>
    <xdr:ext cx="184731" cy="937629"/>
    <xdr:sp macro="" textlink="">
      <xdr:nvSpPr>
        <xdr:cNvPr id="29" name="Прямоугольник 2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95</xdr:row>
      <xdr:rowOff>50800</xdr:rowOff>
    </xdr:from>
    <xdr:ext cx="11513819" cy="937629"/>
    <xdr:sp macro="" textlink="">
      <xdr:nvSpPr>
        <xdr:cNvPr id="30" name="Прямоугольник 29"/>
        <xdr:cNvSpPr/>
      </xdr:nvSpPr>
      <xdr:spPr>
        <a:xfrm>
          <a:off x="0" y="62966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31" name="Прямоугольник 3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111</xdr:row>
      <xdr:rowOff>0</xdr:rowOff>
    </xdr:from>
    <xdr:ext cx="11513819" cy="937629"/>
    <xdr:sp macro="" textlink="">
      <xdr:nvSpPr>
        <xdr:cNvPr id="32" name="Прямоугольник 31"/>
        <xdr:cNvSpPr/>
      </xdr:nvSpPr>
      <xdr:spPr>
        <a:xfrm>
          <a:off x="0" y="6596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33" name="Прямоугольник 3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4" name="Прямоугольник 33"/>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5" name="Прямоугольник 34"/>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6" name="Прямоугольник 35"/>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7" name="Прямоугольник 3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8" name="Прямоугольник 3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9" name="Прямоугольник 38"/>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0" name="Прямоугольник 39"/>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1" name="Прямоугольник 40"/>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2" name="Прямоугольник 41"/>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3" name="Прямоугольник 42"/>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4" name="Прямоугольник 43"/>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5" name="Прямоугольник 44"/>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1894109</xdr:rowOff>
    </xdr:from>
    <xdr:ext cx="184731" cy="937629"/>
    <xdr:sp macro="" textlink="">
      <xdr:nvSpPr>
        <xdr:cNvPr id="46" name="Прямоугольник 45"/>
        <xdr:cNvSpPr/>
      </xdr:nvSpPr>
      <xdr:spPr>
        <a:xfrm>
          <a:off x="16630650" y="416514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7" name="Прямоугольник 4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8" name="Прямоугольник 4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65</xdr:row>
      <xdr:rowOff>0</xdr:rowOff>
    </xdr:from>
    <xdr:ext cx="184731" cy="937629"/>
    <xdr:sp macro="" textlink="">
      <xdr:nvSpPr>
        <xdr:cNvPr id="49" name="Прямоугольник 4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158</xdr:row>
      <xdr:rowOff>127000</xdr:rowOff>
    </xdr:from>
    <xdr:ext cx="11513819" cy="937629"/>
    <xdr:sp macro="" textlink="">
      <xdr:nvSpPr>
        <xdr:cNvPr id="50" name="Прямоугольник 49"/>
        <xdr:cNvSpPr/>
      </xdr:nvSpPr>
      <xdr:spPr>
        <a:xfrm>
          <a:off x="0" y="750443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51" name="Прямоугольник 5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1892300</xdr:colOff>
      <xdr:row>94</xdr:row>
      <xdr:rowOff>25400</xdr:rowOff>
    </xdr:from>
    <xdr:ext cx="11513819" cy="937629"/>
    <xdr:sp macro="" textlink="">
      <xdr:nvSpPr>
        <xdr:cNvPr id="52" name="Прямоугольник 51"/>
        <xdr:cNvSpPr/>
      </xdr:nvSpPr>
      <xdr:spPr>
        <a:xfrm rot="1025525">
          <a:off x="2336800" y="62750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53" name="Прямоугольник 5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57</xdr:row>
      <xdr:rowOff>1633405</xdr:rowOff>
    </xdr:from>
    <xdr:ext cx="937629" cy="11513819"/>
    <xdr:sp macro="" textlink="">
      <xdr:nvSpPr>
        <xdr:cNvPr id="54" name="Прямоугольник 53"/>
        <xdr:cNvSpPr/>
      </xdr:nvSpPr>
      <xdr:spPr>
        <a:xfrm rot="16200000">
          <a:off x="142875" y="38687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62</xdr:row>
      <xdr:rowOff>0</xdr:rowOff>
    </xdr:from>
    <xdr:ext cx="184731" cy="937629"/>
    <xdr:sp macro="" textlink="">
      <xdr:nvSpPr>
        <xdr:cNvPr id="55" name="Прямоугольник 5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6" name="Прямоугольник 5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7" name="Прямоугольник 5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8" name="Прямоугольник 57"/>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9" name="Прямоугольник 5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0" name="Прямоугольник 59"/>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1" name="Прямоугольник 60"/>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2" name="Прямоугольник 61"/>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3" name="Прямоугольник 6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4" name="Прямоугольник 6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5" name="Прямоугольник 64"/>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6" name="Прямоугольник 65"/>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7" name="Прямоугольник 66"/>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8" name="Прямоугольник 67"/>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9" name="Прямоугольник 68"/>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0" name="Прямоугольник 69"/>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1" name="Прямоугольник 70"/>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60</xdr:row>
      <xdr:rowOff>1894109</xdr:rowOff>
    </xdr:from>
    <xdr:ext cx="184731" cy="937629"/>
    <xdr:sp macro="" textlink="">
      <xdr:nvSpPr>
        <xdr:cNvPr id="72" name="Прямоугольник 71"/>
        <xdr:cNvSpPr/>
      </xdr:nvSpPr>
      <xdr:spPr>
        <a:xfrm>
          <a:off x="16630650" y="36250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3" name="Прямоугольник 7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4" name="Прямоугольник 7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62</xdr:row>
      <xdr:rowOff>0</xdr:rowOff>
    </xdr:from>
    <xdr:ext cx="184731" cy="937629"/>
    <xdr:sp macro="" textlink="">
      <xdr:nvSpPr>
        <xdr:cNvPr id="75" name="Прямоугольник 7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76" name="Прямоугольник 7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7" name="Прямоугольник 7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88</xdr:row>
      <xdr:rowOff>0</xdr:rowOff>
    </xdr:from>
    <xdr:ext cx="11513819" cy="937629"/>
    <xdr:sp macro="" textlink="">
      <xdr:nvSpPr>
        <xdr:cNvPr id="78" name="Прямоугольник 77"/>
        <xdr:cNvSpPr/>
      </xdr:nvSpPr>
      <xdr:spPr>
        <a:xfrm>
          <a:off x="14668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9" name="Прямоугольник 7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58</xdr:row>
      <xdr:rowOff>1633405</xdr:rowOff>
    </xdr:from>
    <xdr:ext cx="937629" cy="11513819"/>
    <xdr:sp macro="" textlink="">
      <xdr:nvSpPr>
        <xdr:cNvPr id="80" name="Прямоугольник 79"/>
        <xdr:cNvSpPr/>
      </xdr:nvSpPr>
      <xdr:spPr>
        <a:xfrm rot="16200000">
          <a:off x="142875" y="40211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81" name="Прямоугольник 8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94</xdr:row>
      <xdr:rowOff>50800</xdr:rowOff>
    </xdr:from>
    <xdr:ext cx="11513819" cy="937629"/>
    <xdr:sp macro="" textlink="">
      <xdr:nvSpPr>
        <xdr:cNvPr id="82" name="Прямоугольник 81"/>
        <xdr:cNvSpPr/>
      </xdr:nvSpPr>
      <xdr:spPr>
        <a:xfrm>
          <a:off x="0" y="63639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83" name="Прямоугольник 8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110</xdr:row>
      <xdr:rowOff>0</xdr:rowOff>
    </xdr:from>
    <xdr:ext cx="11513819" cy="937629"/>
    <xdr:sp macro="" textlink="">
      <xdr:nvSpPr>
        <xdr:cNvPr id="84" name="Прямоугольник 83"/>
        <xdr:cNvSpPr/>
      </xdr:nvSpPr>
      <xdr:spPr>
        <a:xfrm>
          <a:off x="0" y="666369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85" name="Прямоугольник 8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6" name="Прямоугольник 85"/>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7" name="Прямоугольник 86"/>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8" name="Прямоугольник 87"/>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9" name="Прямоугольник 8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0" name="Прямоугольник 8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1" name="Прямоугольник 90"/>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2" name="Прямоугольник 91"/>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3" name="Прямоугольник 92"/>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4" name="Прямоугольник 93"/>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5" name="Прямоугольник 94"/>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6" name="Прямоугольник 95"/>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7" name="Прямоугольник 96"/>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98" name="Прямоугольник 97"/>
        <xdr:cNvSpPr/>
      </xdr:nvSpPr>
      <xdr:spPr>
        <a:xfrm>
          <a:off x="16630650" y="37012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9" name="Прямоугольник 9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0" name="Прямоугольник 9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101" name="Прямоугольник 10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137</xdr:row>
      <xdr:rowOff>0</xdr:rowOff>
    </xdr:from>
    <xdr:ext cx="11513819" cy="937629"/>
    <xdr:sp macro="" textlink="">
      <xdr:nvSpPr>
        <xdr:cNvPr id="102" name="Прямоугольник 101"/>
        <xdr:cNvSpPr/>
      </xdr:nvSpPr>
      <xdr:spPr>
        <a:xfrm>
          <a:off x="0" y="717804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103" name="Прямоугольник 10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1892300</xdr:colOff>
      <xdr:row>93</xdr:row>
      <xdr:rowOff>25400</xdr:rowOff>
    </xdr:from>
    <xdr:ext cx="11513819" cy="937629"/>
    <xdr:sp macro="" textlink="">
      <xdr:nvSpPr>
        <xdr:cNvPr id="104" name="Прямоугольник 103"/>
        <xdr:cNvSpPr/>
      </xdr:nvSpPr>
      <xdr:spPr>
        <a:xfrm rot="1025525">
          <a:off x="2330450" y="6342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93</xdr:row>
      <xdr:rowOff>0</xdr:rowOff>
    </xdr:from>
    <xdr:ext cx="184731" cy="937629"/>
    <xdr:sp macro="" textlink="">
      <xdr:nvSpPr>
        <xdr:cNvPr id="105" name="Прямоугольник 10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3"/>
  <sheetViews>
    <sheetView tabSelected="1" zoomScale="75" zoomScaleNormal="75" workbookViewId="0">
      <pane ySplit="12" topLeftCell="A13" activePane="bottomLeft" state="frozen"/>
      <selection pane="bottomLeft" activeCell="D80" sqref="D80"/>
    </sheetView>
  </sheetViews>
  <sheetFormatPr defaultRowHeight="15" x14ac:dyDescent="0.25"/>
  <cols>
    <col min="1" max="1" width="6.5703125" style="73" customWidth="1"/>
    <col min="2" max="2" width="45" style="74" customWidth="1"/>
    <col min="3" max="3" width="15" style="75" customWidth="1"/>
    <col min="4" max="4" width="57" style="74" customWidth="1"/>
    <col min="5" max="5" width="14.85546875" style="75" customWidth="1"/>
    <col min="6" max="6" width="8.140625" style="75" customWidth="1"/>
    <col min="7" max="7" width="19.5703125" style="75" customWidth="1"/>
    <col min="8" max="9" width="18.85546875" style="76" customWidth="1"/>
    <col min="10" max="10" width="28.140625" style="78" customWidth="1"/>
    <col min="11" max="11" width="23.140625" style="78" customWidth="1"/>
    <col min="12" max="12" width="18.42578125" style="80" customWidth="1"/>
    <col min="13" max="13" width="20.28515625" style="80" customWidth="1"/>
    <col min="14" max="16384" width="9.140625" style="80"/>
  </cols>
  <sheetData>
    <row r="2" spans="1:11" ht="18.75" x14ac:dyDescent="0.25">
      <c r="I2" s="77" t="s">
        <v>387</v>
      </c>
      <c r="K2" s="79"/>
    </row>
    <row r="3" spans="1:11" ht="18.75" x14ac:dyDescent="0.25">
      <c r="I3" s="77" t="s">
        <v>388</v>
      </c>
      <c r="K3" s="81"/>
    </row>
    <row r="4" spans="1:11" ht="18.75" x14ac:dyDescent="0.25">
      <c r="I4" s="77" t="s">
        <v>437</v>
      </c>
      <c r="K4" s="81"/>
    </row>
    <row r="5" spans="1:11" ht="18.75" x14ac:dyDescent="0.25">
      <c r="I5" s="77"/>
      <c r="K5" s="81"/>
    </row>
    <row r="6" spans="1:11" ht="18.75" x14ac:dyDescent="0.25">
      <c r="I6" s="77"/>
      <c r="K6" s="81"/>
    </row>
    <row r="7" spans="1:11" ht="18.75" x14ac:dyDescent="0.25">
      <c r="I7" s="77"/>
      <c r="K7" s="81"/>
    </row>
    <row r="8" spans="1:11" ht="18.75" x14ac:dyDescent="0.25">
      <c r="I8" s="77"/>
      <c r="K8" s="81"/>
    </row>
    <row r="9" spans="1:11" ht="18.75" x14ac:dyDescent="0.25">
      <c r="K9" s="81"/>
    </row>
    <row r="10" spans="1:11" ht="18.75" x14ac:dyDescent="0.25">
      <c r="D10" s="82" t="s">
        <v>23</v>
      </c>
    </row>
    <row r="11" spans="1:11" ht="18.75" x14ac:dyDescent="0.25">
      <c r="D11" s="82" t="s">
        <v>51</v>
      </c>
    </row>
    <row r="12" spans="1:11" ht="90" customHeight="1" x14ac:dyDescent="0.25">
      <c r="A12" s="83" t="s">
        <v>52</v>
      </c>
      <c r="B12" s="84" t="s">
        <v>226</v>
      </c>
      <c r="C12" s="85" t="s">
        <v>227</v>
      </c>
      <c r="D12" s="84" t="s">
        <v>98</v>
      </c>
      <c r="E12" s="85" t="s">
        <v>99</v>
      </c>
      <c r="F12" s="85" t="s">
        <v>101</v>
      </c>
      <c r="G12" s="85" t="s">
        <v>100</v>
      </c>
      <c r="H12" s="86" t="s">
        <v>53</v>
      </c>
      <c r="I12" s="86" t="s">
        <v>54</v>
      </c>
      <c r="J12" s="85" t="s">
        <v>0</v>
      </c>
      <c r="K12" s="85" t="s">
        <v>1</v>
      </c>
    </row>
    <row r="13" spans="1:11" ht="29.25" customHeight="1" x14ac:dyDescent="0.25">
      <c r="A13" s="87">
        <v>1</v>
      </c>
      <c r="B13" s="84">
        <v>2</v>
      </c>
      <c r="C13" s="85">
        <v>3</v>
      </c>
      <c r="D13" s="84">
        <v>4</v>
      </c>
      <c r="E13" s="84">
        <v>5</v>
      </c>
      <c r="F13" s="84">
        <v>6</v>
      </c>
      <c r="G13" s="84">
        <v>7</v>
      </c>
      <c r="H13" s="88">
        <v>8</v>
      </c>
      <c r="I13" s="88">
        <v>9</v>
      </c>
      <c r="J13" s="85">
        <v>10</v>
      </c>
      <c r="K13" s="85">
        <v>11</v>
      </c>
    </row>
    <row r="14" spans="1:11" s="2" customFormat="1" ht="29.25" customHeight="1" x14ac:dyDescent="0.25">
      <c r="A14" s="132" t="s">
        <v>58</v>
      </c>
      <c r="B14" s="132"/>
      <c r="C14" s="132"/>
      <c r="D14" s="132"/>
      <c r="E14" s="132"/>
      <c r="F14" s="132"/>
      <c r="G14" s="132"/>
      <c r="H14" s="132"/>
      <c r="I14" s="132"/>
      <c r="J14" s="132"/>
      <c r="K14" s="132"/>
    </row>
    <row r="15" spans="1:11" s="2" customFormat="1" ht="17.25" customHeight="1" x14ac:dyDescent="0.25">
      <c r="A15" s="133" t="s">
        <v>55</v>
      </c>
      <c r="B15" s="133"/>
      <c r="C15" s="133"/>
      <c r="D15" s="133"/>
      <c r="E15" s="133"/>
      <c r="F15" s="133"/>
      <c r="G15" s="133"/>
      <c r="H15" s="133"/>
      <c r="I15" s="133"/>
      <c r="J15" s="133"/>
      <c r="K15" s="133"/>
    </row>
    <row r="16" spans="1:11" s="4" customFormat="1" ht="75.75" customHeight="1" x14ac:dyDescent="0.25">
      <c r="A16" s="115" t="s">
        <v>351</v>
      </c>
      <c r="B16" s="53" t="s">
        <v>328</v>
      </c>
      <c r="C16" s="3" t="s">
        <v>22</v>
      </c>
      <c r="D16" s="53" t="s">
        <v>329</v>
      </c>
      <c r="E16" s="11" t="s">
        <v>93</v>
      </c>
      <c r="F16" s="11">
        <v>1</v>
      </c>
      <c r="G16" s="11"/>
      <c r="H16" s="24">
        <v>100000000</v>
      </c>
      <c r="I16" s="25">
        <f>H16*1.12</f>
        <v>112000000.00000001</v>
      </c>
      <c r="J16" s="116" t="s">
        <v>330</v>
      </c>
      <c r="K16" s="8" t="s">
        <v>20</v>
      </c>
    </row>
    <row r="17" spans="1:11" s="4" customFormat="1" ht="30" customHeight="1" x14ac:dyDescent="0.25">
      <c r="A17" s="134" t="s">
        <v>56</v>
      </c>
      <c r="B17" s="135"/>
      <c r="C17" s="135"/>
      <c r="D17" s="135"/>
      <c r="E17" s="135"/>
      <c r="F17" s="135"/>
      <c r="G17" s="136"/>
      <c r="H17" s="107">
        <f>SUM(H16:H16)</f>
        <v>100000000</v>
      </c>
      <c r="I17" s="107">
        <f>SUM(I16:I16)</f>
        <v>112000000.00000001</v>
      </c>
      <c r="J17" s="108"/>
      <c r="K17" s="106"/>
    </row>
    <row r="18" spans="1:11" s="4" customFormat="1" ht="15" customHeight="1" x14ac:dyDescent="0.25">
      <c r="A18" s="133" t="s">
        <v>57</v>
      </c>
      <c r="B18" s="133"/>
      <c r="C18" s="133"/>
      <c r="D18" s="133"/>
      <c r="E18" s="133"/>
      <c r="F18" s="133"/>
      <c r="G18" s="133"/>
      <c r="H18" s="133"/>
      <c r="I18" s="133"/>
      <c r="J18" s="133"/>
      <c r="K18" s="133"/>
    </row>
    <row r="19" spans="1:11" s="4" customFormat="1" ht="60.75" customHeight="1" x14ac:dyDescent="0.25">
      <c r="A19" s="20">
        <v>1</v>
      </c>
      <c r="B19" s="53" t="s">
        <v>369</v>
      </c>
      <c r="C19" s="9" t="s">
        <v>22</v>
      </c>
      <c r="D19" s="53" t="s">
        <v>370</v>
      </c>
      <c r="E19" s="10" t="s">
        <v>2</v>
      </c>
      <c r="F19" s="10">
        <v>1</v>
      </c>
      <c r="G19" s="10"/>
      <c r="H19" s="116">
        <v>447281489</v>
      </c>
      <c r="I19" s="24">
        <f>H19*1.12</f>
        <v>500955267.68000007</v>
      </c>
      <c r="J19" s="43" t="s">
        <v>60</v>
      </c>
      <c r="K19" s="8" t="s">
        <v>11</v>
      </c>
    </row>
    <row r="20" spans="1:11" s="4" customFormat="1" ht="96" customHeight="1" x14ac:dyDescent="0.25">
      <c r="A20" s="20">
        <v>2</v>
      </c>
      <c r="B20" s="53" t="s">
        <v>6</v>
      </c>
      <c r="C20" s="9" t="s">
        <v>22</v>
      </c>
      <c r="D20" s="53" t="s">
        <v>16</v>
      </c>
      <c r="E20" s="10" t="s">
        <v>2</v>
      </c>
      <c r="F20" s="10">
        <v>1</v>
      </c>
      <c r="G20" s="10"/>
      <c r="H20" s="24">
        <v>37000000</v>
      </c>
      <c r="I20" s="24">
        <f t="shared" ref="I20:I38" si="0">H20*1.12</f>
        <v>41440000.000000007</v>
      </c>
      <c r="J20" s="42" t="s">
        <v>277</v>
      </c>
      <c r="K20" s="8" t="s">
        <v>11</v>
      </c>
    </row>
    <row r="21" spans="1:11" s="4" customFormat="1" ht="53.25" customHeight="1" x14ac:dyDescent="0.25">
      <c r="A21" s="20">
        <v>3</v>
      </c>
      <c r="B21" s="53" t="s">
        <v>250</v>
      </c>
      <c r="C21" s="9" t="s">
        <v>8</v>
      </c>
      <c r="D21" s="53" t="s">
        <v>28</v>
      </c>
      <c r="E21" s="10" t="s">
        <v>2</v>
      </c>
      <c r="F21" s="10">
        <v>1</v>
      </c>
      <c r="G21" s="10"/>
      <c r="H21" s="24">
        <v>5000000</v>
      </c>
      <c r="I21" s="24">
        <f t="shared" si="0"/>
        <v>5600000.0000000009</v>
      </c>
      <c r="J21" s="43" t="s">
        <v>278</v>
      </c>
      <c r="K21" s="8" t="s">
        <v>251</v>
      </c>
    </row>
    <row r="22" spans="1:11" s="4" customFormat="1" ht="84.75" customHeight="1" x14ac:dyDescent="0.25">
      <c r="A22" s="20">
        <v>4</v>
      </c>
      <c r="B22" s="53" t="s">
        <v>4</v>
      </c>
      <c r="C22" s="9" t="s">
        <v>8</v>
      </c>
      <c r="D22" s="53" t="s">
        <v>29</v>
      </c>
      <c r="E22" s="10" t="s">
        <v>2</v>
      </c>
      <c r="F22" s="10">
        <v>1</v>
      </c>
      <c r="G22" s="10"/>
      <c r="H22" s="24">
        <v>3200000</v>
      </c>
      <c r="I22" s="24">
        <f t="shared" si="0"/>
        <v>3584000.0000000005</v>
      </c>
      <c r="J22" s="43" t="s">
        <v>19</v>
      </c>
      <c r="K22" s="8" t="s">
        <v>20</v>
      </c>
    </row>
    <row r="23" spans="1:11" s="4" customFormat="1" ht="45" customHeight="1" x14ac:dyDescent="0.25">
      <c r="A23" s="20">
        <v>5</v>
      </c>
      <c r="B23" s="53" t="s">
        <v>67</v>
      </c>
      <c r="C23" s="9" t="s">
        <v>22</v>
      </c>
      <c r="D23" s="53" t="s">
        <v>12</v>
      </c>
      <c r="E23" s="10" t="s">
        <v>2</v>
      </c>
      <c r="F23" s="10">
        <v>1</v>
      </c>
      <c r="G23" s="10"/>
      <c r="H23" s="24">
        <v>38000000</v>
      </c>
      <c r="I23" s="24">
        <f t="shared" si="0"/>
        <v>42560000.000000007</v>
      </c>
      <c r="J23" s="43" t="s">
        <v>279</v>
      </c>
      <c r="K23" s="8" t="s">
        <v>20</v>
      </c>
    </row>
    <row r="24" spans="1:11" s="4" customFormat="1" ht="69.75" customHeight="1" x14ac:dyDescent="0.25">
      <c r="A24" s="20">
        <v>6</v>
      </c>
      <c r="B24" s="53" t="s">
        <v>5</v>
      </c>
      <c r="C24" s="9" t="s">
        <v>22</v>
      </c>
      <c r="D24" s="53" t="s">
        <v>5</v>
      </c>
      <c r="E24" s="10" t="s">
        <v>2</v>
      </c>
      <c r="F24" s="10">
        <v>1</v>
      </c>
      <c r="G24" s="10"/>
      <c r="H24" s="24">
        <v>20000000</v>
      </c>
      <c r="I24" s="24">
        <f t="shared" si="0"/>
        <v>22400000.000000004</v>
      </c>
      <c r="J24" s="42" t="s">
        <v>15</v>
      </c>
      <c r="K24" s="8" t="s">
        <v>39</v>
      </c>
    </row>
    <row r="25" spans="1:11" s="4" customFormat="1" ht="77.25" customHeight="1" x14ac:dyDescent="0.25">
      <c r="A25" s="20">
        <v>7</v>
      </c>
      <c r="B25" s="53" t="s">
        <v>76</v>
      </c>
      <c r="C25" s="9" t="s">
        <v>8</v>
      </c>
      <c r="D25" s="53" t="s">
        <v>76</v>
      </c>
      <c r="E25" s="10" t="s">
        <v>2</v>
      </c>
      <c r="F25" s="10">
        <v>1</v>
      </c>
      <c r="G25" s="10"/>
      <c r="H25" s="24">
        <v>236087.14</v>
      </c>
      <c r="I25" s="24">
        <f t="shared" si="0"/>
        <v>264417.59680000006</v>
      </c>
      <c r="J25" s="43" t="s">
        <v>30</v>
      </c>
      <c r="K25" s="8" t="s">
        <v>33</v>
      </c>
    </row>
    <row r="26" spans="1:11" s="4" customFormat="1" ht="81" customHeight="1" x14ac:dyDescent="0.25">
      <c r="A26" s="20">
        <v>8</v>
      </c>
      <c r="B26" s="53" t="s">
        <v>62</v>
      </c>
      <c r="C26" s="9" t="s">
        <v>8</v>
      </c>
      <c r="D26" s="53" t="s">
        <v>62</v>
      </c>
      <c r="E26" s="10" t="s">
        <v>2</v>
      </c>
      <c r="F26" s="10">
        <v>1</v>
      </c>
      <c r="G26" s="10"/>
      <c r="H26" s="24">
        <v>3752.68</v>
      </c>
      <c r="I26" s="24">
        <f t="shared" si="0"/>
        <v>4203.0016000000005</v>
      </c>
      <c r="J26" s="43" t="s">
        <v>30</v>
      </c>
      <c r="K26" s="8" t="s">
        <v>11</v>
      </c>
    </row>
    <row r="27" spans="1:11" s="4" customFormat="1" ht="45" customHeight="1" x14ac:dyDescent="0.25">
      <c r="A27" s="22">
        <v>9</v>
      </c>
      <c r="B27" s="53" t="s">
        <v>236</v>
      </c>
      <c r="C27" s="9" t="s">
        <v>8</v>
      </c>
      <c r="D27" s="53" t="s">
        <v>237</v>
      </c>
      <c r="E27" s="11" t="s">
        <v>2</v>
      </c>
      <c r="F27" s="11">
        <v>1</v>
      </c>
      <c r="G27" s="11"/>
      <c r="H27" s="24">
        <v>1450000</v>
      </c>
      <c r="I27" s="24">
        <f t="shared" si="0"/>
        <v>1624000.0000000002</v>
      </c>
      <c r="J27" s="43" t="s">
        <v>231</v>
      </c>
      <c r="K27" s="8" t="s">
        <v>26</v>
      </c>
    </row>
    <row r="28" spans="1:11" s="4" customFormat="1" ht="60.75" customHeight="1" x14ac:dyDescent="0.25">
      <c r="A28" s="63" t="s">
        <v>352</v>
      </c>
      <c r="B28" s="53" t="s">
        <v>266</v>
      </c>
      <c r="C28" s="9" t="s">
        <v>8</v>
      </c>
      <c r="D28" s="53" t="s">
        <v>267</v>
      </c>
      <c r="E28" s="11" t="s">
        <v>2</v>
      </c>
      <c r="F28" s="11">
        <v>1</v>
      </c>
      <c r="G28" s="11"/>
      <c r="H28" s="24">
        <v>3167000</v>
      </c>
      <c r="I28" s="24">
        <f t="shared" si="0"/>
        <v>3547040.0000000005</v>
      </c>
      <c r="J28" s="43" t="s">
        <v>235</v>
      </c>
      <c r="K28" s="8" t="s">
        <v>20</v>
      </c>
    </row>
    <row r="29" spans="1:11" s="4" customFormat="1" ht="51" customHeight="1" x14ac:dyDescent="0.25">
      <c r="A29" s="63" t="s">
        <v>353</v>
      </c>
      <c r="B29" s="53" t="s">
        <v>295</v>
      </c>
      <c r="C29" s="9" t="s">
        <v>8</v>
      </c>
      <c r="D29" s="53" t="s">
        <v>295</v>
      </c>
      <c r="E29" s="11" t="s">
        <v>2</v>
      </c>
      <c r="F29" s="11">
        <v>1</v>
      </c>
      <c r="G29" s="11"/>
      <c r="H29" s="24">
        <v>5542.86</v>
      </c>
      <c r="I29" s="24">
        <f t="shared" si="0"/>
        <v>6208.0032000000001</v>
      </c>
      <c r="J29" s="116" t="s">
        <v>30</v>
      </c>
      <c r="K29" s="3" t="s">
        <v>26</v>
      </c>
    </row>
    <row r="30" spans="1:11" s="4" customFormat="1" ht="60.75" customHeight="1" x14ac:dyDescent="0.25">
      <c r="A30" s="63" t="s">
        <v>354</v>
      </c>
      <c r="B30" s="53" t="s">
        <v>296</v>
      </c>
      <c r="C30" s="9" t="s">
        <v>8</v>
      </c>
      <c r="D30" s="53" t="s">
        <v>296</v>
      </c>
      <c r="E30" s="11" t="s">
        <v>2</v>
      </c>
      <c r="F30" s="11">
        <v>1</v>
      </c>
      <c r="G30" s="11"/>
      <c r="H30" s="24">
        <v>53425.89</v>
      </c>
      <c r="I30" s="24">
        <f t="shared" si="0"/>
        <v>59836.996800000008</v>
      </c>
      <c r="J30" s="116" t="s">
        <v>30</v>
      </c>
      <c r="K30" s="3" t="s">
        <v>26</v>
      </c>
    </row>
    <row r="31" spans="1:11" s="4" customFormat="1" ht="78.75" customHeight="1" x14ac:dyDescent="0.25">
      <c r="A31" s="63" t="s">
        <v>355</v>
      </c>
      <c r="B31" s="53" t="s">
        <v>297</v>
      </c>
      <c r="C31" s="9" t="s">
        <v>8</v>
      </c>
      <c r="D31" s="53" t="s">
        <v>297</v>
      </c>
      <c r="E31" s="11" t="s">
        <v>2</v>
      </c>
      <c r="F31" s="11">
        <v>1</v>
      </c>
      <c r="G31" s="11"/>
      <c r="H31" s="24">
        <v>20421.43</v>
      </c>
      <c r="I31" s="24">
        <f t="shared" si="0"/>
        <v>22872.001600000003</v>
      </c>
      <c r="J31" s="116" t="s">
        <v>30</v>
      </c>
      <c r="K31" s="3" t="s">
        <v>26</v>
      </c>
    </row>
    <row r="32" spans="1:11" s="4" customFormat="1" ht="80.25" customHeight="1" x14ac:dyDescent="0.25">
      <c r="A32" s="63" t="s">
        <v>356</v>
      </c>
      <c r="B32" s="53" t="s">
        <v>334</v>
      </c>
      <c r="C32" s="9" t="s">
        <v>8</v>
      </c>
      <c r="D32" s="53" t="s">
        <v>335</v>
      </c>
      <c r="E32" s="11" t="s">
        <v>2</v>
      </c>
      <c r="F32" s="11">
        <v>1</v>
      </c>
      <c r="G32" s="11"/>
      <c r="H32" s="24">
        <v>100000</v>
      </c>
      <c r="I32" s="24">
        <f t="shared" si="0"/>
        <v>112000.00000000001</v>
      </c>
      <c r="J32" s="116" t="s">
        <v>336</v>
      </c>
      <c r="K32" s="8" t="s">
        <v>20</v>
      </c>
    </row>
    <row r="33" spans="1:11" s="4" customFormat="1" ht="80.25" customHeight="1" x14ac:dyDescent="0.25">
      <c r="A33" s="63" t="s">
        <v>357</v>
      </c>
      <c r="B33" s="53" t="s">
        <v>337</v>
      </c>
      <c r="C33" s="9" t="s">
        <v>8</v>
      </c>
      <c r="D33" s="53" t="s">
        <v>338</v>
      </c>
      <c r="E33" s="11" t="s">
        <v>2</v>
      </c>
      <c r="F33" s="11">
        <v>1</v>
      </c>
      <c r="G33" s="11"/>
      <c r="H33" s="24">
        <v>30770</v>
      </c>
      <c r="I33" s="24">
        <f t="shared" si="0"/>
        <v>34462.400000000001</v>
      </c>
      <c r="J33" s="116" t="s">
        <v>30</v>
      </c>
      <c r="K33" s="3" t="s">
        <v>26</v>
      </c>
    </row>
    <row r="34" spans="1:11" s="4" customFormat="1" ht="97.5" customHeight="1" x14ac:dyDescent="0.25">
      <c r="A34" s="63" t="s">
        <v>361</v>
      </c>
      <c r="B34" s="53" t="s">
        <v>384</v>
      </c>
      <c r="C34" s="9" t="s">
        <v>8</v>
      </c>
      <c r="D34" s="53" t="s">
        <v>385</v>
      </c>
      <c r="E34" s="11" t="s">
        <v>2</v>
      </c>
      <c r="F34" s="11">
        <v>1</v>
      </c>
      <c r="G34" s="11"/>
      <c r="H34" s="24">
        <v>5400000</v>
      </c>
      <c r="I34" s="24">
        <f t="shared" si="0"/>
        <v>6048000.0000000009</v>
      </c>
      <c r="J34" s="116" t="s">
        <v>386</v>
      </c>
      <c r="K34" s="3" t="s">
        <v>90</v>
      </c>
    </row>
    <row r="35" spans="1:11" s="4" customFormat="1" ht="80.25" customHeight="1" x14ac:dyDescent="0.25">
      <c r="A35" s="63" t="s">
        <v>363</v>
      </c>
      <c r="B35" s="53" t="s">
        <v>383</v>
      </c>
      <c r="C35" s="9" t="s">
        <v>8</v>
      </c>
      <c r="D35" s="53" t="s">
        <v>382</v>
      </c>
      <c r="E35" s="11" t="s">
        <v>2</v>
      </c>
      <c r="F35" s="11">
        <v>1</v>
      </c>
      <c r="G35" s="11"/>
      <c r="H35" s="24">
        <v>520000</v>
      </c>
      <c r="I35" s="24">
        <f t="shared" si="0"/>
        <v>582400</v>
      </c>
      <c r="J35" s="116" t="s">
        <v>390</v>
      </c>
      <c r="K35" s="3" t="s">
        <v>90</v>
      </c>
    </row>
    <row r="36" spans="1:11" s="4" customFormat="1" ht="80.25" customHeight="1" x14ac:dyDescent="0.25">
      <c r="A36" s="63" t="s">
        <v>364</v>
      </c>
      <c r="B36" s="112" t="s">
        <v>380</v>
      </c>
      <c r="C36" s="9" t="s">
        <v>8</v>
      </c>
      <c r="D36" s="53" t="s">
        <v>381</v>
      </c>
      <c r="E36" s="11" t="s">
        <v>2</v>
      </c>
      <c r="F36" s="11">
        <v>1</v>
      </c>
      <c r="G36" s="11"/>
      <c r="H36" s="24">
        <v>1500000</v>
      </c>
      <c r="I36" s="24">
        <f t="shared" si="0"/>
        <v>1680000.0000000002</v>
      </c>
      <c r="J36" s="116" t="s">
        <v>324</v>
      </c>
      <c r="K36" s="3" t="s">
        <v>90</v>
      </c>
    </row>
    <row r="37" spans="1:11" s="4" customFormat="1" ht="80.25" customHeight="1" x14ac:dyDescent="0.25">
      <c r="A37" s="63" t="s">
        <v>365</v>
      </c>
      <c r="B37" s="53" t="s">
        <v>374</v>
      </c>
      <c r="C37" s="9" t="s">
        <v>8</v>
      </c>
      <c r="D37" s="53" t="s">
        <v>375</v>
      </c>
      <c r="E37" s="11" t="s">
        <v>2</v>
      </c>
      <c r="F37" s="11">
        <v>1</v>
      </c>
      <c r="G37" s="11"/>
      <c r="H37" s="24">
        <v>4000000</v>
      </c>
      <c r="I37" s="24">
        <f t="shared" si="0"/>
        <v>4480000</v>
      </c>
      <c r="J37" s="116" t="s">
        <v>376</v>
      </c>
      <c r="K37" s="3" t="s">
        <v>26</v>
      </c>
    </row>
    <row r="38" spans="1:11" s="4" customFormat="1" ht="80.25" customHeight="1" x14ac:dyDescent="0.25">
      <c r="A38" s="63" t="s">
        <v>366</v>
      </c>
      <c r="B38" s="53" t="s">
        <v>371</v>
      </c>
      <c r="C38" s="9" t="s">
        <v>8</v>
      </c>
      <c r="D38" s="53" t="s">
        <v>372</v>
      </c>
      <c r="E38" s="11" t="s">
        <v>2</v>
      </c>
      <c r="F38" s="11">
        <v>1</v>
      </c>
      <c r="G38" s="11"/>
      <c r="H38" s="24">
        <v>590070</v>
      </c>
      <c r="I38" s="24">
        <f t="shared" si="0"/>
        <v>660878.4</v>
      </c>
      <c r="J38" s="116" t="s">
        <v>373</v>
      </c>
      <c r="K38" s="3" t="s">
        <v>26</v>
      </c>
    </row>
    <row r="39" spans="1:11" s="4" customFormat="1" ht="20.25" customHeight="1" x14ac:dyDescent="0.25">
      <c r="A39" s="133" t="s">
        <v>59</v>
      </c>
      <c r="B39" s="133"/>
      <c r="C39" s="133"/>
      <c r="D39" s="133"/>
      <c r="E39" s="133"/>
      <c r="F39" s="133"/>
      <c r="G39" s="133"/>
      <c r="H39" s="107">
        <f>SUM(H19:H38)</f>
        <v>567558558.99999988</v>
      </c>
      <c r="I39" s="107">
        <f>SUM(I19:I38)</f>
        <v>635665586.08000004</v>
      </c>
      <c r="J39" s="105"/>
      <c r="K39" s="106"/>
    </row>
    <row r="40" spans="1:11" s="4" customFormat="1" ht="18" customHeight="1" x14ac:dyDescent="0.25">
      <c r="A40" s="137" t="s">
        <v>358</v>
      </c>
      <c r="B40" s="139"/>
      <c r="C40" s="139"/>
      <c r="D40" s="139"/>
      <c r="E40" s="139"/>
      <c r="F40" s="139"/>
      <c r="G40" s="140"/>
      <c r="H40" s="107">
        <f>H17+H39</f>
        <v>667558558.99999988</v>
      </c>
      <c r="I40" s="107">
        <f>I39+I17</f>
        <v>747665586.08000004</v>
      </c>
      <c r="J40" s="114"/>
      <c r="K40" s="114"/>
    </row>
    <row r="41" spans="1:11" s="4" customFormat="1" ht="24.75" customHeight="1" x14ac:dyDescent="0.25">
      <c r="A41" s="132" t="s">
        <v>238</v>
      </c>
      <c r="B41" s="132"/>
      <c r="C41" s="132"/>
      <c r="D41" s="132"/>
      <c r="E41" s="132"/>
      <c r="F41" s="132"/>
      <c r="G41" s="132"/>
      <c r="H41" s="132"/>
      <c r="I41" s="132"/>
      <c r="J41" s="132"/>
      <c r="K41" s="132"/>
    </row>
    <row r="42" spans="1:11" s="4" customFormat="1" ht="16.5" customHeight="1" x14ac:dyDescent="0.25">
      <c r="A42" s="133" t="s">
        <v>55</v>
      </c>
      <c r="B42" s="133"/>
      <c r="C42" s="133"/>
      <c r="D42" s="133"/>
      <c r="E42" s="133"/>
      <c r="F42" s="133"/>
      <c r="G42" s="133"/>
      <c r="H42" s="133"/>
      <c r="I42" s="133"/>
      <c r="J42" s="133"/>
      <c r="K42" s="133"/>
    </row>
    <row r="43" spans="1:11" s="4" customFormat="1" ht="121.5" customHeight="1" x14ac:dyDescent="0.25">
      <c r="A43" s="22">
        <v>1</v>
      </c>
      <c r="B43" s="27" t="s">
        <v>61</v>
      </c>
      <c r="C43" s="22" t="s">
        <v>102</v>
      </c>
      <c r="D43" s="27" t="s">
        <v>10</v>
      </c>
      <c r="E43" s="22" t="s">
        <v>21</v>
      </c>
      <c r="F43" s="22">
        <v>1</v>
      </c>
      <c r="G43" s="30"/>
      <c r="H43" s="25">
        <v>22067946054</v>
      </c>
      <c r="I43" s="25">
        <f>H43*1.12</f>
        <v>24716099580.480003</v>
      </c>
      <c r="J43" s="44" t="s">
        <v>262</v>
      </c>
      <c r="K43" s="30" t="s">
        <v>11</v>
      </c>
    </row>
    <row r="44" spans="1:11" s="4" customFormat="1" ht="81" customHeight="1" x14ac:dyDescent="0.25">
      <c r="A44" s="22">
        <v>2</v>
      </c>
      <c r="B44" s="27" t="s">
        <v>65</v>
      </c>
      <c r="C44" s="22" t="s">
        <v>102</v>
      </c>
      <c r="D44" s="27" t="s">
        <v>65</v>
      </c>
      <c r="E44" s="22" t="s">
        <v>21</v>
      </c>
      <c r="F44" s="22">
        <v>1</v>
      </c>
      <c r="G44" s="30"/>
      <c r="H44" s="25">
        <v>1192956190</v>
      </c>
      <c r="I44" s="25">
        <f t="shared" ref="I44:I47" si="1">H44*1.12</f>
        <v>1336110932.8000002</v>
      </c>
      <c r="J44" s="44" t="s">
        <v>66</v>
      </c>
      <c r="K44" s="30" t="s">
        <v>11</v>
      </c>
    </row>
    <row r="45" spans="1:11" s="4" customFormat="1" ht="50.25" customHeight="1" x14ac:dyDescent="0.25">
      <c r="A45" s="22">
        <v>3</v>
      </c>
      <c r="B45" s="27" t="s">
        <v>31</v>
      </c>
      <c r="C45" s="22" t="s">
        <v>103</v>
      </c>
      <c r="D45" s="27" t="s">
        <v>31</v>
      </c>
      <c r="E45" s="22" t="s">
        <v>21</v>
      </c>
      <c r="F45" s="22">
        <v>1</v>
      </c>
      <c r="G45" s="30"/>
      <c r="H45" s="25">
        <v>296349062</v>
      </c>
      <c r="I45" s="25">
        <f t="shared" si="1"/>
        <v>331910949.44000006</v>
      </c>
      <c r="J45" s="30" t="s">
        <v>32</v>
      </c>
      <c r="K45" s="30" t="s">
        <v>20</v>
      </c>
    </row>
    <row r="46" spans="1:11" s="4" customFormat="1" ht="100.5" customHeight="1" x14ac:dyDescent="0.25">
      <c r="A46" s="22">
        <v>4</v>
      </c>
      <c r="B46" s="27" t="s">
        <v>292</v>
      </c>
      <c r="C46" s="22" t="s">
        <v>102</v>
      </c>
      <c r="D46" s="27" t="s">
        <v>292</v>
      </c>
      <c r="E46" s="22" t="s">
        <v>21</v>
      </c>
      <c r="F46" s="22">
        <v>1</v>
      </c>
      <c r="G46" s="27"/>
      <c r="H46" s="25">
        <v>1093196228</v>
      </c>
      <c r="I46" s="25">
        <f t="shared" si="1"/>
        <v>1224379775.3600001</v>
      </c>
      <c r="J46" s="44" t="s">
        <v>263</v>
      </c>
      <c r="K46" s="30" t="s">
        <v>11</v>
      </c>
    </row>
    <row r="47" spans="1:11" s="4" customFormat="1" ht="99.75" customHeight="1" x14ac:dyDescent="0.25">
      <c r="A47" s="22">
        <v>5</v>
      </c>
      <c r="B47" s="27" t="s">
        <v>92</v>
      </c>
      <c r="C47" s="22" t="s">
        <v>104</v>
      </c>
      <c r="D47" s="27" t="s">
        <v>92</v>
      </c>
      <c r="E47" s="22" t="s">
        <v>93</v>
      </c>
      <c r="F47" s="22">
        <v>1</v>
      </c>
      <c r="G47" s="27"/>
      <c r="H47" s="25">
        <v>48472113</v>
      </c>
      <c r="I47" s="25">
        <f t="shared" si="1"/>
        <v>54288766.560000002</v>
      </c>
      <c r="J47" s="44" t="s">
        <v>120</v>
      </c>
      <c r="K47" s="30" t="s">
        <v>11</v>
      </c>
    </row>
    <row r="48" spans="1:11" s="4" customFormat="1" ht="15" customHeight="1" x14ac:dyDescent="0.25">
      <c r="A48" s="137" t="s">
        <v>56</v>
      </c>
      <c r="B48" s="138"/>
      <c r="C48" s="138"/>
      <c r="D48" s="138"/>
      <c r="E48" s="139"/>
      <c r="F48" s="139"/>
      <c r="G48" s="140"/>
      <c r="H48" s="107">
        <f>SUM(H43:H47)</f>
        <v>24698919647</v>
      </c>
      <c r="I48" s="107">
        <f>SUM(I43:I47)</f>
        <v>27662790004.640003</v>
      </c>
      <c r="J48" s="121"/>
      <c r="K48" s="121"/>
    </row>
    <row r="49" spans="1:11" s="4" customFormat="1" ht="13.5" customHeight="1" x14ac:dyDescent="0.25">
      <c r="A49" s="133" t="s">
        <v>57</v>
      </c>
      <c r="B49" s="133"/>
      <c r="C49" s="133"/>
      <c r="D49" s="133"/>
      <c r="E49" s="133"/>
      <c r="F49" s="133"/>
      <c r="G49" s="133"/>
      <c r="H49" s="133"/>
      <c r="I49" s="133"/>
      <c r="J49" s="133"/>
      <c r="K49" s="133"/>
    </row>
    <row r="50" spans="1:11" s="4" customFormat="1" ht="48.75" customHeight="1" x14ac:dyDescent="0.25">
      <c r="A50" s="22">
        <v>1</v>
      </c>
      <c r="B50" s="27" t="s">
        <v>45</v>
      </c>
      <c r="C50" s="22" t="s">
        <v>105</v>
      </c>
      <c r="D50" s="27" t="s">
        <v>46</v>
      </c>
      <c r="E50" s="22" t="s">
        <v>2</v>
      </c>
      <c r="F50" s="22">
        <v>1</v>
      </c>
      <c r="G50" s="31"/>
      <c r="H50" s="25">
        <v>649488886.61000001</v>
      </c>
      <c r="I50" s="25">
        <f>H50*1.12</f>
        <v>727427553.00320005</v>
      </c>
      <c r="J50" s="44" t="s">
        <v>15</v>
      </c>
      <c r="K50" s="30" t="s">
        <v>20</v>
      </c>
    </row>
    <row r="51" spans="1:11" s="4" customFormat="1" ht="51" customHeight="1" x14ac:dyDescent="0.25">
      <c r="A51" s="20">
        <v>2</v>
      </c>
      <c r="B51" s="54" t="s">
        <v>47</v>
      </c>
      <c r="C51" s="14" t="s">
        <v>105</v>
      </c>
      <c r="D51" s="54" t="s">
        <v>48</v>
      </c>
      <c r="E51" s="18" t="s">
        <v>2</v>
      </c>
      <c r="F51" s="18">
        <v>1</v>
      </c>
      <c r="G51" s="19"/>
      <c r="H51" s="34">
        <v>623727530.36000001</v>
      </c>
      <c r="I51" s="25">
        <f t="shared" ref="I51:I86" si="2">H51*1.12</f>
        <v>698574834.00320005</v>
      </c>
      <c r="J51" s="45" t="s">
        <v>15</v>
      </c>
      <c r="K51" s="8" t="s">
        <v>20</v>
      </c>
    </row>
    <row r="52" spans="1:11" s="4" customFormat="1" ht="58.5" customHeight="1" x14ac:dyDescent="0.25">
      <c r="A52" s="20">
        <v>3</v>
      </c>
      <c r="B52" s="54" t="s">
        <v>49</v>
      </c>
      <c r="C52" s="14" t="s">
        <v>106</v>
      </c>
      <c r="D52" s="54" t="s">
        <v>50</v>
      </c>
      <c r="E52" s="18" t="s">
        <v>2</v>
      </c>
      <c r="F52" s="18">
        <v>1</v>
      </c>
      <c r="G52" s="19"/>
      <c r="H52" s="34">
        <v>169623761.61000001</v>
      </c>
      <c r="I52" s="25">
        <f t="shared" si="2"/>
        <v>189978613.00320002</v>
      </c>
      <c r="J52" s="45" t="s">
        <v>15</v>
      </c>
      <c r="K52" s="8" t="s">
        <v>20</v>
      </c>
    </row>
    <row r="53" spans="1:11" s="4" customFormat="1" ht="58.5" customHeight="1" x14ac:dyDescent="0.25">
      <c r="A53" s="20">
        <f>A52+1</f>
        <v>4</v>
      </c>
      <c r="B53" s="55" t="s">
        <v>68</v>
      </c>
      <c r="C53" s="14" t="s">
        <v>107</v>
      </c>
      <c r="D53" s="55" t="s">
        <v>68</v>
      </c>
      <c r="E53" s="3" t="s">
        <v>2</v>
      </c>
      <c r="F53" s="3">
        <v>1</v>
      </c>
      <c r="G53" s="12"/>
      <c r="H53" s="23">
        <v>1071000</v>
      </c>
      <c r="I53" s="25">
        <f t="shared" si="2"/>
        <v>1199520</v>
      </c>
      <c r="J53" s="46" t="s">
        <v>18</v>
      </c>
      <c r="K53" s="8" t="s">
        <v>11</v>
      </c>
    </row>
    <row r="54" spans="1:11" s="4" customFormat="1" ht="40.5" customHeight="1" x14ac:dyDescent="0.25">
      <c r="A54" s="20">
        <f t="shared" ref="A54:A56" si="3">A53+1</f>
        <v>5</v>
      </c>
      <c r="B54" s="41" t="s">
        <v>69</v>
      </c>
      <c r="C54" s="14" t="s">
        <v>108</v>
      </c>
      <c r="D54" s="41" t="s">
        <v>69</v>
      </c>
      <c r="E54" s="18" t="s">
        <v>2</v>
      </c>
      <c r="F54" s="18">
        <v>1</v>
      </c>
      <c r="G54" s="19"/>
      <c r="H54" s="34">
        <v>37050000</v>
      </c>
      <c r="I54" s="25">
        <f t="shared" si="2"/>
        <v>41496000.000000007</v>
      </c>
      <c r="J54" s="45" t="s">
        <v>18</v>
      </c>
      <c r="K54" s="8" t="s">
        <v>7</v>
      </c>
    </row>
    <row r="55" spans="1:11" s="4" customFormat="1" ht="64.5" customHeight="1" x14ac:dyDescent="0.25">
      <c r="A55" s="20">
        <f t="shared" si="3"/>
        <v>6</v>
      </c>
      <c r="B55" s="56" t="s">
        <v>37</v>
      </c>
      <c r="C55" s="3" t="s">
        <v>108</v>
      </c>
      <c r="D55" s="56" t="s">
        <v>37</v>
      </c>
      <c r="E55" s="3" t="s">
        <v>2</v>
      </c>
      <c r="F55" s="3">
        <v>1</v>
      </c>
      <c r="G55" s="3"/>
      <c r="H55" s="23">
        <v>200000</v>
      </c>
      <c r="I55" s="25">
        <f t="shared" si="2"/>
        <v>224000.00000000003</v>
      </c>
      <c r="J55" s="46" t="s">
        <v>38</v>
      </c>
      <c r="K55" s="8" t="s">
        <v>7</v>
      </c>
    </row>
    <row r="56" spans="1:11" s="4" customFormat="1" ht="60" customHeight="1" x14ac:dyDescent="0.25">
      <c r="A56" s="20">
        <f t="shared" si="3"/>
        <v>7</v>
      </c>
      <c r="B56" s="28" t="s">
        <v>70</v>
      </c>
      <c r="C56" s="3" t="s">
        <v>109</v>
      </c>
      <c r="D56" s="28" t="s">
        <v>71</v>
      </c>
      <c r="E56" s="3" t="s">
        <v>2</v>
      </c>
      <c r="F56" s="3">
        <v>1</v>
      </c>
      <c r="G56" s="3"/>
      <c r="H56" s="23">
        <v>72000000</v>
      </c>
      <c r="I56" s="25">
        <f t="shared" si="2"/>
        <v>80640000.000000015</v>
      </c>
      <c r="J56" s="46" t="s">
        <v>72</v>
      </c>
      <c r="K56" s="8" t="s">
        <v>73</v>
      </c>
    </row>
    <row r="57" spans="1:11" s="4" customFormat="1" ht="76.5" customHeight="1" x14ac:dyDescent="0.25">
      <c r="A57" s="20">
        <f>A56+1</f>
        <v>8</v>
      </c>
      <c r="B57" s="40" t="s">
        <v>24</v>
      </c>
      <c r="C57" s="3" t="s">
        <v>108</v>
      </c>
      <c r="D57" s="40" t="s">
        <v>24</v>
      </c>
      <c r="E57" s="3" t="s">
        <v>2</v>
      </c>
      <c r="F57" s="3">
        <v>1</v>
      </c>
      <c r="G57" s="3"/>
      <c r="H57" s="23">
        <v>158248</v>
      </c>
      <c r="I57" s="25">
        <f t="shared" si="2"/>
        <v>177237.76000000001</v>
      </c>
      <c r="J57" s="46" t="s">
        <v>25</v>
      </c>
      <c r="K57" s="8" t="s">
        <v>26</v>
      </c>
    </row>
    <row r="58" spans="1:11" s="2" customFormat="1" ht="57.75" customHeight="1" x14ac:dyDescent="0.25">
      <c r="A58" s="20">
        <f>A57+1</f>
        <v>9</v>
      </c>
      <c r="B58" s="55" t="s">
        <v>281</v>
      </c>
      <c r="C58" s="3" t="s">
        <v>110</v>
      </c>
      <c r="D58" s="55" t="s">
        <v>282</v>
      </c>
      <c r="E58" s="3" t="s">
        <v>2</v>
      </c>
      <c r="F58" s="3">
        <v>1</v>
      </c>
      <c r="G58" s="3"/>
      <c r="H58" s="23">
        <v>241600000</v>
      </c>
      <c r="I58" s="25">
        <f t="shared" si="2"/>
        <v>270592000</v>
      </c>
      <c r="J58" s="46" t="s">
        <v>283</v>
      </c>
      <c r="K58" s="8" t="s">
        <v>97</v>
      </c>
    </row>
    <row r="59" spans="1:11" s="4" customFormat="1" ht="132.75" customHeight="1" x14ac:dyDescent="0.25">
      <c r="A59" s="20">
        <f>A58+1</f>
        <v>10</v>
      </c>
      <c r="B59" s="55" t="s">
        <v>9</v>
      </c>
      <c r="C59" s="3" t="s">
        <v>111</v>
      </c>
      <c r="D59" s="55" t="s">
        <v>13</v>
      </c>
      <c r="E59" s="3" t="s">
        <v>2</v>
      </c>
      <c r="F59" s="3">
        <v>1</v>
      </c>
      <c r="G59" s="3"/>
      <c r="H59" s="35">
        <v>18951453</v>
      </c>
      <c r="I59" s="25">
        <f t="shared" si="2"/>
        <v>21225627.360000003</v>
      </c>
      <c r="J59" s="47" t="s">
        <v>17</v>
      </c>
      <c r="K59" s="8" t="s">
        <v>14</v>
      </c>
    </row>
    <row r="60" spans="1:11" s="4" customFormat="1" ht="36.75" customHeight="1" x14ac:dyDescent="0.25">
      <c r="A60" s="20">
        <f t="shared" ref="A60:A91" si="4">A59+1</f>
        <v>11</v>
      </c>
      <c r="B60" s="40" t="s">
        <v>27</v>
      </c>
      <c r="C60" s="3" t="s">
        <v>112</v>
      </c>
      <c r="D60" s="40" t="s">
        <v>27</v>
      </c>
      <c r="E60" s="3" t="s">
        <v>2</v>
      </c>
      <c r="F60" s="3">
        <v>1</v>
      </c>
      <c r="G60" s="5"/>
      <c r="H60" s="37">
        <v>400000</v>
      </c>
      <c r="I60" s="25">
        <f t="shared" si="2"/>
        <v>448000.00000000006</v>
      </c>
      <c r="J60" s="48" t="s">
        <v>15</v>
      </c>
      <c r="K60" s="8" t="s">
        <v>7</v>
      </c>
    </row>
    <row r="61" spans="1:11" s="4" customFormat="1" ht="60.75" customHeight="1" x14ac:dyDescent="0.25">
      <c r="A61" s="20">
        <f t="shared" si="4"/>
        <v>12</v>
      </c>
      <c r="B61" s="57" t="s">
        <v>320</v>
      </c>
      <c r="C61" s="3" t="s">
        <v>102</v>
      </c>
      <c r="D61" s="57" t="s">
        <v>320</v>
      </c>
      <c r="E61" s="3" t="s">
        <v>2</v>
      </c>
      <c r="F61" s="3">
        <v>1</v>
      </c>
      <c r="G61" s="3"/>
      <c r="H61" s="35">
        <v>661500000</v>
      </c>
      <c r="I61" s="25">
        <f t="shared" si="2"/>
        <v>740880000.00000012</v>
      </c>
      <c r="J61" s="48" t="s">
        <v>321</v>
      </c>
      <c r="K61" s="8" t="s">
        <v>20</v>
      </c>
    </row>
    <row r="62" spans="1:11" s="4" customFormat="1" ht="45" customHeight="1" x14ac:dyDescent="0.25">
      <c r="A62" s="20">
        <f t="shared" si="4"/>
        <v>13</v>
      </c>
      <c r="B62" s="57" t="s">
        <v>74</v>
      </c>
      <c r="C62" s="3" t="s">
        <v>102</v>
      </c>
      <c r="D62" s="57" t="s">
        <v>75</v>
      </c>
      <c r="E62" s="3" t="s">
        <v>2</v>
      </c>
      <c r="F62" s="3">
        <v>1</v>
      </c>
      <c r="G62" s="3"/>
      <c r="H62" s="35">
        <v>107509000</v>
      </c>
      <c r="I62" s="25">
        <f t="shared" si="2"/>
        <v>120410080.00000001</v>
      </c>
      <c r="J62" s="48" t="s">
        <v>15</v>
      </c>
      <c r="K62" s="8" t="s">
        <v>20</v>
      </c>
    </row>
    <row r="63" spans="1:11" s="4" customFormat="1" ht="55.5" customHeight="1" x14ac:dyDescent="0.25">
      <c r="A63" s="20">
        <f t="shared" si="4"/>
        <v>14</v>
      </c>
      <c r="B63" s="58" t="s">
        <v>268</v>
      </c>
      <c r="C63" s="3" t="s">
        <v>102</v>
      </c>
      <c r="D63" s="58" t="s">
        <v>269</v>
      </c>
      <c r="E63" s="3" t="s">
        <v>2</v>
      </c>
      <c r="F63" s="3">
        <v>1</v>
      </c>
      <c r="G63" s="3"/>
      <c r="H63" s="117">
        <v>6053030100</v>
      </c>
      <c r="I63" s="25">
        <f t="shared" si="2"/>
        <v>6779393712.000001</v>
      </c>
      <c r="J63" s="48" t="s">
        <v>270</v>
      </c>
      <c r="K63" s="8" t="s">
        <v>20</v>
      </c>
    </row>
    <row r="64" spans="1:11" s="4" customFormat="1" ht="57.75" customHeight="1" x14ac:dyDescent="0.25">
      <c r="A64" s="20">
        <f t="shared" si="4"/>
        <v>15</v>
      </c>
      <c r="B64" s="59" t="s">
        <v>3</v>
      </c>
      <c r="C64" s="3" t="s">
        <v>110</v>
      </c>
      <c r="D64" s="59" t="s">
        <v>3</v>
      </c>
      <c r="E64" s="3" t="s">
        <v>2</v>
      </c>
      <c r="F64" s="3">
        <v>1</v>
      </c>
      <c r="G64" s="3"/>
      <c r="H64" s="35">
        <v>86947200</v>
      </c>
      <c r="I64" s="25">
        <f t="shared" si="2"/>
        <v>97380864.000000015</v>
      </c>
      <c r="J64" s="48" t="s">
        <v>15</v>
      </c>
      <c r="K64" s="8" t="s">
        <v>20</v>
      </c>
    </row>
    <row r="65" spans="1:12" s="2" customFormat="1" ht="50.25" customHeight="1" x14ac:dyDescent="0.25">
      <c r="A65" s="20">
        <f t="shared" si="4"/>
        <v>16</v>
      </c>
      <c r="B65" s="60" t="s">
        <v>256</v>
      </c>
      <c r="C65" s="3" t="s">
        <v>110</v>
      </c>
      <c r="D65" s="60" t="s">
        <v>257</v>
      </c>
      <c r="E65" s="3" t="s">
        <v>2</v>
      </c>
      <c r="F65" s="3">
        <v>1</v>
      </c>
      <c r="G65" s="3"/>
      <c r="H65" s="35">
        <v>1806000000</v>
      </c>
      <c r="I65" s="25">
        <f t="shared" si="2"/>
        <v>2022720000.0000002</v>
      </c>
      <c r="J65" s="48" t="s">
        <v>258</v>
      </c>
      <c r="K65" s="8" t="s">
        <v>20</v>
      </c>
    </row>
    <row r="66" spans="1:12" s="2" customFormat="1" ht="33.75" customHeight="1" x14ac:dyDescent="0.25">
      <c r="A66" s="20">
        <f t="shared" si="4"/>
        <v>17</v>
      </c>
      <c r="B66" s="59" t="s">
        <v>63</v>
      </c>
      <c r="C66" s="14" t="s">
        <v>113</v>
      </c>
      <c r="D66" s="59" t="s">
        <v>64</v>
      </c>
      <c r="E66" s="3" t="s">
        <v>2</v>
      </c>
      <c r="F66" s="3">
        <v>1</v>
      </c>
      <c r="G66" s="3"/>
      <c r="H66" s="35">
        <v>2916000</v>
      </c>
      <c r="I66" s="25">
        <f t="shared" si="2"/>
        <v>3265920.0000000005</v>
      </c>
      <c r="J66" s="48" t="s">
        <v>15</v>
      </c>
      <c r="K66" s="8" t="s">
        <v>20</v>
      </c>
    </row>
    <row r="67" spans="1:12" s="2" customFormat="1" ht="60.75" customHeight="1" x14ac:dyDescent="0.25">
      <c r="A67" s="20">
        <f t="shared" si="4"/>
        <v>18</v>
      </c>
      <c r="B67" s="60" t="s">
        <v>34</v>
      </c>
      <c r="C67" s="3" t="s">
        <v>110</v>
      </c>
      <c r="D67" s="60" t="s">
        <v>35</v>
      </c>
      <c r="E67" s="3" t="s">
        <v>2</v>
      </c>
      <c r="F67" s="3">
        <v>1</v>
      </c>
      <c r="G67" s="3"/>
      <c r="H67" s="35">
        <v>129000000</v>
      </c>
      <c r="I67" s="25">
        <f t="shared" si="2"/>
        <v>144480000</v>
      </c>
      <c r="J67" s="48" t="s">
        <v>36</v>
      </c>
      <c r="K67" s="8" t="s">
        <v>20</v>
      </c>
    </row>
    <row r="68" spans="1:12" s="2" customFormat="1" ht="60.75" customHeight="1" x14ac:dyDescent="0.25">
      <c r="A68" s="20">
        <f t="shared" si="4"/>
        <v>19</v>
      </c>
      <c r="B68" s="60" t="s">
        <v>40</v>
      </c>
      <c r="C68" s="3" t="s">
        <v>110</v>
      </c>
      <c r="D68" s="60" t="s">
        <v>40</v>
      </c>
      <c r="E68" s="3" t="s">
        <v>2</v>
      </c>
      <c r="F68" s="3">
        <v>1</v>
      </c>
      <c r="G68" s="3"/>
      <c r="H68" s="35">
        <v>68415000</v>
      </c>
      <c r="I68" s="25">
        <f t="shared" si="2"/>
        <v>76624800</v>
      </c>
      <c r="J68" s="48" t="s">
        <v>15</v>
      </c>
      <c r="K68" s="8" t="s">
        <v>20</v>
      </c>
    </row>
    <row r="69" spans="1:12" s="2" customFormat="1" ht="81.75" customHeight="1" x14ac:dyDescent="0.25">
      <c r="A69" s="20">
        <f t="shared" si="4"/>
        <v>20</v>
      </c>
      <c r="B69" s="60" t="s">
        <v>41</v>
      </c>
      <c r="C69" s="3" t="s">
        <v>114</v>
      </c>
      <c r="D69" s="60" t="s">
        <v>41</v>
      </c>
      <c r="E69" s="3" t="s">
        <v>2</v>
      </c>
      <c r="F69" s="3">
        <v>1</v>
      </c>
      <c r="G69" s="3"/>
      <c r="H69" s="35">
        <v>1418314000</v>
      </c>
      <c r="I69" s="25">
        <f t="shared" si="2"/>
        <v>1588511680.0000002</v>
      </c>
      <c r="J69" s="48" t="s">
        <v>42</v>
      </c>
      <c r="K69" s="8" t="s">
        <v>20</v>
      </c>
      <c r="L69" s="118"/>
    </row>
    <row r="70" spans="1:12" s="2" customFormat="1" ht="54.75" customHeight="1" x14ac:dyDescent="0.25">
      <c r="A70" s="20">
        <f t="shared" si="4"/>
        <v>21</v>
      </c>
      <c r="B70" s="60" t="s">
        <v>43</v>
      </c>
      <c r="C70" s="26" t="s">
        <v>114</v>
      </c>
      <c r="D70" s="60" t="s">
        <v>43</v>
      </c>
      <c r="E70" s="26" t="s">
        <v>2</v>
      </c>
      <c r="F70" s="26">
        <v>1</v>
      </c>
      <c r="G70" s="21"/>
      <c r="H70" s="36">
        <v>1599348000</v>
      </c>
      <c r="I70" s="25">
        <f t="shared" si="2"/>
        <v>1791269760.0000002</v>
      </c>
      <c r="J70" s="49" t="s">
        <v>42</v>
      </c>
      <c r="K70" s="8" t="s">
        <v>20</v>
      </c>
      <c r="L70" s="118"/>
    </row>
    <row r="71" spans="1:12" s="2" customFormat="1" ht="45.75" customHeight="1" x14ac:dyDescent="0.25">
      <c r="A71" s="20">
        <f t="shared" si="4"/>
        <v>22</v>
      </c>
      <c r="B71" s="60" t="s">
        <v>44</v>
      </c>
      <c r="C71" s="26" t="s">
        <v>114</v>
      </c>
      <c r="D71" s="60" t="s">
        <v>44</v>
      </c>
      <c r="E71" s="26" t="s">
        <v>2</v>
      </c>
      <c r="F71" s="26">
        <v>1</v>
      </c>
      <c r="G71" s="21"/>
      <c r="H71" s="36">
        <v>137580000</v>
      </c>
      <c r="I71" s="25">
        <f t="shared" si="2"/>
        <v>154089600</v>
      </c>
      <c r="J71" s="49" t="s">
        <v>42</v>
      </c>
      <c r="K71" s="8" t="s">
        <v>20</v>
      </c>
      <c r="L71" s="118"/>
    </row>
    <row r="72" spans="1:12" s="2" customFormat="1" ht="91.5" customHeight="1" x14ac:dyDescent="0.25">
      <c r="A72" s="20">
        <f t="shared" si="4"/>
        <v>23</v>
      </c>
      <c r="B72" s="60" t="s">
        <v>77</v>
      </c>
      <c r="C72" s="26" t="s">
        <v>114</v>
      </c>
      <c r="D72" s="60" t="s">
        <v>77</v>
      </c>
      <c r="E72" s="26" t="s">
        <v>2</v>
      </c>
      <c r="F72" s="26">
        <v>1</v>
      </c>
      <c r="G72" s="21"/>
      <c r="H72" s="36">
        <v>153451000</v>
      </c>
      <c r="I72" s="25">
        <f t="shared" si="2"/>
        <v>171865120.00000003</v>
      </c>
      <c r="J72" s="21" t="s">
        <v>42</v>
      </c>
      <c r="K72" s="47" t="s">
        <v>20</v>
      </c>
      <c r="L72" s="119"/>
    </row>
    <row r="73" spans="1:12" s="2" customFormat="1" ht="113.25" customHeight="1" x14ac:dyDescent="0.25">
      <c r="A73" s="20">
        <f t="shared" si="4"/>
        <v>24</v>
      </c>
      <c r="B73" s="60" t="s">
        <v>78</v>
      </c>
      <c r="C73" s="26" t="s">
        <v>115</v>
      </c>
      <c r="D73" s="60" t="s">
        <v>78</v>
      </c>
      <c r="E73" s="26" t="s">
        <v>2</v>
      </c>
      <c r="F73" s="26">
        <v>1</v>
      </c>
      <c r="G73" s="21"/>
      <c r="H73" s="36">
        <v>484135000</v>
      </c>
      <c r="I73" s="25">
        <f t="shared" si="2"/>
        <v>542231200</v>
      </c>
      <c r="J73" s="21" t="s">
        <v>42</v>
      </c>
      <c r="K73" s="47" t="s">
        <v>20</v>
      </c>
      <c r="L73" s="118"/>
    </row>
    <row r="74" spans="1:12" s="2" customFormat="1" ht="123" customHeight="1" x14ac:dyDescent="0.25">
      <c r="A74" s="20">
        <f t="shared" si="4"/>
        <v>25</v>
      </c>
      <c r="B74" s="60" t="s">
        <v>79</v>
      </c>
      <c r="C74" s="26" t="s">
        <v>114</v>
      </c>
      <c r="D74" s="60" t="s">
        <v>79</v>
      </c>
      <c r="E74" s="26" t="s">
        <v>2</v>
      </c>
      <c r="F74" s="26">
        <v>1</v>
      </c>
      <c r="G74" s="21"/>
      <c r="H74" s="36">
        <v>970009000</v>
      </c>
      <c r="I74" s="25">
        <f t="shared" si="2"/>
        <v>1086410080</v>
      </c>
      <c r="J74" s="21" t="s">
        <v>42</v>
      </c>
      <c r="K74" s="47" t="s">
        <v>20</v>
      </c>
      <c r="L74" s="4"/>
    </row>
    <row r="75" spans="1:12" s="2" customFormat="1" ht="81.75" customHeight="1" x14ac:dyDescent="0.25">
      <c r="A75" s="20">
        <f t="shared" si="4"/>
        <v>26</v>
      </c>
      <c r="B75" s="60" t="s">
        <v>80</v>
      </c>
      <c r="C75" s="26" t="s">
        <v>106</v>
      </c>
      <c r="D75" s="60" t="s">
        <v>81</v>
      </c>
      <c r="E75" s="26" t="s">
        <v>2</v>
      </c>
      <c r="F75" s="26">
        <v>1</v>
      </c>
      <c r="G75" s="21"/>
      <c r="H75" s="36">
        <v>82952000</v>
      </c>
      <c r="I75" s="25">
        <f t="shared" si="2"/>
        <v>92906240.000000015</v>
      </c>
      <c r="J75" s="21" t="s">
        <v>15</v>
      </c>
      <c r="K75" s="47" t="s">
        <v>20</v>
      </c>
    </row>
    <row r="76" spans="1:12" s="2" customFormat="1" ht="61.5" customHeight="1" x14ac:dyDescent="0.25">
      <c r="A76" s="20">
        <f t="shared" si="4"/>
        <v>27</v>
      </c>
      <c r="B76" s="60" t="s">
        <v>82</v>
      </c>
      <c r="C76" s="26" t="s">
        <v>106</v>
      </c>
      <c r="D76" s="60" t="s">
        <v>83</v>
      </c>
      <c r="E76" s="26" t="s">
        <v>2</v>
      </c>
      <c r="F76" s="26">
        <v>1</v>
      </c>
      <c r="G76" s="21"/>
      <c r="H76" s="36">
        <v>43226000</v>
      </c>
      <c r="I76" s="25">
        <f t="shared" si="2"/>
        <v>48413120.000000007</v>
      </c>
      <c r="J76" s="21" t="s">
        <v>15</v>
      </c>
      <c r="K76" s="49" t="s">
        <v>20</v>
      </c>
    </row>
    <row r="77" spans="1:12" s="2" customFormat="1" ht="48.75" customHeight="1" x14ac:dyDescent="0.25">
      <c r="A77" s="20">
        <f t="shared" si="4"/>
        <v>28</v>
      </c>
      <c r="B77" s="60" t="s">
        <v>84</v>
      </c>
      <c r="C77" s="26" t="s">
        <v>106</v>
      </c>
      <c r="D77" s="60" t="s">
        <v>85</v>
      </c>
      <c r="E77" s="26" t="s">
        <v>2</v>
      </c>
      <c r="F77" s="26">
        <v>1</v>
      </c>
      <c r="G77" s="21"/>
      <c r="H77" s="36">
        <v>123822000</v>
      </c>
      <c r="I77" s="25">
        <f t="shared" si="2"/>
        <v>138680640</v>
      </c>
      <c r="J77" s="49" t="s">
        <v>15</v>
      </c>
      <c r="K77" s="8" t="s">
        <v>20</v>
      </c>
    </row>
    <row r="78" spans="1:12" s="2" customFormat="1" ht="45.75" customHeight="1" x14ac:dyDescent="0.25">
      <c r="A78" s="20">
        <f t="shared" si="4"/>
        <v>29</v>
      </c>
      <c r="B78" s="60" t="s">
        <v>86</v>
      </c>
      <c r="C78" s="26" t="s">
        <v>116</v>
      </c>
      <c r="D78" s="60" t="s">
        <v>86</v>
      </c>
      <c r="E78" s="26" t="s">
        <v>2</v>
      </c>
      <c r="F78" s="26">
        <v>1</v>
      </c>
      <c r="G78" s="21"/>
      <c r="H78" s="36">
        <v>8139120</v>
      </c>
      <c r="I78" s="25">
        <f t="shared" si="2"/>
        <v>9115814.4000000004</v>
      </c>
      <c r="J78" s="49" t="s">
        <v>15</v>
      </c>
      <c r="K78" s="8" t="s">
        <v>20</v>
      </c>
    </row>
    <row r="79" spans="1:12" s="2" customFormat="1" ht="36" customHeight="1" x14ac:dyDescent="0.25">
      <c r="A79" s="20">
        <f t="shared" si="4"/>
        <v>30</v>
      </c>
      <c r="B79" s="27" t="s">
        <v>87</v>
      </c>
      <c r="C79" s="22" t="s">
        <v>117</v>
      </c>
      <c r="D79" s="27" t="s">
        <v>87</v>
      </c>
      <c r="E79" s="26" t="s">
        <v>2</v>
      </c>
      <c r="F79" s="26">
        <v>1</v>
      </c>
      <c r="G79" s="27"/>
      <c r="H79" s="25">
        <v>6782600</v>
      </c>
      <c r="I79" s="25">
        <f t="shared" si="2"/>
        <v>7596512.0000000009</v>
      </c>
      <c r="J79" s="30" t="s">
        <v>15</v>
      </c>
      <c r="K79" s="30" t="s">
        <v>20</v>
      </c>
    </row>
    <row r="80" spans="1:12" s="2" customFormat="1" ht="35.25" customHeight="1" x14ac:dyDescent="0.25">
      <c r="A80" s="20">
        <f t="shared" si="4"/>
        <v>31</v>
      </c>
      <c r="B80" s="27" t="s">
        <v>88</v>
      </c>
      <c r="C80" s="22" t="s">
        <v>118</v>
      </c>
      <c r="D80" s="27" t="s">
        <v>89</v>
      </c>
      <c r="E80" s="26" t="s">
        <v>2</v>
      </c>
      <c r="F80" s="26">
        <v>1</v>
      </c>
      <c r="G80" s="27"/>
      <c r="H80" s="25">
        <v>165529350</v>
      </c>
      <c r="I80" s="25">
        <f t="shared" si="2"/>
        <v>185392872.00000003</v>
      </c>
      <c r="J80" s="30" t="s">
        <v>347</v>
      </c>
      <c r="K80" s="30" t="s">
        <v>90</v>
      </c>
    </row>
    <row r="81" spans="1:11" s="2" customFormat="1" ht="150.75" customHeight="1" x14ac:dyDescent="0.25">
      <c r="A81" s="20">
        <f t="shared" si="4"/>
        <v>32</v>
      </c>
      <c r="B81" s="27" t="s">
        <v>331</v>
      </c>
      <c r="C81" s="22" t="s">
        <v>119</v>
      </c>
      <c r="D81" s="27" t="s">
        <v>332</v>
      </c>
      <c r="E81" s="26" t="s">
        <v>2</v>
      </c>
      <c r="F81" s="26">
        <v>1</v>
      </c>
      <c r="G81" s="27"/>
      <c r="H81" s="25">
        <v>156389901</v>
      </c>
      <c r="I81" s="25">
        <f t="shared" si="2"/>
        <v>175156689.12</v>
      </c>
      <c r="J81" s="22" t="s">
        <v>91</v>
      </c>
      <c r="K81" s="30" t="s">
        <v>26</v>
      </c>
    </row>
    <row r="82" spans="1:11" s="2" customFormat="1" ht="50.25" customHeight="1" x14ac:dyDescent="0.25">
      <c r="A82" s="20">
        <f t="shared" si="4"/>
        <v>33</v>
      </c>
      <c r="B82" s="27" t="s">
        <v>94</v>
      </c>
      <c r="C82" s="22" t="s">
        <v>104</v>
      </c>
      <c r="D82" s="27" t="s">
        <v>95</v>
      </c>
      <c r="E82" s="26" t="s">
        <v>2</v>
      </c>
      <c r="F82" s="26">
        <v>1</v>
      </c>
      <c r="G82" s="27"/>
      <c r="H82" s="25">
        <v>277500000</v>
      </c>
      <c r="I82" s="25">
        <f t="shared" si="2"/>
        <v>310800000</v>
      </c>
      <c r="J82" s="44" t="s">
        <v>96</v>
      </c>
      <c r="K82" s="30" t="s">
        <v>97</v>
      </c>
    </row>
    <row r="83" spans="1:11" s="2" customFormat="1" ht="39" customHeight="1" x14ac:dyDescent="0.25">
      <c r="A83" s="20">
        <f t="shared" si="4"/>
        <v>34</v>
      </c>
      <c r="B83" s="27" t="s">
        <v>228</v>
      </c>
      <c r="C83" s="22" t="s">
        <v>229</v>
      </c>
      <c r="D83" s="27" t="s">
        <v>230</v>
      </c>
      <c r="E83" s="26" t="s">
        <v>2</v>
      </c>
      <c r="F83" s="26">
        <v>1</v>
      </c>
      <c r="G83" s="27"/>
      <c r="H83" s="25">
        <v>1350000</v>
      </c>
      <c r="I83" s="25">
        <f t="shared" si="2"/>
        <v>1512000.0000000002</v>
      </c>
      <c r="J83" s="44" t="s">
        <v>231</v>
      </c>
      <c r="K83" s="30" t="s">
        <v>90</v>
      </c>
    </row>
    <row r="84" spans="1:11" s="2" customFormat="1" ht="48" customHeight="1" x14ac:dyDescent="0.25">
      <c r="A84" s="20">
        <f t="shared" si="4"/>
        <v>35</v>
      </c>
      <c r="B84" s="27" t="s">
        <v>232</v>
      </c>
      <c r="C84" s="22" t="s">
        <v>229</v>
      </c>
      <c r="D84" s="27" t="s">
        <v>233</v>
      </c>
      <c r="E84" s="26" t="s">
        <v>2</v>
      </c>
      <c r="F84" s="26">
        <v>1</v>
      </c>
      <c r="G84" s="27"/>
      <c r="H84" s="25">
        <v>11153410</v>
      </c>
      <c r="I84" s="25">
        <f t="shared" si="2"/>
        <v>12491819.200000001</v>
      </c>
      <c r="J84" s="44" t="s">
        <v>234</v>
      </c>
      <c r="K84" s="30" t="s">
        <v>90</v>
      </c>
    </row>
    <row r="85" spans="1:11" s="2" customFormat="1" ht="69" customHeight="1" x14ac:dyDescent="0.25">
      <c r="A85" s="20">
        <f t="shared" si="4"/>
        <v>36</v>
      </c>
      <c r="B85" s="120" t="s">
        <v>249</v>
      </c>
      <c r="C85" s="22" t="s">
        <v>106</v>
      </c>
      <c r="D85" s="27" t="s">
        <v>248</v>
      </c>
      <c r="E85" s="26" t="s">
        <v>2</v>
      </c>
      <c r="F85" s="26">
        <v>1</v>
      </c>
      <c r="G85" s="27"/>
      <c r="H85" s="25">
        <v>22767857.140000001</v>
      </c>
      <c r="I85" s="25">
        <f t="shared" si="2"/>
        <v>25499999.996800002</v>
      </c>
      <c r="J85" s="44" t="s">
        <v>15</v>
      </c>
      <c r="K85" s="30" t="s">
        <v>90</v>
      </c>
    </row>
    <row r="86" spans="1:11" s="2" customFormat="1" ht="49.5" customHeight="1" x14ac:dyDescent="0.25">
      <c r="A86" s="20">
        <f t="shared" si="4"/>
        <v>37</v>
      </c>
      <c r="B86" s="27" t="s">
        <v>284</v>
      </c>
      <c r="C86" s="22" t="s">
        <v>229</v>
      </c>
      <c r="D86" s="27" t="s">
        <v>285</v>
      </c>
      <c r="E86" s="26" t="s">
        <v>2</v>
      </c>
      <c r="F86" s="26">
        <v>1</v>
      </c>
      <c r="G86" s="27"/>
      <c r="H86" s="25">
        <v>11694600</v>
      </c>
      <c r="I86" s="25">
        <f t="shared" si="2"/>
        <v>13097952.000000002</v>
      </c>
      <c r="J86" s="44" t="s">
        <v>286</v>
      </c>
      <c r="K86" s="30" t="s">
        <v>90</v>
      </c>
    </row>
    <row r="87" spans="1:11" s="2" customFormat="1" ht="48.75" customHeight="1" x14ac:dyDescent="0.25">
      <c r="A87" s="20">
        <f t="shared" si="4"/>
        <v>38</v>
      </c>
      <c r="B87" s="112" t="s">
        <v>362</v>
      </c>
      <c r="C87" s="113" t="s">
        <v>104</v>
      </c>
      <c r="D87" s="112" t="s">
        <v>362</v>
      </c>
      <c r="E87" s="22" t="s">
        <v>2</v>
      </c>
      <c r="F87" s="22">
        <v>1</v>
      </c>
      <c r="G87" s="27"/>
      <c r="H87" s="25">
        <v>5000000</v>
      </c>
      <c r="I87" s="25">
        <f t="shared" ref="I87:I91" si="5">H87*1.12</f>
        <v>5600000.0000000009</v>
      </c>
      <c r="J87" s="25" t="s">
        <v>293</v>
      </c>
      <c r="K87" s="22" t="s">
        <v>294</v>
      </c>
    </row>
    <row r="88" spans="1:11" s="2" customFormat="1" ht="45" customHeight="1" x14ac:dyDescent="0.25">
      <c r="A88" s="20">
        <f t="shared" si="4"/>
        <v>39</v>
      </c>
      <c r="B88" s="112" t="s">
        <v>314</v>
      </c>
      <c r="C88" s="113" t="s">
        <v>310</v>
      </c>
      <c r="D88" s="112" t="s">
        <v>313</v>
      </c>
      <c r="E88" s="22" t="s">
        <v>2</v>
      </c>
      <c r="F88" s="22">
        <v>1</v>
      </c>
      <c r="G88" s="27"/>
      <c r="H88" s="25">
        <v>6000000</v>
      </c>
      <c r="I88" s="25">
        <f t="shared" si="5"/>
        <v>6720000.0000000009</v>
      </c>
      <c r="J88" s="25" t="s">
        <v>311</v>
      </c>
      <c r="K88" s="22" t="s">
        <v>312</v>
      </c>
    </row>
    <row r="89" spans="1:11" s="2" customFormat="1" ht="45" customHeight="1" x14ac:dyDescent="0.25">
      <c r="A89" s="20">
        <f t="shared" si="4"/>
        <v>40</v>
      </c>
      <c r="B89" s="112" t="s">
        <v>323</v>
      </c>
      <c r="C89" s="113" t="s">
        <v>310</v>
      </c>
      <c r="D89" s="112" t="s">
        <v>367</v>
      </c>
      <c r="E89" s="22" t="s">
        <v>2</v>
      </c>
      <c r="F89" s="22">
        <v>1</v>
      </c>
      <c r="G89" s="27"/>
      <c r="H89" s="25">
        <v>15525000</v>
      </c>
      <c r="I89" s="25">
        <f t="shared" si="5"/>
        <v>17388000</v>
      </c>
      <c r="J89" s="25" t="s">
        <v>324</v>
      </c>
      <c r="K89" s="30" t="s">
        <v>90</v>
      </c>
    </row>
    <row r="90" spans="1:11" s="2" customFormat="1" ht="117.75" customHeight="1" x14ac:dyDescent="0.25">
      <c r="A90" s="20">
        <f t="shared" si="4"/>
        <v>41</v>
      </c>
      <c r="B90" s="112" t="s">
        <v>345</v>
      </c>
      <c r="C90" s="113" t="s">
        <v>104</v>
      </c>
      <c r="D90" s="112" t="s">
        <v>368</v>
      </c>
      <c r="E90" s="22" t="s">
        <v>2</v>
      </c>
      <c r="F90" s="22">
        <v>1</v>
      </c>
      <c r="G90" s="27"/>
      <c r="H90" s="25">
        <v>186169946.56</v>
      </c>
      <c r="I90" s="25">
        <f t="shared" si="5"/>
        <v>208510340.14720002</v>
      </c>
      <c r="J90" s="25" t="s">
        <v>346</v>
      </c>
      <c r="K90" s="30" t="s">
        <v>90</v>
      </c>
    </row>
    <row r="91" spans="1:11" s="2" customFormat="1" ht="58.5" customHeight="1" x14ac:dyDescent="0.25">
      <c r="A91" s="20">
        <f t="shared" si="4"/>
        <v>42</v>
      </c>
      <c r="B91" s="112" t="s">
        <v>377</v>
      </c>
      <c r="C91" s="113" t="s">
        <v>111</v>
      </c>
      <c r="D91" s="112" t="s">
        <v>378</v>
      </c>
      <c r="E91" s="22" t="s">
        <v>2</v>
      </c>
      <c r="F91" s="22">
        <v>1</v>
      </c>
      <c r="G91" s="27"/>
      <c r="H91" s="25">
        <v>56850000</v>
      </c>
      <c r="I91" s="25">
        <f t="shared" si="5"/>
        <v>63672000.000000007</v>
      </c>
      <c r="J91" s="25" t="s">
        <v>376</v>
      </c>
      <c r="K91" s="30" t="s">
        <v>379</v>
      </c>
    </row>
    <row r="92" spans="1:11" s="2" customFormat="1" ht="12.75" customHeight="1" x14ac:dyDescent="0.25">
      <c r="A92" s="137" t="s">
        <v>59</v>
      </c>
      <c r="B92" s="139"/>
      <c r="C92" s="139"/>
      <c r="D92" s="139"/>
      <c r="E92" s="139"/>
      <c r="F92" s="139"/>
      <c r="G92" s="140"/>
      <c r="H92" s="107">
        <f>SUM(H50:H91)</f>
        <v>16673276964.279999</v>
      </c>
      <c r="I92" s="107">
        <f>SUM(I50:I91)</f>
        <v>18674070199.993603</v>
      </c>
      <c r="J92" s="109"/>
      <c r="K92" s="109"/>
    </row>
    <row r="93" spans="1:11" s="2" customFormat="1" ht="12.75" customHeight="1" x14ac:dyDescent="0.25">
      <c r="A93" s="137" t="s">
        <v>359</v>
      </c>
      <c r="B93" s="139"/>
      <c r="C93" s="139"/>
      <c r="D93" s="139"/>
      <c r="E93" s="139"/>
      <c r="F93" s="139"/>
      <c r="G93" s="140"/>
      <c r="H93" s="107">
        <f>H92+H48</f>
        <v>41372196611.279999</v>
      </c>
      <c r="I93" s="107">
        <f>I92+I48</f>
        <v>46336860204.633606</v>
      </c>
      <c r="J93" s="109"/>
      <c r="K93" s="109"/>
    </row>
    <row r="94" spans="1:11" s="2" customFormat="1" ht="22.5" customHeight="1" x14ac:dyDescent="0.25">
      <c r="A94" s="130" t="s">
        <v>360</v>
      </c>
      <c r="B94" s="131"/>
      <c r="C94" s="131"/>
      <c r="D94" s="131"/>
      <c r="E94" s="131"/>
      <c r="F94" s="131"/>
      <c r="G94" s="131"/>
      <c r="H94" s="110">
        <f>H93+H40</f>
        <v>42039755170.279999</v>
      </c>
      <c r="I94" s="110">
        <f>I93+I40</f>
        <v>47084525790.713608</v>
      </c>
      <c r="J94" s="111"/>
      <c r="K94" s="111"/>
    </row>
    <row r="95" spans="1:11" x14ac:dyDescent="0.25">
      <c r="A95" s="75"/>
      <c r="J95" s="102"/>
    </row>
    <row r="96" spans="1:11" x14ac:dyDescent="0.25">
      <c r="A96" s="103" t="s">
        <v>389</v>
      </c>
    </row>
    <row r="97" spans="1:10" ht="42" customHeight="1" x14ac:dyDescent="0.25">
      <c r="A97" s="103"/>
      <c r="J97" s="102"/>
    </row>
    <row r="98" spans="1:10" x14ac:dyDescent="0.25">
      <c r="J98" s="102"/>
    </row>
    <row r="99" spans="1:10" x14ac:dyDescent="0.25">
      <c r="J99" s="102"/>
    </row>
    <row r="101" spans="1:10" x14ac:dyDescent="0.25">
      <c r="J101" s="102"/>
    </row>
    <row r="102" spans="1:10" x14ac:dyDescent="0.25">
      <c r="J102" s="102"/>
    </row>
    <row r="103" spans="1:10" x14ac:dyDescent="0.25">
      <c r="J103" s="102"/>
    </row>
  </sheetData>
  <mergeCells count="13">
    <mergeCell ref="A94:G94"/>
    <mergeCell ref="A14:K14"/>
    <mergeCell ref="A41:K41"/>
    <mergeCell ref="A15:K15"/>
    <mergeCell ref="A18:K18"/>
    <mergeCell ref="A17:G17"/>
    <mergeCell ref="A42:K42"/>
    <mergeCell ref="A48:G48"/>
    <mergeCell ref="A49:K49"/>
    <mergeCell ref="A39:G39"/>
    <mergeCell ref="A40:G40"/>
    <mergeCell ref="A93:G93"/>
    <mergeCell ref="A92:G92"/>
  </mergeCells>
  <dataValidations count="1">
    <dataValidation allowBlank="1" showInputMessage="1" showErrorMessage="1" prompt="Введите наименование на рус.языке" sqref="B53 D53"/>
  </dataValidations>
  <pageMargins left="0.51181102362204722" right="0.51181102362204722" top="0.55118110236220474" bottom="0.55118110236220474" header="0.31496062992125984" footer="0.31496062992125984"/>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zoomScale="75" zoomScaleNormal="75" workbookViewId="0">
      <selection activeCell="H7" sqref="H7:H8"/>
    </sheetView>
  </sheetViews>
  <sheetFormatPr defaultRowHeight="15" x14ac:dyDescent="0.25"/>
  <cols>
    <col min="1" max="1" width="6.5703125" style="6" customWidth="1"/>
    <col min="2" max="2" width="45" style="39" customWidth="1"/>
    <col min="3" max="3" width="15" style="1" customWidth="1"/>
    <col min="4" max="4" width="52" style="39" customWidth="1"/>
    <col min="5" max="5" width="14.85546875" style="1" customWidth="1"/>
    <col min="6" max="6" width="8.140625" style="1" customWidth="1"/>
    <col min="7" max="7" width="18.85546875" style="1" customWidth="1"/>
    <col min="8" max="9" width="18.85546875" style="13" customWidth="1"/>
    <col min="10" max="10" width="28.140625" style="7" customWidth="1"/>
    <col min="11" max="11" width="23.140625" style="7" customWidth="1"/>
    <col min="12" max="12" width="18.42578125" style="2" customWidth="1"/>
    <col min="13" max="13" width="20.28515625" style="2" customWidth="1"/>
    <col min="14" max="16384" width="9.140625" style="2"/>
  </cols>
  <sheetData>
    <row r="1" spans="1:11" ht="18.75" x14ac:dyDescent="0.25">
      <c r="I1" s="32"/>
      <c r="K1" s="51"/>
    </row>
    <row r="2" spans="1:11" ht="18.75" x14ac:dyDescent="0.25">
      <c r="H2" s="129" t="s">
        <v>399</v>
      </c>
      <c r="I2" s="128"/>
      <c r="K2" s="52"/>
    </row>
    <row r="3" spans="1:11" ht="18.75" x14ac:dyDescent="0.25">
      <c r="H3" s="129" t="s">
        <v>400</v>
      </c>
      <c r="I3" s="128"/>
      <c r="K3" s="52"/>
    </row>
    <row r="4" spans="1:11" ht="18.75" x14ac:dyDescent="0.25">
      <c r="H4" s="127"/>
      <c r="I4" s="128"/>
      <c r="K4" s="52"/>
    </row>
    <row r="5" spans="1:11" ht="18.75" x14ac:dyDescent="0.25">
      <c r="A5" s="128"/>
      <c r="H5" s="127"/>
      <c r="I5" s="128"/>
      <c r="K5" s="52"/>
    </row>
    <row r="6" spans="1:11" ht="18.75" x14ac:dyDescent="0.25">
      <c r="A6" s="128"/>
      <c r="G6" s="6"/>
      <c r="I6" s="6"/>
      <c r="K6" s="52"/>
    </row>
    <row r="7" spans="1:11" ht="18.75" x14ac:dyDescent="0.25">
      <c r="A7" s="128"/>
      <c r="G7" s="6"/>
      <c r="H7" s="129"/>
      <c r="I7" s="6"/>
      <c r="K7" s="52"/>
    </row>
    <row r="8" spans="1:11" ht="18.75" x14ac:dyDescent="0.25">
      <c r="A8" s="128"/>
      <c r="G8" s="6"/>
      <c r="H8" s="129"/>
      <c r="I8" s="6"/>
      <c r="K8" s="52"/>
    </row>
    <row r="9" spans="1:11" ht="18.75" x14ac:dyDescent="0.25">
      <c r="B9" s="128"/>
      <c r="K9" s="52"/>
    </row>
    <row r="10" spans="1:11" ht="18.75" x14ac:dyDescent="0.25">
      <c r="B10" s="128"/>
      <c r="D10" s="61" t="s">
        <v>121</v>
      </c>
    </row>
    <row r="11" spans="1:11" ht="18.75" x14ac:dyDescent="0.25">
      <c r="B11" s="128"/>
      <c r="D11" s="61" t="s">
        <v>122</v>
      </c>
    </row>
    <row r="12" spans="1:11" ht="71.25" x14ac:dyDescent="0.25">
      <c r="A12" s="15" t="s">
        <v>123</v>
      </c>
      <c r="B12" s="16" t="s">
        <v>124</v>
      </c>
      <c r="C12" s="17" t="s">
        <v>125</v>
      </c>
      <c r="D12" s="16" t="s">
        <v>126</v>
      </c>
      <c r="E12" s="17" t="s">
        <v>127</v>
      </c>
      <c r="F12" s="17" t="s">
        <v>128</v>
      </c>
      <c r="G12" s="17" t="s">
        <v>401</v>
      </c>
      <c r="H12" s="33" t="s">
        <v>129</v>
      </c>
      <c r="I12" s="33" t="s">
        <v>130</v>
      </c>
      <c r="J12" s="17" t="s">
        <v>131</v>
      </c>
      <c r="K12" s="17" t="s">
        <v>132</v>
      </c>
    </row>
    <row r="13" spans="1:11" x14ac:dyDescent="0.25">
      <c r="A13" s="29">
        <v>1</v>
      </c>
      <c r="B13" s="16">
        <v>2</v>
      </c>
      <c r="C13" s="17">
        <v>3</v>
      </c>
      <c r="D13" s="16">
        <v>4</v>
      </c>
      <c r="E13" s="16">
        <v>5</v>
      </c>
      <c r="F13" s="16">
        <v>6</v>
      </c>
      <c r="G13" s="16">
        <v>7</v>
      </c>
      <c r="H13" s="38">
        <v>8</v>
      </c>
      <c r="I13" s="38">
        <v>9</v>
      </c>
      <c r="J13" s="17">
        <v>10</v>
      </c>
      <c r="K13" s="17">
        <v>11</v>
      </c>
    </row>
    <row r="14" spans="1:11" x14ac:dyDescent="0.25">
      <c r="A14" s="132" t="s">
        <v>133</v>
      </c>
      <c r="B14" s="132"/>
      <c r="C14" s="132"/>
      <c r="D14" s="132"/>
      <c r="E14" s="132"/>
      <c r="F14" s="132"/>
      <c r="G14" s="132"/>
      <c r="H14" s="132"/>
      <c r="I14" s="132"/>
      <c r="J14" s="132"/>
      <c r="K14" s="132"/>
    </row>
    <row r="15" spans="1:11" ht="15" customHeight="1" x14ac:dyDescent="0.25">
      <c r="A15" s="133" t="s">
        <v>134</v>
      </c>
      <c r="B15" s="133"/>
      <c r="C15" s="133"/>
      <c r="D15" s="133"/>
      <c r="E15" s="133"/>
      <c r="F15" s="133"/>
      <c r="G15" s="133"/>
      <c r="H15" s="133"/>
      <c r="I15" s="133"/>
      <c r="J15" s="133"/>
      <c r="K15" s="133"/>
    </row>
    <row r="16" spans="1:11" s="69" customFormat="1" ht="62.25" customHeight="1" x14ac:dyDescent="0.25">
      <c r="A16" s="104" t="s">
        <v>351</v>
      </c>
      <c r="B16" s="89" t="s">
        <v>402</v>
      </c>
      <c r="C16" s="91" t="s">
        <v>22</v>
      </c>
      <c r="D16" s="89" t="s">
        <v>403</v>
      </c>
      <c r="E16" s="96" t="s">
        <v>163</v>
      </c>
      <c r="F16" s="96">
        <v>1</v>
      </c>
      <c r="G16" s="96"/>
      <c r="H16" s="92">
        <v>100000000</v>
      </c>
      <c r="I16" s="66">
        <f>H16*1.12</f>
        <v>112000000.00000001</v>
      </c>
      <c r="J16" s="95" t="s">
        <v>333</v>
      </c>
      <c r="K16" s="72" t="s">
        <v>404</v>
      </c>
    </row>
    <row r="17" spans="1:11" s="4" customFormat="1" ht="15" customHeight="1" x14ac:dyDescent="0.25">
      <c r="A17" s="134" t="s">
        <v>137</v>
      </c>
      <c r="B17" s="135"/>
      <c r="C17" s="135"/>
      <c r="D17" s="135"/>
      <c r="E17" s="135"/>
      <c r="F17" s="135"/>
      <c r="G17" s="136"/>
      <c r="H17" s="107">
        <f>SUM(H16:H16)</f>
        <v>100000000</v>
      </c>
      <c r="I17" s="107">
        <f>SUM(I16:I16)</f>
        <v>112000000.00000001</v>
      </c>
      <c r="J17" s="108"/>
      <c r="K17" s="106"/>
    </row>
    <row r="18" spans="1:11" s="4" customFormat="1" ht="15" customHeight="1" x14ac:dyDescent="0.25">
      <c r="A18" s="133" t="s">
        <v>138</v>
      </c>
      <c r="B18" s="133"/>
      <c r="C18" s="133"/>
      <c r="D18" s="133"/>
      <c r="E18" s="133"/>
      <c r="F18" s="133"/>
      <c r="G18" s="133"/>
      <c r="H18" s="133"/>
      <c r="I18" s="133"/>
      <c r="J18" s="133"/>
      <c r="K18" s="133"/>
    </row>
    <row r="19" spans="1:11" s="69" customFormat="1" ht="74.25" customHeight="1" x14ac:dyDescent="0.25">
      <c r="A19" s="70">
        <v>1</v>
      </c>
      <c r="B19" s="89" t="s">
        <v>298</v>
      </c>
      <c r="C19" s="94" t="s">
        <v>22</v>
      </c>
      <c r="D19" s="89" t="s">
        <v>299</v>
      </c>
      <c r="E19" s="90" t="s">
        <v>139</v>
      </c>
      <c r="F19" s="90">
        <v>1</v>
      </c>
      <c r="G19" s="90"/>
      <c r="H19" s="95">
        <v>447281489</v>
      </c>
      <c r="I19" s="92">
        <f>H19*1.12</f>
        <v>500955267.68000007</v>
      </c>
      <c r="J19" s="93" t="s">
        <v>140</v>
      </c>
      <c r="K19" s="72" t="s">
        <v>136</v>
      </c>
    </row>
    <row r="20" spans="1:11" s="4" customFormat="1" ht="105" x14ac:dyDescent="0.25">
      <c r="A20" s="20">
        <f>A19+1</f>
        <v>2</v>
      </c>
      <c r="B20" s="53" t="s">
        <v>141</v>
      </c>
      <c r="C20" s="9" t="s">
        <v>22</v>
      </c>
      <c r="D20" s="53" t="s">
        <v>239</v>
      </c>
      <c r="E20" s="10" t="s">
        <v>139</v>
      </c>
      <c r="F20" s="10">
        <v>1</v>
      </c>
      <c r="G20" s="10"/>
      <c r="H20" s="24">
        <v>37000000</v>
      </c>
      <c r="I20" s="24">
        <f t="shared" ref="I20:I38" si="0">H20*1.12</f>
        <v>41440000.000000007</v>
      </c>
      <c r="J20" s="42" t="s">
        <v>271</v>
      </c>
      <c r="K20" s="8" t="s">
        <v>136</v>
      </c>
    </row>
    <row r="21" spans="1:11" s="69" customFormat="1" ht="45" x14ac:dyDescent="0.25">
      <c r="A21" s="20">
        <f t="shared" ref="A21:A32" si="1">A20+1</f>
        <v>3</v>
      </c>
      <c r="B21" s="89" t="s">
        <v>252</v>
      </c>
      <c r="C21" s="94" t="s">
        <v>241</v>
      </c>
      <c r="D21" s="89" t="s">
        <v>142</v>
      </c>
      <c r="E21" s="90" t="s">
        <v>139</v>
      </c>
      <c r="F21" s="90">
        <v>1</v>
      </c>
      <c r="G21" s="90"/>
      <c r="H21" s="92">
        <v>5000000</v>
      </c>
      <c r="I21" s="92">
        <f t="shared" si="0"/>
        <v>5600000.0000000009</v>
      </c>
      <c r="J21" s="93" t="s">
        <v>405</v>
      </c>
      <c r="K21" s="72" t="s">
        <v>253</v>
      </c>
    </row>
    <row r="22" spans="1:11" s="4" customFormat="1" ht="75" x14ac:dyDescent="0.25">
      <c r="A22" s="20">
        <f t="shared" si="1"/>
        <v>4</v>
      </c>
      <c r="B22" s="53" t="s">
        <v>144</v>
      </c>
      <c r="C22" s="9" t="s">
        <v>241</v>
      </c>
      <c r="D22" s="53" t="s">
        <v>145</v>
      </c>
      <c r="E22" s="10" t="s">
        <v>139</v>
      </c>
      <c r="F22" s="10">
        <v>1</v>
      </c>
      <c r="G22" s="10"/>
      <c r="H22" s="24">
        <v>3200000</v>
      </c>
      <c r="I22" s="24">
        <f t="shared" si="0"/>
        <v>3584000.0000000005</v>
      </c>
      <c r="J22" s="43" t="s">
        <v>406</v>
      </c>
      <c r="K22" s="8" t="s">
        <v>404</v>
      </c>
    </row>
    <row r="23" spans="1:11" s="4" customFormat="1" ht="45" x14ac:dyDescent="0.25">
      <c r="A23" s="20">
        <f t="shared" si="1"/>
        <v>5</v>
      </c>
      <c r="B23" s="53" t="s">
        <v>148</v>
      </c>
      <c r="C23" s="9" t="s">
        <v>22</v>
      </c>
      <c r="D23" s="53" t="s">
        <v>149</v>
      </c>
      <c r="E23" s="10" t="s">
        <v>139</v>
      </c>
      <c r="F23" s="10">
        <v>1</v>
      </c>
      <c r="G23" s="10"/>
      <c r="H23" s="24">
        <v>38000000</v>
      </c>
      <c r="I23" s="24">
        <f t="shared" si="0"/>
        <v>42560000.000000007</v>
      </c>
      <c r="J23" s="43" t="s">
        <v>280</v>
      </c>
      <c r="K23" s="8" t="s">
        <v>404</v>
      </c>
    </row>
    <row r="24" spans="1:11" s="4" customFormat="1" ht="60" x14ac:dyDescent="0.25">
      <c r="A24" s="20">
        <f t="shared" si="1"/>
        <v>6</v>
      </c>
      <c r="B24" s="53" t="s">
        <v>407</v>
      </c>
      <c r="C24" s="9" t="s">
        <v>22</v>
      </c>
      <c r="D24" s="53" t="s">
        <v>407</v>
      </c>
      <c r="E24" s="10" t="s">
        <v>139</v>
      </c>
      <c r="F24" s="10">
        <v>1</v>
      </c>
      <c r="G24" s="10"/>
      <c r="H24" s="24">
        <v>20000000</v>
      </c>
      <c r="I24" s="24">
        <f t="shared" si="0"/>
        <v>22400000.000000004</v>
      </c>
      <c r="J24" s="42" t="s">
        <v>406</v>
      </c>
      <c r="K24" s="8" t="s">
        <v>150</v>
      </c>
    </row>
    <row r="25" spans="1:11" s="69" customFormat="1" ht="45" customHeight="1" x14ac:dyDescent="0.25">
      <c r="A25" s="20">
        <f>A24+1</f>
        <v>7</v>
      </c>
      <c r="B25" s="89" t="s">
        <v>151</v>
      </c>
      <c r="C25" s="94" t="s">
        <v>241</v>
      </c>
      <c r="D25" s="89" t="s">
        <v>152</v>
      </c>
      <c r="E25" s="90" t="s">
        <v>139</v>
      </c>
      <c r="F25" s="90">
        <v>1</v>
      </c>
      <c r="G25" s="90"/>
      <c r="H25" s="92">
        <v>236087.14</v>
      </c>
      <c r="I25" s="92">
        <f t="shared" si="0"/>
        <v>264417.59680000006</v>
      </c>
      <c r="J25" s="93" t="s">
        <v>153</v>
      </c>
      <c r="K25" s="72" t="s">
        <v>154</v>
      </c>
    </row>
    <row r="26" spans="1:11" s="4" customFormat="1" ht="60" x14ac:dyDescent="0.25">
      <c r="A26" s="20">
        <f t="shared" si="1"/>
        <v>8</v>
      </c>
      <c r="B26" s="53" t="s">
        <v>155</v>
      </c>
      <c r="C26" s="9" t="s">
        <v>241</v>
      </c>
      <c r="D26" s="53" t="s">
        <v>155</v>
      </c>
      <c r="E26" s="10" t="s">
        <v>139</v>
      </c>
      <c r="F26" s="10">
        <v>1</v>
      </c>
      <c r="G26" s="10"/>
      <c r="H26" s="24">
        <v>3752.68</v>
      </c>
      <c r="I26" s="24">
        <f t="shared" si="0"/>
        <v>4203.0016000000005</v>
      </c>
      <c r="J26" s="43" t="s">
        <v>153</v>
      </c>
      <c r="K26" s="8" t="s">
        <v>154</v>
      </c>
    </row>
    <row r="27" spans="1:11" s="4" customFormat="1" ht="45" x14ac:dyDescent="0.25">
      <c r="A27" s="20">
        <f t="shared" si="1"/>
        <v>9</v>
      </c>
      <c r="B27" s="53" t="s">
        <v>240</v>
      </c>
      <c r="C27" s="9" t="s">
        <v>241</v>
      </c>
      <c r="D27" s="53" t="s">
        <v>242</v>
      </c>
      <c r="E27" s="11" t="s">
        <v>139</v>
      </c>
      <c r="F27" s="11">
        <v>1</v>
      </c>
      <c r="G27" s="11"/>
      <c r="H27" s="25">
        <v>1450000</v>
      </c>
      <c r="I27" s="25">
        <f t="shared" si="0"/>
        <v>1624000.0000000002</v>
      </c>
      <c r="J27" s="43" t="s">
        <v>243</v>
      </c>
      <c r="K27" s="8" t="s">
        <v>154</v>
      </c>
    </row>
    <row r="28" spans="1:11" s="4" customFormat="1" ht="45" x14ac:dyDescent="0.25">
      <c r="A28" s="20">
        <f t="shared" si="1"/>
        <v>10</v>
      </c>
      <c r="B28" s="53" t="s">
        <v>272</v>
      </c>
      <c r="C28" s="9" t="s">
        <v>241</v>
      </c>
      <c r="D28" s="53" t="s">
        <v>273</v>
      </c>
      <c r="E28" s="11" t="s">
        <v>139</v>
      </c>
      <c r="F28" s="11">
        <v>1</v>
      </c>
      <c r="G28" s="11"/>
      <c r="H28" s="25">
        <v>3167000</v>
      </c>
      <c r="I28" s="25">
        <f t="shared" si="0"/>
        <v>3547040.0000000005</v>
      </c>
      <c r="J28" s="43" t="s">
        <v>408</v>
      </c>
      <c r="K28" s="8" t="s">
        <v>244</v>
      </c>
    </row>
    <row r="29" spans="1:11" s="4" customFormat="1" ht="47.25" customHeight="1" x14ac:dyDescent="0.25">
      <c r="A29" s="20">
        <f>A28+1</f>
        <v>11</v>
      </c>
      <c r="B29" s="53" t="s">
        <v>301</v>
      </c>
      <c r="C29" s="9" t="s">
        <v>241</v>
      </c>
      <c r="D29" s="53" t="s">
        <v>301</v>
      </c>
      <c r="E29" s="11" t="s">
        <v>139</v>
      </c>
      <c r="F29" s="11">
        <v>1</v>
      </c>
      <c r="G29" s="11"/>
      <c r="H29" s="24">
        <v>5542.86</v>
      </c>
      <c r="I29" s="24">
        <f t="shared" si="0"/>
        <v>6208.0032000000001</v>
      </c>
      <c r="J29" s="43" t="s">
        <v>300</v>
      </c>
      <c r="K29" s="8" t="s">
        <v>154</v>
      </c>
    </row>
    <row r="30" spans="1:11" s="4" customFormat="1" ht="60" x14ac:dyDescent="0.25">
      <c r="A30" s="20">
        <f t="shared" si="1"/>
        <v>12</v>
      </c>
      <c r="B30" s="53" t="s">
        <v>302</v>
      </c>
      <c r="C30" s="9" t="s">
        <v>241</v>
      </c>
      <c r="D30" s="53" t="s">
        <v>302</v>
      </c>
      <c r="E30" s="11" t="s">
        <v>139</v>
      </c>
      <c r="F30" s="11">
        <v>1</v>
      </c>
      <c r="G30" s="11"/>
      <c r="H30" s="24">
        <v>53425.89</v>
      </c>
      <c r="I30" s="24">
        <f t="shared" si="0"/>
        <v>59836.996800000008</v>
      </c>
      <c r="J30" s="43" t="s">
        <v>300</v>
      </c>
      <c r="K30" s="8" t="s">
        <v>154</v>
      </c>
    </row>
    <row r="31" spans="1:11" s="4" customFormat="1" ht="60" x14ac:dyDescent="0.25">
      <c r="A31" s="20">
        <f t="shared" si="1"/>
        <v>13</v>
      </c>
      <c r="B31" s="53" t="s">
        <v>303</v>
      </c>
      <c r="C31" s="9" t="s">
        <v>241</v>
      </c>
      <c r="D31" s="53" t="s">
        <v>303</v>
      </c>
      <c r="E31" s="11" t="s">
        <v>139</v>
      </c>
      <c r="F31" s="11">
        <v>1</v>
      </c>
      <c r="G31" s="11"/>
      <c r="H31" s="24">
        <v>20421.43</v>
      </c>
      <c r="I31" s="24">
        <f t="shared" si="0"/>
        <v>22872.001600000003</v>
      </c>
      <c r="J31" s="43" t="s">
        <v>300</v>
      </c>
      <c r="K31" s="8" t="s">
        <v>154</v>
      </c>
    </row>
    <row r="32" spans="1:11" s="69" customFormat="1" ht="60" x14ac:dyDescent="0.25">
      <c r="A32" s="20">
        <f t="shared" si="1"/>
        <v>14</v>
      </c>
      <c r="B32" s="89" t="s">
        <v>339</v>
      </c>
      <c r="C32" s="94" t="s">
        <v>241</v>
      </c>
      <c r="D32" s="89" t="s">
        <v>340</v>
      </c>
      <c r="E32" s="96" t="s">
        <v>139</v>
      </c>
      <c r="F32" s="96">
        <v>1</v>
      </c>
      <c r="G32" s="96"/>
      <c r="H32" s="66">
        <v>100000</v>
      </c>
      <c r="I32" s="66">
        <f t="shared" si="0"/>
        <v>112000.00000000001</v>
      </c>
      <c r="J32" s="95" t="s">
        <v>341</v>
      </c>
      <c r="K32" s="72" t="s">
        <v>404</v>
      </c>
    </row>
    <row r="33" spans="1:11" s="69" customFormat="1" ht="75" x14ac:dyDescent="0.25">
      <c r="A33" s="20">
        <f>A32+1</f>
        <v>15</v>
      </c>
      <c r="B33" s="89" t="s">
        <v>342</v>
      </c>
      <c r="C33" s="94" t="s">
        <v>241</v>
      </c>
      <c r="D33" s="89" t="s">
        <v>343</v>
      </c>
      <c r="E33" s="96" t="s">
        <v>139</v>
      </c>
      <c r="F33" s="96">
        <v>1</v>
      </c>
      <c r="G33" s="96"/>
      <c r="H33" s="66">
        <v>30770</v>
      </c>
      <c r="I33" s="66">
        <f t="shared" si="0"/>
        <v>34462.400000000001</v>
      </c>
      <c r="J33" s="95" t="s">
        <v>344</v>
      </c>
      <c r="K33" s="72" t="s">
        <v>136</v>
      </c>
    </row>
    <row r="34" spans="1:11" s="69" customFormat="1" ht="105" x14ac:dyDescent="0.25">
      <c r="A34" s="20">
        <f t="shared" ref="A34:A38" si="2">A33+1</f>
        <v>16</v>
      </c>
      <c r="B34" s="89" t="s">
        <v>409</v>
      </c>
      <c r="C34" s="94" t="s">
        <v>241</v>
      </c>
      <c r="D34" s="89" t="s">
        <v>410</v>
      </c>
      <c r="E34" s="96" t="s">
        <v>139</v>
      </c>
      <c r="F34" s="96">
        <v>1</v>
      </c>
      <c r="G34" s="96"/>
      <c r="H34" s="66">
        <v>5400000</v>
      </c>
      <c r="I34" s="66">
        <f t="shared" si="0"/>
        <v>6048000.0000000009</v>
      </c>
      <c r="J34" s="42" t="s">
        <v>146</v>
      </c>
      <c r="K34" s="72" t="s">
        <v>404</v>
      </c>
    </row>
    <row r="35" spans="1:11" s="69" customFormat="1" ht="45" x14ac:dyDescent="0.25">
      <c r="A35" s="20">
        <f t="shared" si="2"/>
        <v>17</v>
      </c>
      <c r="B35" s="89" t="s">
        <v>411</v>
      </c>
      <c r="C35" s="94" t="s">
        <v>241</v>
      </c>
      <c r="D35" s="89" t="s">
        <v>412</v>
      </c>
      <c r="E35" s="96" t="s">
        <v>139</v>
      </c>
      <c r="F35" s="96">
        <v>1</v>
      </c>
      <c r="G35" s="96"/>
      <c r="H35" s="66">
        <v>520000</v>
      </c>
      <c r="I35" s="66">
        <f t="shared" si="0"/>
        <v>582400</v>
      </c>
      <c r="J35" s="95" t="s">
        <v>391</v>
      </c>
      <c r="K35" s="72" t="s">
        <v>413</v>
      </c>
    </row>
    <row r="36" spans="1:11" s="69" customFormat="1" ht="45" x14ac:dyDescent="0.25">
      <c r="A36" s="20">
        <f t="shared" si="2"/>
        <v>18</v>
      </c>
      <c r="B36" s="89" t="s">
        <v>414</v>
      </c>
      <c r="C36" s="94" t="s">
        <v>241</v>
      </c>
      <c r="D36" s="89" t="s">
        <v>415</v>
      </c>
      <c r="E36" s="96" t="s">
        <v>139</v>
      </c>
      <c r="F36" s="96">
        <v>1</v>
      </c>
      <c r="G36" s="96"/>
      <c r="H36" s="66">
        <v>1500000</v>
      </c>
      <c r="I36" s="66">
        <f t="shared" si="0"/>
        <v>1680000.0000000002</v>
      </c>
      <c r="J36" s="42" t="s">
        <v>146</v>
      </c>
      <c r="K36" s="72" t="s">
        <v>404</v>
      </c>
    </row>
    <row r="37" spans="1:11" s="69" customFormat="1" ht="60" x14ac:dyDescent="0.25">
      <c r="A37" s="20">
        <f t="shared" si="2"/>
        <v>19</v>
      </c>
      <c r="B37" s="89" t="s">
        <v>416</v>
      </c>
      <c r="C37" s="94" t="s">
        <v>241</v>
      </c>
      <c r="D37" s="89" t="s">
        <v>417</v>
      </c>
      <c r="E37" s="96" t="s">
        <v>139</v>
      </c>
      <c r="F37" s="96">
        <v>1</v>
      </c>
      <c r="G37" s="96"/>
      <c r="H37" s="66">
        <v>4000000</v>
      </c>
      <c r="I37" s="66">
        <f t="shared" si="0"/>
        <v>4480000</v>
      </c>
      <c r="J37" s="93" t="s">
        <v>392</v>
      </c>
      <c r="K37" s="72" t="s">
        <v>136</v>
      </c>
    </row>
    <row r="38" spans="1:11" s="69" customFormat="1" ht="45" x14ac:dyDescent="0.25">
      <c r="A38" s="20">
        <f t="shared" si="2"/>
        <v>20</v>
      </c>
      <c r="B38" s="89" t="s">
        <v>418</v>
      </c>
      <c r="C38" s="94" t="s">
        <v>241</v>
      </c>
      <c r="D38" s="89" t="s">
        <v>419</v>
      </c>
      <c r="E38" s="96" t="s">
        <v>139</v>
      </c>
      <c r="F38" s="96">
        <v>1</v>
      </c>
      <c r="G38" s="96"/>
      <c r="H38" s="66">
        <v>590070</v>
      </c>
      <c r="I38" s="66">
        <f t="shared" si="0"/>
        <v>660878.4</v>
      </c>
      <c r="J38" s="93" t="s">
        <v>393</v>
      </c>
      <c r="K38" s="72" t="s">
        <v>136</v>
      </c>
    </row>
    <row r="39" spans="1:11" s="4" customFormat="1" x14ac:dyDescent="0.25">
      <c r="A39" s="125" t="s">
        <v>156</v>
      </c>
      <c r="B39" s="123"/>
      <c r="C39" s="123"/>
      <c r="D39" s="123"/>
      <c r="E39" s="123"/>
      <c r="F39" s="123"/>
      <c r="G39" s="124"/>
      <c r="H39" s="126">
        <f>SUM(H19:H38)</f>
        <v>567558558.99999988</v>
      </c>
      <c r="I39" s="126">
        <f>SUM(I19:I38)</f>
        <v>635665586.08000004</v>
      </c>
      <c r="J39" s="108"/>
      <c r="K39" s="106"/>
    </row>
    <row r="40" spans="1:11" s="4" customFormat="1" x14ac:dyDescent="0.25">
      <c r="A40" s="141" t="s">
        <v>394</v>
      </c>
      <c r="B40" s="142"/>
      <c r="C40" s="142"/>
      <c r="D40" s="142"/>
      <c r="E40" s="142"/>
      <c r="F40" s="142"/>
      <c r="G40" s="143"/>
      <c r="H40" s="107">
        <f>H39+H17</f>
        <v>667558558.99999988</v>
      </c>
      <c r="I40" s="107">
        <f>I39+I17</f>
        <v>747665586.08000004</v>
      </c>
      <c r="J40" s="108"/>
      <c r="K40" s="106"/>
    </row>
    <row r="41" spans="1:11" s="4" customFormat="1" ht="15" customHeight="1" x14ac:dyDescent="0.25">
      <c r="A41" s="132" t="s">
        <v>247</v>
      </c>
      <c r="B41" s="132"/>
      <c r="C41" s="132"/>
      <c r="D41" s="132"/>
      <c r="E41" s="132"/>
      <c r="F41" s="132"/>
      <c r="G41" s="132"/>
      <c r="H41" s="132"/>
      <c r="I41" s="132"/>
      <c r="J41" s="132"/>
      <c r="K41" s="132"/>
    </row>
    <row r="42" spans="1:11" s="4" customFormat="1" ht="15" customHeight="1" x14ac:dyDescent="0.25">
      <c r="A42" s="137" t="s">
        <v>134</v>
      </c>
      <c r="B42" s="139"/>
      <c r="C42" s="139"/>
      <c r="D42" s="139"/>
      <c r="E42" s="139"/>
      <c r="F42" s="139"/>
      <c r="G42" s="139"/>
      <c r="H42" s="139"/>
      <c r="I42" s="139"/>
      <c r="J42" s="139"/>
      <c r="K42" s="140"/>
    </row>
    <row r="43" spans="1:11" s="4" customFormat="1" ht="15" customHeight="1" x14ac:dyDescent="0.25">
      <c r="A43" s="22">
        <v>1</v>
      </c>
      <c r="B43" s="53" t="s">
        <v>223</v>
      </c>
      <c r="C43" s="22" t="s">
        <v>157</v>
      </c>
      <c r="D43" s="53" t="s">
        <v>158</v>
      </c>
      <c r="E43" s="22" t="s">
        <v>135</v>
      </c>
      <c r="F43" s="22">
        <v>1</v>
      </c>
      <c r="G43" s="30"/>
      <c r="H43" s="25">
        <v>22067946054</v>
      </c>
      <c r="I43" s="25">
        <f>H43*1.12</f>
        <v>24716099580.480003</v>
      </c>
      <c r="J43" s="44" t="s">
        <v>264</v>
      </c>
      <c r="K43" s="30" t="s">
        <v>154</v>
      </c>
    </row>
    <row r="44" spans="1:11" s="4" customFormat="1" ht="60" x14ac:dyDescent="0.25">
      <c r="A44" s="22">
        <v>2</v>
      </c>
      <c r="B44" s="27" t="s">
        <v>420</v>
      </c>
      <c r="C44" s="22" t="s">
        <v>157</v>
      </c>
      <c r="D44" s="27" t="s">
        <v>420</v>
      </c>
      <c r="E44" s="22" t="s">
        <v>135</v>
      </c>
      <c r="F44" s="22">
        <v>1</v>
      </c>
      <c r="G44" s="30"/>
      <c r="H44" s="25">
        <v>1192956190</v>
      </c>
      <c r="I44" s="25">
        <f t="shared" ref="I44:I47" si="3">H44*1.12</f>
        <v>1336110932.8000002</v>
      </c>
      <c r="J44" s="44" t="s">
        <v>159</v>
      </c>
      <c r="K44" s="30" t="s">
        <v>154</v>
      </c>
    </row>
    <row r="45" spans="1:11" s="4" customFormat="1" ht="45" x14ac:dyDescent="0.25">
      <c r="A45" s="22">
        <v>3</v>
      </c>
      <c r="B45" s="27" t="s">
        <v>160</v>
      </c>
      <c r="C45" s="22" t="s">
        <v>161</v>
      </c>
      <c r="D45" s="27" t="s">
        <v>160</v>
      </c>
      <c r="E45" s="22" t="s">
        <v>135</v>
      </c>
      <c r="F45" s="22">
        <v>1</v>
      </c>
      <c r="G45" s="30"/>
      <c r="H45" s="25">
        <v>296349062</v>
      </c>
      <c r="I45" s="25">
        <f t="shared" si="3"/>
        <v>331910949.44000006</v>
      </c>
      <c r="J45" s="30" t="s">
        <v>162</v>
      </c>
      <c r="K45" s="30" t="s">
        <v>413</v>
      </c>
    </row>
    <row r="46" spans="1:11" s="69" customFormat="1" ht="53.25" customHeight="1" x14ac:dyDescent="0.25">
      <c r="A46" s="64">
        <v>4</v>
      </c>
      <c r="B46" s="65" t="s">
        <v>304</v>
      </c>
      <c r="C46" s="64" t="s">
        <v>157</v>
      </c>
      <c r="D46" s="65" t="s">
        <v>305</v>
      </c>
      <c r="E46" s="64" t="s">
        <v>135</v>
      </c>
      <c r="F46" s="64">
        <v>1</v>
      </c>
      <c r="G46" s="65"/>
      <c r="H46" s="66">
        <v>1093196228</v>
      </c>
      <c r="I46" s="66">
        <f t="shared" si="3"/>
        <v>1224379775.3600001</v>
      </c>
      <c r="J46" s="67" t="s">
        <v>265</v>
      </c>
      <c r="K46" s="68" t="s">
        <v>154</v>
      </c>
    </row>
    <row r="47" spans="1:11" s="4" customFormat="1" ht="56.25" customHeight="1" x14ac:dyDescent="0.25">
      <c r="A47" s="22">
        <v>5</v>
      </c>
      <c r="B47" s="27" t="s">
        <v>224</v>
      </c>
      <c r="C47" s="22" t="s">
        <v>157</v>
      </c>
      <c r="D47" s="27" t="s">
        <v>224</v>
      </c>
      <c r="E47" s="22" t="s">
        <v>163</v>
      </c>
      <c r="F47" s="22">
        <v>1</v>
      </c>
      <c r="G47" s="27"/>
      <c r="H47" s="25">
        <v>48472113</v>
      </c>
      <c r="I47" s="25">
        <f t="shared" si="3"/>
        <v>54288766.560000002</v>
      </c>
      <c r="J47" s="44" t="s">
        <v>143</v>
      </c>
      <c r="K47" s="30" t="s">
        <v>154</v>
      </c>
    </row>
    <row r="48" spans="1:11" s="4" customFormat="1" ht="20.25" customHeight="1" x14ac:dyDescent="0.25">
      <c r="A48" s="137" t="s">
        <v>137</v>
      </c>
      <c r="B48" s="139"/>
      <c r="C48" s="139"/>
      <c r="D48" s="139"/>
      <c r="E48" s="139"/>
      <c r="F48" s="139"/>
      <c r="G48" s="140"/>
      <c r="H48" s="107">
        <f>SUM(H43:H47)</f>
        <v>24698919647</v>
      </c>
      <c r="I48" s="107">
        <f>SUM(I43:I47)</f>
        <v>27662790004.640003</v>
      </c>
      <c r="J48" s="122"/>
      <c r="K48" s="122"/>
    </row>
    <row r="49" spans="1:11" s="4" customFormat="1" ht="15" customHeight="1" x14ac:dyDescent="0.25">
      <c r="A49" s="137" t="s">
        <v>138</v>
      </c>
      <c r="B49" s="139"/>
      <c r="C49" s="139"/>
      <c r="D49" s="139"/>
      <c r="E49" s="139"/>
      <c r="F49" s="139"/>
      <c r="G49" s="139"/>
      <c r="H49" s="139"/>
      <c r="I49" s="139"/>
      <c r="J49" s="139"/>
      <c r="K49" s="139"/>
    </row>
    <row r="50" spans="1:11" s="4" customFormat="1" ht="69.75" customHeight="1" x14ac:dyDescent="0.25">
      <c r="A50" s="22">
        <v>1</v>
      </c>
      <c r="B50" s="27" t="s">
        <v>164</v>
      </c>
      <c r="C50" s="22" t="s">
        <v>165</v>
      </c>
      <c r="D50" s="27" t="s">
        <v>166</v>
      </c>
      <c r="E50" s="22" t="s">
        <v>139</v>
      </c>
      <c r="F50" s="22">
        <v>1</v>
      </c>
      <c r="G50" s="31"/>
      <c r="H50" s="66">
        <v>649488886.61000001</v>
      </c>
      <c r="I50" s="25">
        <f>H50*1.12</f>
        <v>727427553.00320005</v>
      </c>
      <c r="J50" s="44" t="s">
        <v>167</v>
      </c>
      <c r="K50" s="30" t="s">
        <v>404</v>
      </c>
    </row>
    <row r="51" spans="1:11" s="4" customFormat="1" ht="60" x14ac:dyDescent="0.25">
      <c r="A51" s="20">
        <f>A50+1</f>
        <v>2</v>
      </c>
      <c r="B51" s="54" t="s">
        <v>168</v>
      </c>
      <c r="C51" s="14" t="s">
        <v>165</v>
      </c>
      <c r="D51" s="54" t="s">
        <v>169</v>
      </c>
      <c r="E51" s="22" t="s">
        <v>139</v>
      </c>
      <c r="F51" s="18">
        <v>1</v>
      </c>
      <c r="G51" s="19"/>
      <c r="H51" s="71">
        <v>623727530.36000001</v>
      </c>
      <c r="I51" s="25">
        <f t="shared" ref="I51:I91" si="4">H51*1.12</f>
        <v>698574834.00320005</v>
      </c>
      <c r="J51" s="45" t="s">
        <v>167</v>
      </c>
      <c r="K51" s="8" t="s">
        <v>404</v>
      </c>
    </row>
    <row r="52" spans="1:11" s="4" customFormat="1" ht="60" x14ac:dyDescent="0.25">
      <c r="A52" s="20">
        <f>A51+1</f>
        <v>3</v>
      </c>
      <c r="B52" s="54" t="s">
        <v>170</v>
      </c>
      <c r="C52" s="14" t="s">
        <v>165</v>
      </c>
      <c r="D52" s="54" t="s">
        <v>171</v>
      </c>
      <c r="E52" s="22" t="s">
        <v>139</v>
      </c>
      <c r="F52" s="18">
        <v>1</v>
      </c>
      <c r="G52" s="19"/>
      <c r="H52" s="34">
        <v>169623761.61000001</v>
      </c>
      <c r="I52" s="25">
        <f t="shared" si="4"/>
        <v>189978613.00320002</v>
      </c>
      <c r="J52" s="45" t="s">
        <v>167</v>
      </c>
      <c r="K52" s="8" t="s">
        <v>404</v>
      </c>
    </row>
    <row r="53" spans="1:11" s="4" customFormat="1" ht="45" x14ac:dyDescent="0.25">
      <c r="A53" s="20">
        <f>A52+1</f>
        <v>4</v>
      </c>
      <c r="B53" s="55" t="s">
        <v>172</v>
      </c>
      <c r="C53" s="14" t="s">
        <v>173</v>
      </c>
      <c r="D53" s="55" t="s">
        <v>172</v>
      </c>
      <c r="E53" s="22" t="s">
        <v>139</v>
      </c>
      <c r="F53" s="3">
        <v>1</v>
      </c>
      <c r="G53" s="12"/>
      <c r="H53" s="23">
        <v>1071000</v>
      </c>
      <c r="I53" s="25">
        <f t="shared" si="4"/>
        <v>1199520</v>
      </c>
      <c r="J53" s="46" t="s">
        <v>174</v>
      </c>
      <c r="K53" s="8" t="s">
        <v>154</v>
      </c>
    </row>
    <row r="54" spans="1:11" s="4" customFormat="1" ht="30" x14ac:dyDescent="0.25">
      <c r="A54" s="20">
        <f t="shared" ref="A54:A56" si="5">A53+1</f>
        <v>5</v>
      </c>
      <c r="B54" s="41" t="s">
        <v>175</v>
      </c>
      <c r="C54" s="14" t="s">
        <v>173</v>
      </c>
      <c r="D54" s="41" t="s">
        <v>175</v>
      </c>
      <c r="E54" s="22" t="s">
        <v>139</v>
      </c>
      <c r="F54" s="18">
        <v>1</v>
      </c>
      <c r="G54" s="19"/>
      <c r="H54" s="34">
        <v>37050000</v>
      </c>
      <c r="I54" s="25">
        <f t="shared" si="4"/>
        <v>41496000.000000007</v>
      </c>
      <c r="J54" s="45" t="s">
        <v>174</v>
      </c>
      <c r="K54" s="8" t="s">
        <v>176</v>
      </c>
    </row>
    <row r="55" spans="1:11" s="4" customFormat="1" ht="60" x14ac:dyDescent="0.25">
      <c r="A55" s="20">
        <f t="shared" si="5"/>
        <v>6</v>
      </c>
      <c r="B55" s="56" t="s">
        <v>177</v>
      </c>
      <c r="C55" s="3" t="s">
        <v>173</v>
      </c>
      <c r="D55" s="56" t="s">
        <v>177</v>
      </c>
      <c r="E55" s="22" t="s">
        <v>139</v>
      </c>
      <c r="F55" s="3">
        <v>1</v>
      </c>
      <c r="G55" s="3"/>
      <c r="H55" s="23">
        <v>200000</v>
      </c>
      <c r="I55" s="25">
        <f t="shared" si="4"/>
        <v>224000.00000000003</v>
      </c>
      <c r="J55" s="46" t="s">
        <v>178</v>
      </c>
      <c r="K55" s="8" t="s">
        <v>176</v>
      </c>
    </row>
    <row r="56" spans="1:11" s="4" customFormat="1" ht="60" x14ac:dyDescent="0.25">
      <c r="A56" s="20">
        <f t="shared" si="5"/>
        <v>7</v>
      </c>
      <c r="B56" s="28" t="s">
        <v>179</v>
      </c>
      <c r="C56" s="3" t="s">
        <v>180</v>
      </c>
      <c r="D56" s="28" t="s">
        <v>181</v>
      </c>
      <c r="E56" s="22" t="s">
        <v>139</v>
      </c>
      <c r="F56" s="3">
        <v>1</v>
      </c>
      <c r="G56" s="3"/>
      <c r="H56" s="23">
        <v>72000000</v>
      </c>
      <c r="I56" s="25">
        <f t="shared" si="4"/>
        <v>80640000.000000015</v>
      </c>
      <c r="J56" s="46" t="s">
        <v>182</v>
      </c>
      <c r="K56" s="8" t="s">
        <v>183</v>
      </c>
    </row>
    <row r="57" spans="1:11" s="4" customFormat="1" ht="75" x14ac:dyDescent="0.25">
      <c r="A57" s="20">
        <f>A56+1</f>
        <v>8</v>
      </c>
      <c r="B57" s="40" t="s">
        <v>184</v>
      </c>
      <c r="C57" s="3" t="s">
        <v>173</v>
      </c>
      <c r="D57" s="40" t="s">
        <v>184</v>
      </c>
      <c r="E57" s="22" t="s">
        <v>139</v>
      </c>
      <c r="F57" s="3">
        <v>1</v>
      </c>
      <c r="G57" s="3"/>
      <c r="H57" s="23">
        <v>158248</v>
      </c>
      <c r="I57" s="25">
        <f t="shared" si="4"/>
        <v>177237.76000000001</v>
      </c>
      <c r="J57" s="46" t="s">
        <v>185</v>
      </c>
      <c r="K57" s="8" t="s">
        <v>154</v>
      </c>
    </row>
    <row r="58" spans="1:11" ht="45" x14ac:dyDescent="0.25">
      <c r="A58" s="20">
        <f>A57+1</f>
        <v>9</v>
      </c>
      <c r="B58" s="55" t="s">
        <v>421</v>
      </c>
      <c r="C58" s="3" t="s">
        <v>157</v>
      </c>
      <c r="D58" s="55" t="s">
        <v>422</v>
      </c>
      <c r="E58" s="22" t="s">
        <v>139</v>
      </c>
      <c r="F58" s="3">
        <v>1</v>
      </c>
      <c r="G58" s="3"/>
      <c r="H58" s="23">
        <v>241600000</v>
      </c>
      <c r="I58" s="25">
        <f t="shared" si="4"/>
        <v>270592000</v>
      </c>
      <c r="J58" s="46" t="s">
        <v>288</v>
      </c>
      <c r="K58" s="8" t="s">
        <v>287</v>
      </c>
    </row>
    <row r="59" spans="1:11" s="4" customFormat="1" ht="135" customHeight="1" x14ac:dyDescent="0.25">
      <c r="A59" s="20">
        <f>A58+1</f>
        <v>10</v>
      </c>
      <c r="B59" s="55" t="s">
        <v>186</v>
      </c>
      <c r="C59" s="3" t="s">
        <v>180</v>
      </c>
      <c r="D59" s="55" t="s">
        <v>187</v>
      </c>
      <c r="E59" s="22" t="s">
        <v>139</v>
      </c>
      <c r="F59" s="3">
        <v>1</v>
      </c>
      <c r="G59" s="3"/>
      <c r="H59" s="35">
        <v>18951453</v>
      </c>
      <c r="I59" s="25">
        <f t="shared" si="4"/>
        <v>21225627.360000003</v>
      </c>
      <c r="J59" s="47" t="s">
        <v>147</v>
      </c>
      <c r="K59" s="8" t="s">
        <v>188</v>
      </c>
    </row>
    <row r="60" spans="1:11" s="4" customFormat="1" ht="56.25" customHeight="1" x14ac:dyDescent="0.25">
      <c r="A60" s="20">
        <f t="shared" ref="A60:A91" si="6">A59+1</f>
        <v>11</v>
      </c>
      <c r="B60" s="40" t="s">
        <v>225</v>
      </c>
      <c r="C60" s="3" t="s">
        <v>189</v>
      </c>
      <c r="D60" s="40" t="s">
        <v>225</v>
      </c>
      <c r="E60" s="22" t="s">
        <v>139</v>
      </c>
      <c r="F60" s="3">
        <v>1</v>
      </c>
      <c r="G60" s="5"/>
      <c r="H60" s="37">
        <v>400000</v>
      </c>
      <c r="I60" s="25">
        <f t="shared" si="4"/>
        <v>448000.00000000006</v>
      </c>
      <c r="J60" s="48" t="s">
        <v>182</v>
      </c>
      <c r="K60" s="8" t="s">
        <v>176</v>
      </c>
    </row>
    <row r="61" spans="1:11" s="69" customFormat="1" ht="45" x14ac:dyDescent="0.25">
      <c r="A61" s="70">
        <f t="shared" si="6"/>
        <v>12</v>
      </c>
      <c r="B61" s="98" t="s">
        <v>423</v>
      </c>
      <c r="C61" s="91" t="s">
        <v>157</v>
      </c>
      <c r="D61" s="98" t="s">
        <v>424</v>
      </c>
      <c r="E61" s="64" t="s">
        <v>139</v>
      </c>
      <c r="F61" s="91">
        <v>1</v>
      </c>
      <c r="G61" s="91"/>
      <c r="H61" s="97">
        <v>661500000</v>
      </c>
      <c r="I61" s="66">
        <f t="shared" si="4"/>
        <v>740880000.00000012</v>
      </c>
      <c r="J61" s="67" t="s">
        <v>322</v>
      </c>
      <c r="K61" s="72" t="s">
        <v>404</v>
      </c>
    </row>
    <row r="62" spans="1:11" s="4" customFormat="1" ht="60" x14ac:dyDescent="0.25">
      <c r="A62" s="70">
        <f t="shared" si="6"/>
        <v>13</v>
      </c>
      <c r="B62" s="57" t="s">
        <v>190</v>
      </c>
      <c r="C62" s="3" t="s">
        <v>157</v>
      </c>
      <c r="D62" s="57" t="s">
        <v>191</v>
      </c>
      <c r="E62" s="22" t="s">
        <v>139</v>
      </c>
      <c r="F62" s="3">
        <v>1</v>
      </c>
      <c r="G62" s="3"/>
      <c r="H62" s="35">
        <v>107509000</v>
      </c>
      <c r="I62" s="25">
        <f t="shared" si="4"/>
        <v>120410080.00000001</v>
      </c>
      <c r="J62" s="48" t="s">
        <v>182</v>
      </c>
      <c r="K62" s="8" t="s">
        <v>404</v>
      </c>
    </row>
    <row r="63" spans="1:11" s="4" customFormat="1" ht="60" x14ac:dyDescent="0.25">
      <c r="A63" s="70">
        <f t="shared" si="6"/>
        <v>14</v>
      </c>
      <c r="B63" s="57" t="s">
        <v>274</v>
      </c>
      <c r="C63" s="3" t="s">
        <v>157</v>
      </c>
      <c r="D63" s="58" t="s">
        <v>275</v>
      </c>
      <c r="E63" s="22" t="s">
        <v>139</v>
      </c>
      <c r="F63" s="3">
        <v>1</v>
      </c>
      <c r="G63" s="3"/>
      <c r="H63" s="35">
        <v>6053030100</v>
      </c>
      <c r="I63" s="25">
        <f t="shared" si="4"/>
        <v>6779393712.000001</v>
      </c>
      <c r="J63" s="48" t="s">
        <v>276</v>
      </c>
      <c r="K63" s="8" t="s">
        <v>404</v>
      </c>
    </row>
    <row r="64" spans="1:11" s="4" customFormat="1" ht="75" x14ac:dyDescent="0.25">
      <c r="A64" s="20">
        <f t="shared" si="6"/>
        <v>15</v>
      </c>
      <c r="B64" s="59" t="s">
        <v>192</v>
      </c>
      <c r="C64" s="3" t="s">
        <v>157</v>
      </c>
      <c r="D64" s="59" t="s">
        <v>192</v>
      </c>
      <c r="E64" s="22" t="s">
        <v>139</v>
      </c>
      <c r="F64" s="3">
        <v>1</v>
      </c>
      <c r="G64" s="3"/>
      <c r="H64" s="35">
        <v>86947200</v>
      </c>
      <c r="I64" s="25">
        <f t="shared" si="4"/>
        <v>97380864.000000015</v>
      </c>
      <c r="J64" s="48" t="s">
        <v>182</v>
      </c>
      <c r="K64" s="8" t="s">
        <v>404</v>
      </c>
    </row>
    <row r="65" spans="1:11" ht="60" x14ac:dyDescent="0.25">
      <c r="A65" s="20">
        <f t="shared" si="6"/>
        <v>16</v>
      </c>
      <c r="B65" s="60" t="s">
        <v>259</v>
      </c>
      <c r="C65" s="3" t="s">
        <v>157</v>
      </c>
      <c r="D65" s="60" t="s">
        <v>260</v>
      </c>
      <c r="E65" s="22" t="s">
        <v>139</v>
      </c>
      <c r="F65" s="3">
        <v>1</v>
      </c>
      <c r="G65" s="3"/>
      <c r="H65" s="35">
        <v>1806000000</v>
      </c>
      <c r="I65" s="25">
        <f t="shared" si="4"/>
        <v>2022720000.0000002</v>
      </c>
      <c r="J65" s="48" t="s">
        <v>261</v>
      </c>
      <c r="K65" s="8" t="s">
        <v>404</v>
      </c>
    </row>
    <row r="66" spans="1:11" ht="60" x14ac:dyDescent="0.25">
      <c r="A66" s="20">
        <f t="shared" si="6"/>
        <v>17</v>
      </c>
      <c r="B66" s="59" t="s">
        <v>194</v>
      </c>
      <c r="C66" s="14" t="s">
        <v>195</v>
      </c>
      <c r="D66" s="59" t="s">
        <v>196</v>
      </c>
      <c r="E66" s="22" t="s">
        <v>139</v>
      </c>
      <c r="F66" s="3">
        <v>1</v>
      </c>
      <c r="G66" s="3"/>
      <c r="H66" s="35">
        <v>2916000</v>
      </c>
      <c r="I66" s="25">
        <f t="shared" si="4"/>
        <v>3265920.0000000005</v>
      </c>
      <c r="J66" s="48" t="s">
        <v>182</v>
      </c>
      <c r="K66" s="8" t="s">
        <v>404</v>
      </c>
    </row>
    <row r="67" spans="1:11" ht="60" x14ac:dyDescent="0.25">
      <c r="A67" s="20">
        <f t="shared" si="6"/>
        <v>18</v>
      </c>
      <c r="B67" s="60" t="s">
        <v>197</v>
      </c>
      <c r="C67" s="3" t="s">
        <v>157</v>
      </c>
      <c r="D67" s="60" t="s">
        <v>198</v>
      </c>
      <c r="E67" s="22" t="s">
        <v>139</v>
      </c>
      <c r="F67" s="3">
        <v>1</v>
      </c>
      <c r="G67" s="3"/>
      <c r="H67" s="35">
        <v>129000000</v>
      </c>
      <c r="I67" s="25">
        <f t="shared" si="4"/>
        <v>144480000</v>
      </c>
      <c r="J67" s="48" t="s">
        <v>199</v>
      </c>
      <c r="K67" s="8" t="s">
        <v>404</v>
      </c>
    </row>
    <row r="68" spans="1:11" ht="60" x14ac:dyDescent="0.25">
      <c r="A68" s="20">
        <f t="shared" si="6"/>
        <v>19</v>
      </c>
      <c r="B68" s="60" t="s">
        <v>200</v>
      </c>
      <c r="C68" s="3" t="s">
        <v>157</v>
      </c>
      <c r="D68" s="60" t="s">
        <v>200</v>
      </c>
      <c r="E68" s="22" t="s">
        <v>139</v>
      </c>
      <c r="F68" s="3">
        <v>1</v>
      </c>
      <c r="G68" s="3"/>
      <c r="H68" s="35">
        <v>68415000</v>
      </c>
      <c r="I68" s="25">
        <f t="shared" si="4"/>
        <v>76624800</v>
      </c>
      <c r="J68" s="48" t="s">
        <v>182</v>
      </c>
      <c r="K68" s="8" t="s">
        <v>404</v>
      </c>
    </row>
    <row r="69" spans="1:11" ht="75" x14ac:dyDescent="0.25">
      <c r="A69" s="20">
        <f t="shared" si="6"/>
        <v>20</v>
      </c>
      <c r="B69" s="60" t="s">
        <v>201</v>
      </c>
      <c r="C69" s="3" t="s">
        <v>193</v>
      </c>
      <c r="D69" s="60" t="s">
        <v>201</v>
      </c>
      <c r="E69" s="22" t="s">
        <v>139</v>
      </c>
      <c r="F69" s="3">
        <v>1</v>
      </c>
      <c r="G69" s="3"/>
      <c r="H69" s="35">
        <v>1418314000</v>
      </c>
      <c r="I69" s="25">
        <f t="shared" si="4"/>
        <v>1588511680.0000002</v>
      </c>
      <c r="J69" s="48" t="s">
        <v>202</v>
      </c>
      <c r="K69" s="8" t="s">
        <v>404</v>
      </c>
    </row>
    <row r="70" spans="1:11" ht="60" x14ac:dyDescent="0.25">
      <c r="A70" s="20">
        <f t="shared" si="6"/>
        <v>21</v>
      </c>
      <c r="B70" s="60" t="s">
        <v>203</v>
      </c>
      <c r="C70" s="26" t="s">
        <v>193</v>
      </c>
      <c r="D70" s="60" t="s">
        <v>203</v>
      </c>
      <c r="E70" s="22" t="s">
        <v>139</v>
      </c>
      <c r="F70" s="26">
        <v>1</v>
      </c>
      <c r="G70" s="21"/>
      <c r="H70" s="36">
        <v>1599348000</v>
      </c>
      <c r="I70" s="25">
        <f t="shared" si="4"/>
        <v>1791269760.0000002</v>
      </c>
      <c r="J70" s="49" t="s">
        <v>202</v>
      </c>
      <c r="K70" s="8" t="s">
        <v>404</v>
      </c>
    </row>
    <row r="71" spans="1:11" ht="45" x14ac:dyDescent="0.25">
      <c r="A71" s="20">
        <f t="shared" si="6"/>
        <v>22</v>
      </c>
      <c r="B71" s="60" t="s">
        <v>204</v>
      </c>
      <c r="C71" s="26" t="s">
        <v>193</v>
      </c>
      <c r="D71" s="60" t="s">
        <v>204</v>
      </c>
      <c r="E71" s="22" t="s">
        <v>139</v>
      </c>
      <c r="F71" s="26">
        <v>1</v>
      </c>
      <c r="G71" s="21"/>
      <c r="H71" s="36">
        <v>137580000</v>
      </c>
      <c r="I71" s="25">
        <f t="shared" si="4"/>
        <v>154089600</v>
      </c>
      <c r="J71" s="49" t="s">
        <v>202</v>
      </c>
      <c r="K71" s="8" t="s">
        <v>404</v>
      </c>
    </row>
    <row r="72" spans="1:11" ht="90" x14ac:dyDescent="0.25">
      <c r="A72" s="20">
        <f t="shared" si="6"/>
        <v>23</v>
      </c>
      <c r="B72" s="60" t="s">
        <v>205</v>
      </c>
      <c r="C72" s="26" t="s">
        <v>193</v>
      </c>
      <c r="D72" s="60" t="s">
        <v>205</v>
      </c>
      <c r="E72" s="22" t="s">
        <v>139</v>
      </c>
      <c r="F72" s="26">
        <v>1</v>
      </c>
      <c r="G72" s="21"/>
      <c r="H72" s="36">
        <v>153451000</v>
      </c>
      <c r="I72" s="25">
        <f t="shared" si="4"/>
        <v>171865120.00000003</v>
      </c>
      <c r="J72" s="21" t="s">
        <v>202</v>
      </c>
      <c r="K72" s="47" t="s">
        <v>404</v>
      </c>
    </row>
    <row r="73" spans="1:11" ht="90" x14ac:dyDescent="0.25">
      <c r="A73" s="20">
        <f t="shared" si="6"/>
        <v>24</v>
      </c>
      <c r="B73" s="60" t="s">
        <v>206</v>
      </c>
      <c r="C73" s="26" t="s">
        <v>193</v>
      </c>
      <c r="D73" s="60" t="s">
        <v>206</v>
      </c>
      <c r="E73" s="22" t="s">
        <v>139</v>
      </c>
      <c r="F73" s="26">
        <v>1</v>
      </c>
      <c r="G73" s="21"/>
      <c r="H73" s="36">
        <v>484135000</v>
      </c>
      <c r="I73" s="25">
        <f t="shared" si="4"/>
        <v>542231200</v>
      </c>
      <c r="J73" s="21" t="s">
        <v>202</v>
      </c>
      <c r="K73" s="47" t="s">
        <v>404</v>
      </c>
    </row>
    <row r="74" spans="1:11" ht="120" x14ac:dyDescent="0.25">
      <c r="A74" s="20">
        <f t="shared" si="6"/>
        <v>25</v>
      </c>
      <c r="B74" s="60" t="s">
        <v>207</v>
      </c>
      <c r="C74" s="26" t="s">
        <v>193</v>
      </c>
      <c r="D74" s="60" t="s">
        <v>207</v>
      </c>
      <c r="E74" s="22" t="s">
        <v>139</v>
      </c>
      <c r="F74" s="26">
        <v>1</v>
      </c>
      <c r="G74" s="21"/>
      <c r="H74" s="36">
        <v>970009000</v>
      </c>
      <c r="I74" s="25">
        <f t="shared" si="4"/>
        <v>1086410080</v>
      </c>
      <c r="J74" s="21" t="s">
        <v>202</v>
      </c>
      <c r="K74" s="47" t="s">
        <v>404</v>
      </c>
    </row>
    <row r="75" spans="1:11" ht="60" x14ac:dyDescent="0.25">
      <c r="A75" s="20">
        <f t="shared" si="6"/>
        <v>26</v>
      </c>
      <c r="B75" s="60" t="s">
        <v>208</v>
      </c>
      <c r="C75" s="26" t="s">
        <v>165</v>
      </c>
      <c r="D75" s="60" t="s">
        <v>208</v>
      </c>
      <c r="E75" s="22" t="s">
        <v>139</v>
      </c>
      <c r="F75" s="26">
        <v>1</v>
      </c>
      <c r="G75" s="21"/>
      <c r="H75" s="36">
        <v>82952000</v>
      </c>
      <c r="I75" s="25">
        <f t="shared" si="4"/>
        <v>92906240.000000015</v>
      </c>
      <c r="J75" s="21" t="s">
        <v>182</v>
      </c>
      <c r="K75" s="47" t="s">
        <v>404</v>
      </c>
    </row>
    <row r="76" spans="1:11" ht="60" x14ac:dyDescent="0.25">
      <c r="A76" s="20">
        <f t="shared" si="6"/>
        <v>27</v>
      </c>
      <c r="B76" s="60" t="s">
        <v>209</v>
      </c>
      <c r="C76" s="26" t="s">
        <v>165</v>
      </c>
      <c r="D76" s="60" t="s">
        <v>210</v>
      </c>
      <c r="E76" s="22" t="s">
        <v>139</v>
      </c>
      <c r="F76" s="26">
        <v>1</v>
      </c>
      <c r="G76" s="21"/>
      <c r="H76" s="36">
        <v>43226000</v>
      </c>
      <c r="I76" s="25">
        <f t="shared" si="4"/>
        <v>48413120.000000007</v>
      </c>
      <c r="J76" s="21" t="s">
        <v>182</v>
      </c>
      <c r="K76" s="49" t="s">
        <v>404</v>
      </c>
    </row>
    <row r="77" spans="1:11" ht="60" x14ac:dyDescent="0.25">
      <c r="A77" s="20">
        <f t="shared" si="6"/>
        <v>28</v>
      </c>
      <c r="B77" s="60" t="s">
        <v>211</v>
      </c>
      <c r="C77" s="26" t="s">
        <v>165</v>
      </c>
      <c r="D77" s="60" t="s">
        <v>212</v>
      </c>
      <c r="E77" s="22" t="s">
        <v>139</v>
      </c>
      <c r="F77" s="26">
        <v>1</v>
      </c>
      <c r="G77" s="21"/>
      <c r="H77" s="36">
        <v>123822000</v>
      </c>
      <c r="I77" s="25">
        <f t="shared" si="4"/>
        <v>138680640</v>
      </c>
      <c r="J77" s="49" t="s">
        <v>182</v>
      </c>
      <c r="K77" s="8" t="s">
        <v>404</v>
      </c>
    </row>
    <row r="78" spans="1:11" ht="60" x14ac:dyDescent="0.25">
      <c r="A78" s="20">
        <f t="shared" si="6"/>
        <v>29</v>
      </c>
      <c r="B78" s="60" t="s">
        <v>213</v>
      </c>
      <c r="C78" s="26" t="s">
        <v>214</v>
      </c>
      <c r="D78" s="60" t="s">
        <v>213</v>
      </c>
      <c r="E78" s="22" t="s">
        <v>139</v>
      </c>
      <c r="F78" s="26">
        <v>1</v>
      </c>
      <c r="G78" s="21"/>
      <c r="H78" s="36">
        <v>8139120</v>
      </c>
      <c r="I78" s="25">
        <f t="shared" si="4"/>
        <v>9115814.4000000004</v>
      </c>
      <c r="J78" s="49" t="s">
        <v>182</v>
      </c>
      <c r="K78" s="8" t="s">
        <v>404</v>
      </c>
    </row>
    <row r="79" spans="1:11" ht="60" x14ac:dyDescent="0.25">
      <c r="A79" s="20">
        <f t="shared" si="6"/>
        <v>30</v>
      </c>
      <c r="B79" s="27" t="s">
        <v>215</v>
      </c>
      <c r="C79" s="22" t="s">
        <v>214</v>
      </c>
      <c r="D79" s="27" t="s">
        <v>215</v>
      </c>
      <c r="E79" s="22" t="s">
        <v>139</v>
      </c>
      <c r="F79" s="26">
        <v>1</v>
      </c>
      <c r="G79" s="27"/>
      <c r="H79" s="25">
        <v>6782600</v>
      </c>
      <c r="I79" s="25">
        <f t="shared" si="4"/>
        <v>7596512.0000000009</v>
      </c>
      <c r="J79" s="30" t="s">
        <v>182</v>
      </c>
      <c r="K79" s="30" t="s">
        <v>404</v>
      </c>
    </row>
    <row r="80" spans="1:11" ht="60" x14ac:dyDescent="0.25">
      <c r="A80" s="20">
        <f t="shared" si="6"/>
        <v>31</v>
      </c>
      <c r="B80" s="27" t="s">
        <v>216</v>
      </c>
      <c r="C80" s="22" t="s">
        <v>157</v>
      </c>
      <c r="D80" s="27" t="s">
        <v>217</v>
      </c>
      <c r="E80" s="22" t="s">
        <v>139</v>
      </c>
      <c r="F80" s="26">
        <v>1</v>
      </c>
      <c r="G80" s="27"/>
      <c r="H80" s="25">
        <v>165529350</v>
      </c>
      <c r="I80" s="25">
        <f t="shared" si="4"/>
        <v>185392872.00000003</v>
      </c>
      <c r="J80" s="30" t="s">
        <v>348</v>
      </c>
      <c r="K80" s="30" t="s">
        <v>404</v>
      </c>
    </row>
    <row r="81" spans="1:11" s="80" customFormat="1" ht="135" x14ac:dyDescent="0.25">
      <c r="A81" s="20">
        <f t="shared" si="6"/>
        <v>32</v>
      </c>
      <c r="B81" s="27" t="s">
        <v>425</v>
      </c>
      <c r="C81" s="64" t="s">
        <v>193</v>
      </c>
      <c r="D81" s="65" t="s">
        <v>426</v>
      </c>
      <c r="E81" s="64" t="s">
        <v>139</v>
      </c>
      <c r="F81" s="99">
        <v>1</v>
      </c>
      <c r="G81" s="65"/>
      <c r="H81" s="66">
        <v>156389901</v>
      </c>
      <c r="I81" s="66">
        <f t="shared" si="4"/>
        <v>175156689.12</v>
      </c>
      <c r="J81" s="68" t="s">
        <v>218</v>
      </c>
      <c r="K81" s="68" t="s">
        <v>154</v>
      </c>
    </row>
    <row r="82" spans="1:11" ht="39.75" customHeight="1" x14ac:dyDescent="0.25">
      <c r="A82" s="20">
        <f t="shared" si="6"/>
        <v>33</v>
      </c>
      <c r="B82" s="27" t="s">
        <v>219</v>
      </c>
      <c r="C82" s="22" t="s">
        <v>157</v>
      </c>
      <c r="D82" s="27" t="s">
        <v>219</v>
      </c>
      <c r="E82" s="22" t="s">
        <v>139</v>
      </c>
      <c r="F82" s="26">
        <v>1</v>
      </c>
      <c r="G82" s="27"/>
      <c r="H82" s="25">
        <v>277500000</v>
      </c>
      <c r="I82" s="25">
        <f t="shared" si="4"/>
        <v>310800000</v>
      </c>
      <c r="J82" s="44" t="s">
        <v>220</v>
      </c>
      <c r="K82" s="30" t="s">
        <v>221</v>
      </c>
    </row>
    <row r="83" spans="1:11" ht="47.25" customHeight="1" x14ac:dyDescent="0.25">
      <c r="A83" s="20">
        <f t="shared" si="6"/>
        <v>34</v>
      </c>
      <c r="B83" s="27" t="s">
        <v>427</v>
      </c>
      <c r="C83" s="22" t="s">
        <v>189</v>
      </c>
      <c r="D83" s="27" t="s">
        <v>428</v>
      </c>
      <c r="E83" s="22" t="s">
        <v>139</v>
      </c>
      <c r="F83" s="26">
        <v>1</v>
      </c>
      <c r="G83" s="27"/>
      <c r="H83" s="25">
        <v>1350000</v>
      </c>
      <c r="I83" s="25">
        <f t="shared" si="4"/>
        <v>1512000.0000000002</v>
      </c>
      <c r="J83" s="44" t="s">
        <v>245</v>
      </c>
      <c r="K83" s="30" t="s">
        <v>244</v>
      </c>
    </row>
    <row r="84" spans="1:11" ht="82.5" customHeight="1" x14ac:dyDescent="0.25">
      <c r="A84" s="20">
        <f t="shared" si="6"/>
        <v>35</v>
      </c>
      <c r="B84" s="27" t="s">
        <v>429</v>
      </c>
      <c r="C84" s="22" t="s">
        <v>189</v>
      </c>
      <c r="D84" s="27" t="s">
        <v>430</v>
      </c>
      <c r="E84" s="22" t="s">
        <v>139</v>
      </c>
      <c r="F84" s="26">
        <v>1</v>
      </c>
      <c r="G84" s="27"/>
      <c r="H84" s="25">
        <v>11153410</v>
      </c>
      <c r="I84" s="25">
        <f t="shared" si="4"/>
        <v>12491819.200000001</v>
      </c>
      <c r="J84" s="44" t="s">
        <v>246</v>
      </c>
      <c r="K84" s="30" t="s">
        <v>244</v>
      </c>
    </row>
    <row r="85" spans="1:11" ht="71.25" customHeight="1" x14ac:dyDescent="0.25">
      <c r="A85" s="20">
        <f t="shared" si="6"/>
        <v>36</v>
      </c>
      <c r="B85" s="27" t="s">
        <v>431</v>
      </c>
      <c r="C85" s="22" t="s">
        <v>165</v>
      </c>
      <c r="D85" s="27" t="s">
        <v>254</v>
      </c>
      <c r="E85" s="22" t="s">
        <v>139</v>
      </c>
      <c r="F85" s="26">
        <v>1</v>
      </c>
      <c r="G85" s="27"/>
      <c r="H85" s="25">
        <v>22767857.140000001</v>
      </c>
      <c r="I85" s="25">
        <f t="shared" si="4"/>
        <v>25499999.996800002</v>
      </c>
      <c r="J85" s="44" t="s">
        <v>255</v>
      </c>
      <c r="K85" s="30" t="s">
        <v>244</v>
      </c>
    </row>
    <row r="86" spans="1:11" ht="54" customHeight="1" x14ac:dyDescent="0.25">
      <c r="A86" s="20">
        <f t="shared" si="6"/>
        <v>37</v>
      </c>
      <c r="B86" s="27" t="s">
        <v>289</v>
      </c>
      <c r="C86" s="22" t="s">
        <v>189</v>
      </c>
      <c r="D86" s="27" t="s">
        <v>290</v>
      </c>
      <c r="E86" s="22" t="s">
        <v>139</v>
      </c>
      <c r="F86" s="26">
        <v>1</v>
      </c>
      <c r="G86" s="27"/>
      <c r="H86" s="25">
        <v>11694600</v>
      </c>
      <c r="I86" s="25">
        <f t="shared" si="4"/>
        <v>13097952.000000002</v>
      </c>
      <c r="J86" s="44" t="s">
        <v>291</v>
      </c>
      <c r="K86" s="30" t="s">
        <v>244</v>
      </c>
    </row>
    <row r="87" spans="1:11" s="80" customFormat="1" ht="80.25" customHeight="1" x14ac:dyDescent="0.25">
      <c r="A87" s="20">
        <f t="shared" si="6"/>
        <v>38</v>
      </c>
      <c r="B87" s="65" t="s">
        <v>432</v>
      </c>
      <c r="C87" s="64" t="s">
        <v>307</v>
      </c>
      <c r="D87" s="65" t="s">
        <v>306</v>
      </c>
      <c r="E87" s="64" t="s">
        <v>139</v>
      </c>
      <c r="F87" s="64">
        <v>1</v>
      </c>
      <c r="G87" s="65"/>
      <c r="H87" s="66">
        <v>5000000</v>
      </c>
      <c r="I87" s="66">
        <f t="shared" si="4"/>
        <v>5600000.0000000009</v>
      </c>
      <c r="J87" s="67" t="s">
        <v>308</v>
      </c>
      <c r="K87" s="68" t="s">
        <v>309</v>
      </c>
    </row>
    <row r="88" spans="1:11" s="80" customFormat="1" ht="62.25" customHeight="1" x14ac:dyDescent="0.25">
      <c r="A88" s="20">
        <f t="shared" si="6"/>
        <v>39</v>
      </c>
      <c r="B88" s="100" t="s">
        <v>315</v>
      </c>
      <c r="C88" s="64" t="s">
        <v>316</v>
      </c>
      <c r="D88" s="101" t="s">
        <v>317</v>
      </c>
      <c r="E88" s="64" t="s">
        <v>139</v>
      </c>
      <c r="F88" s="64">
        <v>1</v>
      </c>
      <c r="G88" s="65"/>
      <c r="H88" s="66">
        <v>6000000</v>
      </c>
      <c r="I88" s="66">
        <f t="shared" si="4"/>
        <v>6720000.0000000009</v>
      </c>
      <c r="J88" s="66" t="s">
        <v>318</v>
      </c>
      <c r="K88" s="64" t="s">
        <v>319</v>
      </c>
    </row>
    <row r="89" spans="1:11" s="80" customFormat="1" ht="45" x14ac:dyDescent="0.25">
      <c r="A89" s="20">
        <f t="shared" si="6"/>
        <v>40</v>
      </c>
      <c r="B89" s="100" t="s">
        <v>325</v>
      </c>
      <c r="C89" s="64" t="s">
        <v>316</v>
      </c>
      <c r="D89" s="101" t="s">
        <v>326</v>
      </c>
      <c r="E89" s="64" t="s">
        <v>139</v>
      </c>
      <c r="F89" s="64">
        <v>1</v>
      </c>
      <c r="G89" s="65"/>
      <c r="H89" s="66">
        <v>15525000</v>
      </c>
      <c r="I89" s="66">
        <f t="shared" si="4"/>
        <v>17388000</v>
      </c>
      <c r="J89" s="67" t="s">
        <v>327</v>
      </c>
      <c r="K89" s="68" t="s">
        <v>404</v>
      </c>
    </row>
    <row r="90" spans="1:11" s="80" customFormat="1" ht="84" customHeight="1" x14ac:dyDescent="0.25">
      <c r="A90" s="20">
        <f t="shared" si="6"/>
        <v>41</v>
      </c>
      <c r="B90" s="112" t="s">
        <v>433</v>
      </c>
      <c r="C90" s="22" t="s">
        <v>157</v>
      </c>
      <c r="D90" s="113" t="s">
        <v>349</v>
      </c>
      <c r="E90" s="22" t="s">
        <v>139</v>
      </c>
      <c r="F90" s="22">
        <v>1</v>
      </c>
      <c r="G90" s="27"/>
      <c r="H90" s="25">
        <v>186169946.56</v>
      </c>
      <c r="I90" s="25">
        <f t="shared" si="4"/>
        <v>208510340.14720002</v>
      </c>
      <c r="J90" s="25" t="s">
        <v>350</v>
      </c>
      <c r="K90" s="68" t="s">
        <v>404</v>
      </c>
    </row>
    <row r="91" spans="1:11" s="80" customFormat="1" ht="71.25" customHeight="1" x14ac:dyDescent="0.25">
      <c r="A91" s="20">
        <f t="shared" si="6"/>
        <v>42</v>
      </c>
      <c r="B91" s="112" t="s">
        <v>436</v>
      </c>
      <c r="C91" s="22" t="s">
        <v>180</v>
      </c>
      <c r="D91" s="113" t="s">
        <v>434</v>
      </c>
      <c r="E91" s="22" t="s">
        <v>139</v>
      </c>
      <c r="F91" s="22">
        <v>1</v>
      </c>
      <c r="G91" s="27"/>
      <c r="H91" s="25">
        <v>56850000</v>
      </c>
      <c r="I91" s="25">
        <f t="shared" si="4"/>
        <v>63672000.000000007</v>
      </c>
      <c r="J91" s="67" t="s">
        <v>395</v>
      </c>
      <c r="K91" s="8" t="s">
        <v>396</v>
      </c>
    </row>
    <row r="92" spans="1:11" ht="23.25" customHeight="1" x14ac:dyDescent="0.25">
      <c r="A92" s="137" t="s">
        <v>222</v>
      </c>
      <c r="B92" s="139"/>
      <c r="C92" s="139"/>
      <c r="D92" s="139"/>
      <c r="E92" s="139"/>
      <c r="F92" s="139"/>
      <c r="G92" s="140"/>
      <c r="H92" s="107">
        <f>SUM(H50:H91)</f>
        <v>16673276964.279999</v>
      </c>
      <c r="I92" s="107">
        <f>SUM(I50:I91)</f>
        <v>18674070199.993603</v>
      </c>
      <c r="J92" s="109"/>
      <c r="K92" s="109"/>
    </row>
    <row r="93" spans="1:11" ht="15" customHeight="1" x14ac:dyDescent="0.25">
      <c r="A93" s="141" t="s">
        <v>397</v>
      </c>
      <c r="B93" s="142"/>
      <c r="C93" s="142"/>
      <c r="D93" s="142"/>
      <c r="E93" s="142"/>
      <c r="F93" s="142"/>
      <c r="G93" s="143"/>
      <c r="H93" s="107">
        <f>H92+H48</f>
        <v>41372196611.279999</v>
      </c>
      <c r="I93" s="107">
        <f>I92+I48</f>
        <v>46336860204.633606</v>
      </c>
      <c r="J93" s="109"/>
      <c r="K93" s="109"/>
    </row>
    <row r="94" spans="1:11" x14ac:dyDescent="0.25">
      <c r="A94" s="130" t="s">
        <v>398</v>
      </c>
      <c r="B94" s="131"/>
      <c r="C94" s="131"/>
      <c r="D94" s="131"/>
      <c r="E94" s="131"/>
      <c r="F94" s="131"/>
      <c r="G94" s="131"/>
      <c r="H94" s="110">
        <f>H93+H40</f>
        <v>42039755170.279999</v>
      </c>
      <c r="I94" s="110">
        <f>I93+I40</f>
        <v>47084525790.713608</v>
      </c>
      <c r="J94" s="111"/>
      <c r="K94" s="111"/>
    </row>
    <row r="95" spans="1:11" ht="15" customHeight="1" x14ac:dyDescent="0.25">
      <c r="A95" s="1"/>
      <c r="J95" s="50"/>
    </row>
    <row r="96" spans="1:11" x14ac:dyDescent="0.25">
      <c r="A96" s="1"/>
    </row>
    <row r="97" spans="1:11" x14ac:dyDescent="0.25">
      <c r="A97" s="62" t="s">
        <v>435</v>
      </c>
      <c r="J97" s="50"/>
    </row>
    <row r="98" spans="1:11" x14ac:dyDescent="0.25">
      <c r="J98" s="50"/>
    </row>
    <row r="99" spans="1:11" x14ac:dyDescent="0.25">
      <c r="A99" s="2"/>
      <c r="B99" s="2"/>
      <c r="C99" s="2"/>
      <c r="D99" s="2"/>
      <c r="E99" s="2"/>
      <c r="F99" s="2"/>
      <c r="G99" s="2"/>
      <c r="H99" s="2"/>
      <c r="I99" s="2"/>
      <c r="J99" s="50"/>
      <c r="K99" s="2"/>
    </row>
    <row r="101" spans="1:11" x14ac:dyDescent="0.25">
      <c r="A101" s="2"/>
      <c r="B101" s="2"/>
      <c r="C101" s="2"/>
      <c r="D101" s="2"/>
      <c r="E101" s="2"/>
      <c r="F101" s="2"/>
      <c r="G101" s="2"/>
      <c r="H101" s="2"/>
      <c r="I101" s="2"/>
      <c r="J101" s="50"/>
      <c r="K101" s="2"/>
    </row>
    <row r="102" spans="1:11" x14ac:dyDescent="0.25">
      <c r="A102" s="2"/>
      <c r="B102" s="2"/>
      <c r="C102" s="2"/>
      <c r="D102" s="2"/>
      <c r="E102" s="2"/>
      <c r="F102" s="2"/>
      <c r="G102" s="2"/>
      <c r="H102" s="2"/>
      <c r="I102" s="2"/>
      <c r="J102" s="50"/>
      <c r="K102" s="2"/>
    </row>
    <row r="103" spans="1:11" x14ac:dyDescent="0.25">
      <c r="A103" s="2"/>
      <c r="B103" s="2"/>
      <c r="C103" s="2"/>
      <c r="D103" s="2"/>
      <c r="E103" s="2"/>
      <c r="F103" s="2"/>
      <c r="G103" s="2"/>
      <c r="H103" s="2"/>
      <c r="I103" s="2"/>
      <c r="J103" s="50"/>
      <c r="K103" s="2"/>
    </row>
  </sheetData>
  <mergeCells count="12">
    <mergeCell ref="A14:K14"/>
    <mergeCell ref="A17:G17"/>
    <mergeCell ref="A18:K18"/>
    <mergeCell ref="A40:G40"/>
    <mergeCell ref="A41:K41"/>
    <mergeCell ref="A15:K15"/>
    <mergeCell ref="A42:K42"/>
    <mergeCell ref="A93:G93"/>
    <mergeCell ref="A94:G94"/>
    <mergeCell ref="A48:G48"/>
    <mergeCell ref="A49:K49"/>
    <mergeCell ref="A92:G92"/>
  </mergeCells>
  <dataValidations count="1">
    <dataValidation allowBlank="1" showInputMessage="1" showErrorMessage="1" prompt="Введите наименование на рус.языке" sqref="B53 D53"/>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Тасбулатова Д.С. ДАО</cp:lastModifiedBy>
  <cp:lastPrinted>2012-11-27T08:57:01Z</cp:lastPrinted>
  <dcterms:created xsi:type="dcterms:W3CDTF">2010-11-22T12:00:33Z</dcterms:created>
  <dcterms:modified xsi:type="dcterms:W3CDTF">2012-11-29T11:29:38Z</dcterms:modified>
</cp:coreProperties>
</file>