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4860" windowWidth="19320" windowHeight="415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пз!$A$14:$M$113</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пз!$14:$14</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I112" i="12" l="1"/>
  <c r="H112" i="12"/>
  <c r="I111" i="12"/>
  <c r="H112" i="11"/>
  <c r="I111" i="11"/>
  <c r="I65" i="12" l="1"/>
  <c r="H65" i="12"/>
  <c r="I65" i="11"/>
  <c r="H65" i="11"/>
  <c r="I110" i="12" l="1"/>
  <c r="H47" i="12"/>
  <c r="I46" i="12"/>
  <c r="I45" i="12"/>
  <c r="I44" i="12"/>
  <c r="I43" i="12"/>
  <c r="H47" i="11" l="1"/>
  <c r="I46" i="11"/>
  <c r="I45" i="11"/>
  <c r="I44" i="11"/>
  <c r="I43" i="11"/>
  <c r="I110" i="11"/>
  <c r="I109" i="12"/>
  <c r="I109" i="11"/>
  <c r="I108" i="12" l="1"/>
  <c r="I108" i="11" l="1"/>
  <c r="I42" i="12" l="1"/>
  <c r="I42" i="11" l="1"/>
  <c r="I107" i="12" l="1"/>
  <c r="I107" i="11" l="1"/>
  <c r="I106" i="12"/>
  <c r="I105" i="12"/>
  <c r="H55" i="12"/>
  <c r="I55" i="12" s="1"/>
  <c r="I41" i="12"/>
  <c r="H55" i="11" l="1"/>
  <c r="I41" i="11"/>
  <c r="I106" i="11"/>
  <c r="I105" i="11"/>
  <c r="I55" i="11" l="1"/>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A68" i="12"/>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I67" i="12"/>
  <c r="I64" i="12"/>
  <c r="I63" i="12"/>
  <c r="I62" i="12"/>
  <c r="I61" i="12"/>
  <c r="I60" i="12"/>
  <c r="I59" i="12"/>
  <c r="I58" i="12"/>
  <c r="I39" i="12"/>
  <c r="I38" i="12"/>
  <c r="I37" i="12"/>
  <c r="I36" i="12"/>
  <c r="I35" i="12"/>
  <c r="I34" i="12"/>
  <c r="I33" i="12"/>
  <c r="I31" i="12"/>
  <c r="I30" i="12"/>
  <c r="I29" i="12"/>
  <c r="I25" i="12"/>
  <c r="I23" i="12"/>
  <c r="I22" i="12"/>
  <c r="H20" i="12"/>
  <c r="I19" i="12"/>
  <c r="I18" i="12"/>
  <c r="I47" i="12" l="1"/>
  <c r="I20" i="12"/>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67" i="11"/>
  <c r="I59" i="11"/>
  <c r="I60" i="11"/>
  <c r="I61" i="11"/>
  <c r="I62" i="11"/>
  <c r="I63" i="11"/>
  <c r="I64" i="11"/>
  <c r="I58" i="11"/>
  <c r="I23" i="11"/>
  <c r="I25" i="11"/>
  <c r="I29" i="11"/>
  <c r="I30" i="11"/>
  <c r="I31" i="11"/>
  <c r="I33" i="11"/>
  <c r="I34" i="11"/>
  <c r="I35" i="11"/>
  <c r="I36" i="11"/>
  <c r="I37" i="11"/>
  <c r="I38" i="11"/>
  <c r="I39" i="11"/>
  <c r="I22" i="11"/>
  <c r="I19" i="11"/>
  <c r="I18" i="11"/>
  <c r="I112" i="11" l="1"/>
  <c r="I47" i="11"/>
  <c r="I20" i="11"/>
  <c r="A69" i="11" l="1"/>
  <c r="A70" i="11" s="1"/>
  <c r="A71" i="11" s="1"/>
  <c r="A72" i="11" s="1"/>
  <c r="A73" i="11" s="1"/>
  <c r="A74" i="11" s="1"/>
  <c r="A75" i="11" s="1"/>
  <c r="A76" i="11" s="1"/>
  <c r="A77" i="11" s="1"/>
  <c r="A78" i="11" s="1"/>
  <c r="A79" i="11" s="1"/>
  <c r="A80" i="11" s="1"/>
  <c r="A81" i="11" s="1"/>
  <c r="A82" i="11" s="1"/>
  <c r="A83" i="11" s="1"/>
  <c r="A84" i="11" s="1"/>
  <c r="A85" i="11" s="1"/>
  <c r="H20" i="11"/>
  <c r="A86" i="11" l="1"/>
  <c r="A87" i="11" s="1"/>
  <c r="A88" i="11" s="1"/>
  <c r="A89" i="11" s="1"/>
  <c r="A90" i="11" s="1"/>
  <c r="A91" i="11" s="1"/>
  <c r="A92" i="11" s="1"/>
  <c r="A93" i="11" s="1"/>
  <c r="A94" i="11" s="1"/>
  <c r="A95" i="11" s="1"/>
  <c r="A96" i="11" s="1"/>
  <c r="A97" i="11" s="1"/>
  <c r="A98" i="11" s="1"/>
  <c r="A99" i="11" s="1"/>
  <c r="A100" i="11" s="1"/>
  <c r="A101" i="11" s="1"/>
  <c r="A102" i="11" s="1"/>
  <c r="A103" i="11" s="1"/>
  <c r="H113" i="11"/>
  <c r="I113" i="11"/>
  <c r="H113" i="12"/>
  <c r="I113" i="12"/>
</calcChain>
</file>

<file path=xl/sharedStrings.xml><?xml version="1.0" encoding="utf-8"?>
<sst xmlns="http://schemas.openxmlformats.org/spreadsheetml/2006/main" count="972" uniqueCount="436">
  <si>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</si>
  <si>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</si>
  <si>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</si>
  <si>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</si>
  <si>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</si>
  <si>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</si>
  <si>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</si>
  <si>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</si>
  <si>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Проведение маркетинговых и PR-акций компании</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</si>
  <si>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</si>
  <si>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</si>
  <si>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</si>
  <si>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3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</si>
  <si>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4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</si>
  <si>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</si>
  <si>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</si>
  <si>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Консультационные услуги по разработке кратко-среднесрочного плана повышения потенциала преподавателей (неклинического и клинического профиля) Школы медицины, основанного на компетенциях.</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</si>
  <si>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</si>
  <si>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</si>
  <si>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</si>
  <si>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</si>
  <si>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Организация и проведение мероприятия нацеленного на подведение итогов года</t>
  </si>
  <si>
    <t>Услуги по привлечению экзаменаторов</t>
  </si>
  <si>
    <t>6 месяцев со дня вступления договора в силу</t>
  </si>
  <si>
    <t>в течение 12 месяцев со дня вступления в силу договора</t>
  </si>
  <si>
    <t>в течение 6 месяцев со дня вступления в силу договора</t>
  </si>
  <si>
    <t>ИТОГО:</t>
  </si>
  <si>
    <t>с даты вступления договора в силу до 31 декабря 2012 года</t>
  </si>
  <si>
    <t>г.Астана, пр. Кабанбай батыра, 53</t>
  </si>
  <si>
    <t xml:space="preserve">комплексная работа </t>
  </si>
  <si>
    <t>в течение 3 месяцев со дня вступления в силу договора</t>
  </si>
  <si>
    <t>в течение 1 месяца со дня вступления в силу договора</t>
  </si>
  <si>
    <t>Проведение маркетингового исследования (создание маркетингового плана и стратегии)</t>
  </si>
  <si>
    <t>Проведение маркетингового исследования по основным показателям развития университета (рекрутинг, брендинг, репутация)</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</si>
  <si>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</si>
  <si>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</si>
  <si>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</si>
  <si>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</si>
  <si>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</si>
  <si>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Консультационные услуги по организации инвестиционной деятельности Назарбаев Университет</t>
  </si>
  <si>
    <t>Оказание консультационных услуг по организации инвестиционной деятельности Назарбаев Университет</t>
  </si>
  <si>
    <t>Аренда конференц-зала для проведения презентаций "Назарбаев Университет"</t>
  </si>
  <si>
    <t xml:space="preserve">Мероприятия направленные на сплочение команды и поддержание внутрикорпоративной культуры </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</si>
  <si>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</si>
  <si>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</si>
  <si>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Разработка схем координат теплового центра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</si>
  <si>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</si>
  <si>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</si>
  <si>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</si>
  <si>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</si>
  <si>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</si>
  <si>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</si>
  <si>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</si>
  <si>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</si>
  <si>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</si>
  <si>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членов Правительства Республики Казахстан и иных государственных служащих</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</si>
  <si>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</si>
  <si>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</si>
  <si>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</si>
  <si>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</si>
  <si>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</si>
  <si>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Типографские услуги</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</si>
  <si>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</si>
  <si>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</si>
  <si>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</si>
  <si>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</si>
  <si>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</si>
  <si>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</si>
  <si>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</si>
  <si>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</si>
  <si>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</si>
  <si>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</si>
  <si>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</si>
  <si>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</si>
  <si>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</si>
  <si>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</si>
  <si>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</si>
  <si>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</si>
  <si>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</si>
  <si>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в течение 19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</si>
  <si>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</si>
  <si>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в течение 17 месяцев со дня вступления в силу договора подряда</t>
  </si>
  <si>
    <t>Строительство пускового комплекса 4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</si>
  <si>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</si>
  <si>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</si>
  <si>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</si>
  <si>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 xml:space="preserve">Организация и проведение итогового мероприятия "День науки, знаний" </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</si>
  <si>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</si>
  <si>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</si>
  <si>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</si>
  <si>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</si>
  <si>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</si>
  <si>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</si>
  <si>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</si>
  <si>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</si>
  <si>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</si>
  <si>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 xml:space="preserve">Долгосрочное соглашение по приобретению услуг у стратегического партнера </t>
  </si>
  <si>
    <t>Долгосрочное соглашение по приобретению услуг у стратегического партнера для Школы инженерии</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</si>
  <si>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</si>
  <si>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</si>
  <si>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Долгосрочное соглашение по приобретению услуг у стратегического партнера для Школы социальных и гуманитарных наук</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</si>
  <si>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</si>
  <si>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</si>
  <si>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</si>
  <si>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</si>
  <si>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</si>
  <si>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</si>
  <si>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</si>
  <si>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</si>
  <si>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</si>
  <si>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</si>
  <si>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</si>
  <si>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</si>
  <si>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</si>
  <si>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</si>
  <si>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с даты вступления договора в силу по июнь 2012 года</t>
  </si>
  <si>
    <t>г. Астана, пр. Кабанбай батыра, 53</t>
  </si>
  <si>
    <t>24 месяца</t>
  </si>
  <si>
    <t>Реконструкция фасадов факультетов и общежитий "Назарбаев Университет"</t>
  </si>
  <si>
    <t>в течение 4 месяцев со дня вступления в силу договора подряда</t>
  </si>
  <si>
    <t>Ремонт зданий АО "Национальный научный центр материнства и детства", АО "Республиканский детский реабилитационный центр", АО "Республиканский научный центр нейрохирургии"</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</si>
  <si>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</si>
  <si>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</si>
  <si>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</si>
  <si>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</si>
  <si>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</si>
  <si>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</si>
  <si>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</si>
  <si>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</si>
  <si>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</si>
  <si>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</si>
  <si>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</si>
  <si>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</si>
  <si>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</si>
  <si>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</si>
  <si>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</si>
  <si>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</si>
  <si>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</si>
  <si>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</si>
  <si>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</si>
  <si>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</si>
  <si>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</si>
  <si>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14)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</si>
  <si>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</si>
  <si>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</si>
  <si>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</si>
  <si>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</si>
  <si>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</si>
  <si>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</si>
  <si>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</si>
  <si>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исп. менеджер ДАО Тасбулатова Д.С., тел. 8 (7172)70-60-80</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</si>
  <si>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</si>
  <si>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</si>
  <si>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</si>
  <si>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</si>
  <si>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</si>
  <si>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</si>
  <si>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</si>
  <si>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</si>
  <si>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</si>
  <si>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Бірлігі үшін баға, теңге (маркетинг бағасы)</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</si>
  <si>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</si>
  <si>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</si>
  <si>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</si>
  <si>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</si>
  <si>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</si>
  <si>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</si>
  <si>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 xml:space="preserve"> "Назарбаев Университетi" Ғылыми-бiлiм беру  кешенiнің 3-шi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</si>
  <si>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кешендi жұмыс</t>
  </si>
  <si>
    <t>мердiгерлiк шарттың күшіне енген күнінен бастап 17 ай ішінде</t>
  </si>
  <si>
    <t>Астана қ.</t>
  </si>
  <si>
    <t xml:space="preserve"> "Назарбаев Университетi" Ғылыми-бiлiм беру  кешенiнің 4-шi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</si>
  <si>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мердiгерлiк шарттың күшіне енген күнінен бастап 19 ай ішінде</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</si>
  <si>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</si>
  <si>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</si>
  <si>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</si>
  <si>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</si>
  <si>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</si>
  <si>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Компанияның маркетингтік және PR-акцияларын өткізу</t>
  </si>
  <si>
    <t xml:space="preserve">Іс-шаралар корпоративтік мәдениетке қолдау көрсету мен команданы біріктіруге бағытталған </t>
  </si>
  <si>
    <t>Іс-шараларды ұйымдастыру және өткізу жылдың қорытындысын жинақтауға бағыттаған</t>
  </si>
  <si>
    <t>шарттың күшіне енген күнінен бастап 1 ай</t>
  </si>
  <si>
    <t xml:space="preserve">Маркетингтік зерттеулерді  өткізу (Маркетингтік жоспар мен стратегияны жасау) </t>
  </si>
  <si>
    <t>Университеттің   негізгі даму көрсеткіштері бойынша маркетингтік зерттеулерді өткізу (рекрутинг, брендинг, бедел)</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</si>
  <si>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</si>
  <si>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</si>
  <si>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</si>
  <si>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</si>
  <si>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Астана қ., Қабанбай батырдың дн., 53</t>
  </si>
  <si>
    <t>Назарбаев Университетінің инвестициялық қызметін ұйымдастыру бойынша консультациялық қызметтер</t>
  </si>
  <si>
    <t>Назарбаев Университетінің  инвестициялық қызметін ұйымдастыру бойынша консультациялық қызметтерді көрсету</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</si>
  <si>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</si>
  <si>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</si>
  <si>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</si>
  <si>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 xml:space="preserve">Шетелдік ЖОО-мен және ғылыми орталықтармен келісімдер жасау мәселесі бойынша консультациялық және заң қызметтер  </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</si>
  <si>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</si>
  <si>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</si>
  <si>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</si>
  <si>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</si>
  <si>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</si>
  <si>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Жылу орталығы координаттарының схемасын әзірлеу</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</si>
  <si>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</si>
  <si>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</si>
  <si>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</si>
  <si>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</si>
  <si>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</si>
  <si>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</si>
  <si>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</si>
  <si>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</si>
  <si>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мердiгерлiк шарттың күшіне енген күнінен бастап 4 ай</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</si>
  <si>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</si>
  <si>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</si>
  <si>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</si>
  <si>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</si>
  <si>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</si>
  <si>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</si>
  <si>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</si>
  <si>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</si>
  <si>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</si>
  <si>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</si>
  <si>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</si>
  <si>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</si>
  <si>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</si>
  <si>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</si>
  <si>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</si>
  <si>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</si>
  <si>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</si>
  <si>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</si>
  <si>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</si>
  <si>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</si>
  <si>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</si>
  <si>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</si>
  <si>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</si>
  <si>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Құзыретке негізделген Медицина мектебі оқытушыларының әлеуетін арттырудың қысқа мерзімді жоспарын әзірлеу бойынша консультациялық қызметтер (клиникалық емес және клиникалық)</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</si>
  <si>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</si>
  <si>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</si>
  <si>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</si>
  <si>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</si>
  <si>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</si>
  <si>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 xml:space="preserve"> Стратегиялық әріптестен Инженерия мектебі үшін қызметтерді сатып алу бойынша ұзақ мерзімді келісім </t>
  </si>
  <si>
    <t>Емтихан алушыларды тарту бойынша қызметтер</t>
  </si>
  <si>
    <t>Стратегиялық әріптестен  Ғылым және технологиялар мектебі үшін қызметтерді сатып алу бойынша ұзақмерзімді келісім</t>
  </si>
  <si>
    <t xml:space="preserve">Стратегиялық әріптестен Әлеуметтік және гуманитарлық ғылымдар мектебі   үшін қызметтерді сатып алу бойынша ұзақмерзімді келісім </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</si>
  <si>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</si>
  <si>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 xml:space="preserve">Қазақстан Республикасы Үкіметінің мүшелеріне және өзге де мемлекеттік қызметшілерге арналған корпоративтік тренингтік бағдарламаларды әзірлеу, енгізу және іске асыру бойынша консультациялық қызметтер </t>
  </si>
  <si>
    <t xml:space="preserve">Типография қызметтері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</si>
  <si>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</si>
  <si>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</si>
  <si>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</si>
  <si>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</si>
  <si>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</si>
  <si>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</si>
  <si>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</si>
  <si>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Басшылыққ мемлекеттік қызметшілерге арналған корпоративтік тренингтік бағдарламаларды әзірлеу, енгізу және іске асыру бойынша консультациялық қызметтер</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</si>
  <si>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</si>
  <si>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</si>
  <si>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</si>
  <si>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</si>
  <si>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</si>
  <si>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</si>
  <si>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</si>
  <si>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</si>
  <si>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</si>
  <si>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</si>
  <si>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</si>
  <si>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</si>
  <si>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</si>
  <si>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</si>
  <si>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</si>
  <si>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</si>
  <si>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</si>
  <si>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</si>
  <si>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 xml:space="preserve">шарттың күшіне енген күнінен бастап маусымға 2012ж. дейін
</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</si>
  <si>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</si>
  <si>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</si>
  <si>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</si>
  <si>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</si>
  <si>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</si>
  <si>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ЖИЫНЫ:</t>
  </si>
  <si>
    <t>Орынд. ӘҚД менеджері Тасболатова Д.С., тел. 8 (7172)70-60-80</t>
  </si>
  <si>
    <t xml:space="preserve">"Назарбаев Университетi" Ғылыми-бiлiм беру  кешенiнің екiншi құрылыс кезегiнiң 3-шi iске қосылатын кешенiнің құрылысы </t>
  </si>
  <si>
    <t xml:space="preserve">"Назарбаев Университетi" Ғылыми-бiлiм беру  кешенiнің екiншi құрылыс кезегiнiң 4-шi iске қосылатын кешенiнің құрылысы </t>
  </si>
  <si>
    <t xml:space="preserve">"Ғылым, білім күні" қорытынды іс-шараларды ұйымдастыру және өткізу </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</si>
  <si>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</si>
  <si>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құрылыстар бірінші кезегі іске қосқыш кешеннің біріншісінің фасадтың және шатырдың қайта құруы</t>
  </si>
  <si>
    <t>"Назарбаев Университеті" ғылыми-білім беретін кешеннің құрылыстар бірінші кезегі іске қосқыш кешеннің біріншісінің фасадтың және шатырдың қайта құруы</t>
  </si>
  <si>
    <t>"Назарбаев Университеті" факультеттері мен жатақханаларының фасадтарын қайта құру</t>
  </si>
  <si>
    <t>"Ана мен бала Ұлттық ғылыми орталығы" АҚ, "Республикалық балаларды оңалту орталығы" АҚ, " Республикалық нейрохирургия ғылыми орталығы" АҚ ғимараттарың жөндеу</t>
  </si>
  <si>
    <t>"Ана мен бала Ұлттық ғылыми орталығыә АҚ, "Республикалық балаларды оңалту орталығы" АҚ, " Республикалық нейрохирургия ғылыми орталығы" АҚ ғимараттарың жөндеу</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</si>
  <si>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</si>
  <si>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</si>
  <si>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 xml:space="preserve">Утвержден приказом Председателя Исполнительного совета </t>
  </si>
  <si>
    <t>"Назарбаев Университет" от 06 января 2012 года №1</t>
  </si>
  <si>
    <t>Наименование товаров, работ, услуг</t>
  </si>
  <si>
    <t xml:space="preserve">Способ осуществления закупок </t>
  </si>
  <si>
    <t>со дня подписания договора по 31 декабря 2012 г.</t>
  </si>
  <si>
    <t>Ориентационная неделя для профессорско-преподавательского состава</t>
  </si>
  <si>
    <t>исключена</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</si>
  <si>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</si>
  <si>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</si>
  <si>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</si>
  <si>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</si>
  <si>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</si>
  <si>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</si>
  <si>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</si>
  <si>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</si>
  <si>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Товары</t>
  </si>
  <si>
    <t>Услуги по организации и проведению концертного мероприятия</t>
  </si>
  <si>
    <t>Организация и проведение концертного мероприятия</t>
  </si>
  <si>
    <t>Итого по товарам:</t>
  </si>
  <si>
    <t xml:space="preserve">2. Товары, работы, услуги, приобретения которых осуществляются без применения норм Правил в соответствии с пунктом 15 Правил </t>
  </si>
  <si>
    <t>Алынып тасталған</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</si>
  <si>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</si>
  <si>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Оқытушы - профессорлар құрамы үшiн бағыт беру аптасы</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</si>
  <si>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</si>
  <si>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</si>
  <si>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</si>
  <si>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</si>
  <si>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 xml:space="preserve">Тауарлар </t>
  </si>
  <si>
    <t>Астана қ., Қабанбай батыр даң., 53</t>
  </si>
  <si>
    <t>Тауарлар бойынша жинағы:</t>
  </si>
  <si>
    <t>«Назарбаев Университеті» форумын ұйымдастыруға арналған тамақтану қызметтері</t>
  </si>
  <si>
    <t>Форумның қатысушыларының тамақтануын ұйымдастыру және қамтамасыз ету</t>
  </si>
  <si>
    <t>2012 жылы 20-21 тамызда</t>
  </si>
  <si>
    <t>«Назарбаев Университеті» форумын ұйымдастыруға арналған техникалық қолдау қызметтері</t>
  </si>
  <si>
    <t>Көрме, дыбыстық синхронды жабдық, бейне, фото оператордың және тағы басқалардың  қызметтері техникалық ерекшелігімен</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</si>
  <si>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</si>
  <si>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</si>
  <si>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</si>
  <si>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</si>
  <si>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Организация и проведение мероприятия "Teambuilding"</t>
  </si>
  <si>
    <t>Акмолинская область</t>
  </si>
  <si>
    <t>Teambuilding» іс-шарасын  ұйымдастыру және өткізу</t>
  </si>
  <si>
    <t>Ақмола облысы</t>
  </si>
  <si>
    <t>2011-2014 жылдарға арналған сапалы ұзақ өмiр сүрудiң ғылыми негiздерi және геронтоинжинирингтегі инновациялық технологияларды дамыту» бағыты бойынша ғылыми зерттеулер</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</si>
  <si>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</si>
  <si>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</si>
  <si>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</si>
  <si>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</si>
  <si>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</si>
  <si>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</si>
  <si>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</si>
  <si>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</si>
  <si>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</si>
  <si>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</si>
  <si>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</si>
  <si>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</si>
  <si>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22-1</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</si>
  <si>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</si>
  <si>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</si>
  <si>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</si>
  <si>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</si>
  <si>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</si>
  <si>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</si>
  <si>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</si>
  <si>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</si>
  <si>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Шартқа қол қойылған күннен бастап 2012 ж. 18 тамызға дейн</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</si>
  <si>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</si>
  <si>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</si>
  <si>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</si>
  <si>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</si>
  <si>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в течение 2-го полугодия 2012 года по заявке заказчика</t>
  </si>
  <si>
    <t>тапсырма берушiнiң өтінімі бойынша 2012 жылы 2 - жарты жылдық iшiнде</t>
  </si>
  <si>
    <t xml:space="preserve">шартқа қол қойылған күннен бастап 2012 жылғы
31 желтоқсанға дейін
</t>
  </si>
  <si>
    <t>180 календарных дней со дня вступления в силу договора</t>
  </si>
  <si>
    <t>шарттың күшіне енген күнінен бастап 180 күнтізбелік күн</t>
  </si>
  <si>
    <t xml:space="preserve"> Исполнительного совета "Назарбаев Университет" </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</si>
  <si>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</si>
  <si>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</si>
  <si>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</si>
  <si>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</si>
  <si>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</si>
  <si>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</si>
  <si>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«Назарбаев Университеті» Медицина мектебін құру және қызметі туралы жоспарды өткізу әзірлеу консультациялық қызметтер</t>
  </si>
  <si>
    <t>Медицина мектебінің төрт жылдық бағдарламаларын әзірлеу, оқу бағдарламасын әзірлеу, жол карта мен іс-шаралар кестесін жасау</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</si>
  <si>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</si>
  <si>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</si>
  <si>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</si>
  <si>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</si>
  <si>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</si>
  <si>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с учетом изменений и дополнений, согласно приказам Председателя</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</si>
  <si>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t>
  </si>
  <si>
    <t xml:space="preserve">пп. 14) 
п. 15 Правил
</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</si>
  <si>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 для дальнейшей разработки технико-экономического обоснования. Координация и реализация рекомендаций зарубежного партнера Медицинского центра Университета Питтсубрга (UPMC), а также предоставление всей необходимой информации.</t>
  </si>
  <si>
    <t>10 (десять) месяцев со дня вступления договора в силу</t>
  </si>
  <si>
    <t xml:space="preserve">Республика Казахстан, г.Астана, улица Керей, Жанибек ханов </t>
  </si>
  <si>
    <t>Ұлттық ғылыми онкология орталығын құрудың  инженерлiк-техникалық, ғылыми-ұйымдастыру және бiлiм беру мәселелері бойынша негіздемелерді әзiрлеу</t>
  </si>
  <si>
    <t>Ереженің 15-т.,  14) тт.</t>
  </si>
  <si>
    <t>Техника-экономикалық негіздемені  одан әрі әзірлеу үшін Ұлттық ғылыми онкология орталығын құрудың  инженерлiк-техникалық, ғылыми-ұйымдастыру және бiлiм беру мәселелері бойынша негіздемелерді әзiрлеу. Шетелдік әрiптес Питтсубрг Университеті Медициналық орталығының (UPMC ) ұсыныстарын үйлестiру және iске асыру, сонымен бiрге барлық  қажеттi ақпаратты ұсыну</t>
  </si>
  <si>
    <t>шарттың күшіне енген күнінен бастап 10 (он) ай</t>
  </si>
  <si>
    <t xml:space="preserve">Қазақстан Республикасы 
Астана қ., Керей, Жәнібек хандар көшесі, 3
</t>
  </si>
  <si>
    <t>Техническое сопровождение и надзор за проектом по строительству 2-ой очереди Научно-образовательного комплекса «Назарбаев Уиверситет»</t>
  </si>
  <si>
    <t>Техническое сопровождение и надзор за проектом по строительству ПК1, ПК2, ПК3, ПК4 2-ой очереди Научно-образовательного комплекса «Назарбаев Уиверситет»</t>
  </si>
  <si>
    <t>Техническое сопровождение и надзор частным учреждением «Дирекция строящегося предприятия» за проектом по строительству Научно-образовательного комплекса «Назарбаев Университет»</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</si>
  <si>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</si>
  <si>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Разработка концепции Генерального плана застройки участа в Бурабайском районе Акмолинской области</t>
  </si>
  <si>
    <t>1,5 месяца со дня вступления в силу договора</t>
  </si>
  <si>
    <t>Бурабайский район Акмолинской области</t>
  </si>
  <si>
    <t>22-2</t>
  </si>
  <si>
    <t>22-3</t>
  </si>
  <si>
    <t>22-4</t>
  </si>
  <si>
    <t>22-5</t>
  </si>
  <si>
    <t>Разработка схем координат Национального онкологического центра и школы медицины</t>
  </si>
  <si>
    <t>в течении 30 календарных дней со дня вступления в силу договора</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</si>
  <si>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</si>
  <si>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</si>
  <si>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</si>
  <si>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</si>
  <si>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</si>
  <si>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Ұлттық онкология орталығы және медицина мектебiнiң координат схемаларын әзірлеу</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</si>
  <si>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</si>
  <si>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</si>
  <si>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</si>
  <si>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</si>
  <si>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</si>
  <si>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</si>
  <si>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</si>
  <si>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</si>
  <si>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</si>
  <si>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 «Назарбаев Университеті» Ғылыми-бiлiм беру кешенiнің құрылыс жобалары бойынша «Салынып жатқан кәсіпорын дирекциясы» ЖМ тарапынан техникалық бақылау және қадағалау</t>
  </si>
  <si>
    <t xml:space="preserve">Ақмола облысы Бурабай ауданы </t>
  </si>
  <si>
    <t>51</t>
  </si>
  <si>
    <t>52</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</si>
  <si>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</si>
  <si>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</si>
  <si>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</si>
  <si>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</si>
  <si>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Техническое сопровождение и надзор частным учреждением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</si>
  <si>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Назарбаев Университеті» Ғылыми-бiлiм беру кешенiнің екінші кезектегі ІҚ1, ІҚ2, ІҚ3, ІҚ4 құрылысының жобаларына құрылыс жобасына  «Салынып жатқан кәсіпорын дирекциясы» ЖМ тарапынан техникалық бақылау және қадағалау,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</si>
  <si>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Услуги по организации совещания с участием школ и структурных подразделений "Назарбаев Университет"</t>
  </si>
  <si>
    <t>от 18.09.12г. № 97</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</si>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</sst>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139">
    <xf numFmtId="0" fontId="0" fillId="0" borderId="0" xfId="0"/>
    <xf numFmtId="0" fontId="2" fillId="2" borderId="0" xfId="0" applyFont="1" applyFill="1" applyAlignment="1">
      <alignment horizontal="center" vertical="center"/>
    </xf>
    <xf numFmtId="0" fontId="25" fillId="2" borderId="0" xfId="0" applyFont="1" applyFill="1" applyAlignment="1">
      <alignment horizontal="center" vertical="center"/>
    </xf>
    <xf numFmtId="0" fontId="25" fillId="2" borderId="1" xfId="0" applyFont="1" applyFill="1" applyBorder="1" applyAlignment="1">
      <alignment horizontal="left" vertical="center" wrapText="1"/>
    </xf>
    <xf numFmtId="3" fontId="25" fillId="2" borderId="6"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6"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7" xfId="2" applyNumberFormat="1" applyFont="1" applyFill="1" applyBorder="1" applyAlignment="1">
      <alignment horizontal="center" vertical="center" wrapText="1"/>
    </xf>
    <xf numFmtId="1" fontId="25" fillId="2" borderId="5" xfId="2" applyNumberFormat="1" applyFont="1" applyFill="1" applyBorder="1" applyAlignment="1">
      <alignment horizontal="center" vertical="center" wrapText="1"/>
    </xf>
    <xf numFmtId="1" fontId="25" fillId="2" borderId="3"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7" fillId="2" borderId="4" xfId="2" applyNumberFormat="1" applyFont="1" applyFill="1" applyBorder="1" applyAlignment="1">
      <alignment horizontal="center" vertical="center" wrapText="1"/>
    </xf>
    <xf numFmtId="4" fontId="25" fillId="2" borderId="6"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7" fillId="2" borderId="1" xfId="1"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1" fontId="25" fillId="2" borderId="8" xfId="2" applyNumberFormat="1" applyFont="1" applyFill="1" applyBorder="1" applyAlignment="1">
      <alignment horizontal="center" vertical="center" wrapText="1"/>
    </xf>
    <xf numFmtId="4" fontId="25" fillId="2" borderId="6"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7" fillId="2" borderId="1" xfId="1"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5" fillId="2" borderId="1" xfId="3"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 fontId="27" fillId="2" borderId="7" xfId="2" applyNumberFormat="1" applyFont="1" applyFill="1" applyBorder="1" applyAlignment="1">
      <alignment vertical="center" wrapText="1"/>
    </xf>
    <xf numFmtId="0" fontId="29" fillId="2" borderId="0" xfId="0" applyFont="1" applyFill="1" applyAlignment="1">
      <alignment vertical="center"/>
    </xf>
    <xf numFmtId="1" fontId="25" fillId="2" borderId="5" xfId="2" applyNumberFormat="1" applyFont="1" applyFill="1" applyBorder="1" applyAlignment="1">
      <alignment vertical="center" wrapText="1"/>
    </xf>
    <xf numFmtId="1" fontId="25" fillId="2" borderId="0" xfId="0" applyNumberFormat="1" applyFont="1" applyFill="1" applyAlignment="1">
      <alignment horizontal="left" vertical="center"/>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xf>
    <xf numFmtId="1" fontId="25" fillId="2" borderId="1" xfId="2" applyNumberFormat="1" applyFont="1" applyFill="1" applyBorder="1" applyAlignment="1">
      <alignment horizontal="center" vertical="center"/>
    </xf>
    <xf numFmtId="1" fontId="25" fillId="2" borderId="1" xfId="2" applyNumberFormat="1" applyFont="1" applyFill="1" applyBorder="1" applyAlignment="1">
      <alignment horizontal="center" vertical="center" wrapText="1" shrinkToFit="1"/>
    </xf>
    <xf numFmtId="1" fontId="25" fillId="2" borderId="7" xfId="2" applyNumberFormat="1" applyFont="1" applyFill="1" applyBorder="1" applyAlignment="1">
      <alignment vertical="center" wrapText="1"/>
    </xf>
    <xf numFmtId="49" fontId="25" fillId="2" borderId="1" xfId="2" applyNumberFormat="1" applyFont="1" applyFill="1" applyBorder="1" applyAlignment="1">
      <alignment horizontal="center" vertical="center" wrapText="1"/>
    </xf>
    <xf numFmtId="4" fontId="2" fillId="0" borderId="1" xfId="0" applyNumberFormat="1" applyFont="1" applyBorder="1" applyAlignment="1">
      <alignment horizontal="center" vertical="center"/>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1" fontId="27"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4"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left" vertical="center" wrapText="1"/>
    </xf>
    <xf numFmtId="3" fontId="25" fillId="0" borderId="1" xfId="1" applyNumberFormat="1" applyFont="1" applyFill="1" applyBorder="1" applyAlignment="1">
      <alignment horizontal="left" vertical="center" wrapText="1"/>
    </xf>
    <xf numFmtId="4" fontId="28" fillId="0" borderId="0" xfId="0" applyNumberFormat="1" applyFont="1" applyFill="1" applyAlignment="1">
      <alignment horizontal="left" vertical="center"/>
    </xf>
    <xf numFmtId="0" fontId="25" fillId="0" borderId="1" xfId="0" applyFont="1" applyFill="1" applyBorder="1" applyAlignment="1">
      <alignment vertical="center" wrapText="1" shrinkToFit="1"/>
    </xf>
    <xf numFmtId="0" fontId="25" fillId="0" borderId="1" xfId="1" applyFont="1" applyFill="1" applyBorder="1" applyAlignment="1">
      <alignment horizontal="center" vertical="center" wrapText="1"/>
    </xf>
    <xf numFmtId="3"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3" fontId="25"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49" fontId="25" fillId="0" borderId="1" xfId="2"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3" fontId="25" fillId="0" borderId="1" xfId="2" applyNumberFormat="1" applyFont="1" applyFill="1" applyBorder="1" applyAlignment="1">
      <alignment horizontal="center" vertical="center" wrapText="1"/>
    </xf>
    <xf numFmtId="0" fontId="25" fillId="0" borderId="0" xfId="0" applyFont="1" applyFill="1" applyAlignment="1">
      <alignment horizontal="left" vertical="center"/>
    </xf>
    <xf numFmtId="1" fontId="27" fillId="2" borderId="7" xfId="2" applyNumberFormat="1" applyFont="1" applyFill="1" applyBorder="1" applyAlignment="1">
      <alignment horizontal="left"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1" applyNumberFormat="1" applyFont="1" applyFill="1" applyBorder="1" applyAlignment="1">
      <alignment horizontal="center" vertical="center" wrapText="1"/>
    </xf>
    <xf numFmtId="1" fontId="27" fillId="2"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2" borderId="7" xfId="0" applyFont="1" applyFill="1" applyBorder="1" applyAlignment="1">
      <alignment horizontal="left" vertical="center" wrapText="1" shrinkToFit="1"/>
    </xf>
    <xf numFmtId="0" fontId="27" fillId="2" borderId="5" xfId="0" applyFont="1" applyFill="1" applyBorder="1" applyAlignment="1">
      <alignment horizontal="left" vertical="center" wrapText="1" shrinkToFit="1"/>
    </xf>
    <xf numFmtId="0" fontId="27" fillId="2" borderId="3" xfId="0" applyFont="1" applyFill="1" applyBorder="1" applyAlignment="1">
      <alignment horizontal="left" vertical="center" wrapText="1" shrinkToFit="1"/>
    </xf>
    <xf numFmtId="1" fontId="27" fillId="2" borderId="9"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xf>
    <xf numFmtId="1" fontId="27" fillId="2" borderId="5" xfId="2" applyNumberFormat="1" applyFont="1" applyFill="1" applyBorder="1" applyAlignment="1">
      <alignment horizontal="left" vertical="center"/>
    </xf>
    <xf numFmtId="1" fontId="27" fillId="2" borderId="3" xfId="2" applyNumberFormat="1" applyFont="1" applyFill="1" applyBorder="1" applyAlignment="1">
      <alignment horizontal="left" vertical="center"/>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825500</xdr:colOff>
      <xdr:row>111</xdr:row>
      <xdr:rowOff>127000</xdr:rowOff>
    </xdr:from>
    <xdr:ext cx="11513819" cy="937629"/>
    <xdr:sp macro="" textlink="">
      <xdr:nvSpPr>
        <xdr:cNvPr id="27" name="Прямоугольник 26"/>
        <xdr:cNvSpPr/>
      </xdr:nvSpPr>
      <xdr:spPr>
        <a:xfrm>
          <a:off x="1270000" y="76263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112</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533400</xdr:colOff>
      <xdr:row>112</xdr:row>
      <xdr:rowOff>0</xdr:rowOff>
    </xdr:from>
    <xdr:ext cx="11513819" cy="937629"/>
    <xdr:sp macro="" textlink="">
      <xdr:nvSpPr>
        <xdr:cNvPr id="26" name="Прямоугольник 25"/>
        <xdr:cNvSpPr/>
      </xdr:nvSpPr>
      <xdr:spPr>
        <a:xfrm>
          <a:off x="9715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112</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2"/>
  <sheetViews>
    <sheetView tabSelected="1" zoomScale="75" zoomScaleNormal="75" workbookViewId="0">
      <pane ySplit="14" topLeftCell="A108" activePane="bottomLeft" state="frozen"/>
      <selection pane="bottomLeft" activeCell="I5" sqref="I5"/>
    </sheetView>
  </sheetViews>
  <sheetFormatPr defaultRowHeight="15" x14ac:dyDescent="0.25"/>
  <cols>
    <col min="1" max="1" width="6.5703125" style="9" customWidth="1"/>
    <col min="2" max="2" width="45" style="49" customWidth="1"/>
    <col min="3" max="3" width="15" style="2" customWidth="1"/>
    <col min="4" max="4" width="57" style="49" customWidth="1"/>
    <col min="5" max="5" width="14.85546875" style="2" customWidth="1"/>
    <col min="6" max="6" width="8.140625" style="2" customWidth="1"/>
    <col min="7" max="7" width="19.5703125" style="2" customWidth="1"/>
    <col min="8" max="9" width="18.85546875" style="17" customWidth="1"/>
    <col min="10" max="10" width="28.140625" style="10" customWidth="1"/>
    <col min="11" max="11" width="23.140625" style="10" customWidth="1"/>
    <col min="12" max="12" width="18.42578125" style="1" customWidth="1"/>
    <col min="13" max="13" width="20.28515625" style="1" customWidth="1"/>
    <col min="14" max="16384" width="9.140625" style="1"/>
  </cols>
  <sheetData>
    <row r="1" spans="1:11" s="5" customFormat="1" ht="18.75" x14ac:dyDescent="0.25">
      <c r="A1" s="9"/>
      <c r="B1" s="49"/>
      <c r="C1" s="2"/>
      <c r="D1" s="49"/>
      <c r="E1" s="2"/>
      <c r="F1" s="2"/>
      <c r="G1" s="2"/>
      <c r="H1" s="17"/>
      <c r="I1" s="39" t="s">
        <v>291</v>
      </c>
      <c r="J1" s="10"/>
      <c r="K1" s="65"/>
    </row>
    <row r="2" spans="1:11" s="5" customFormat="1" ht="18.75" x14ac:dyDescent="0.25">
      <c r="A2" s="9"/>
      <c r="B2" s="49"/>
      <c r="C2" s="2"/>
      <c r="D2" s="49"/>
      <c r="E2" s="2"/>
      <c r="F2" s="2"/>
      <c r="G2" s="2"/>
      <c r="H2" s="17"/>
      <c r="I2" s="39" t="s">
        <v>292</v>
      </c>
      <c r="J2" s="10"/>
      <c r="K2" s="66"/>
    </row>
    <row r="3" spans="1:11" s="5" customFormat="1" ht="18.75" x14ac:dyDescent="0.25">
      <c r="A3" s="9"/>
      <c r="B3" s="49"/>
      <c r="C3" s="2"/>
      <c r="D3" s="49"/>
      <c r="E3" s="2"/>
      <c r="F3" s="2"/>
      <c r="G3" s="2"/>
      <c r="H3" s="17"/>
      <c r="I3" s="39" t="s">
        <v>380</v>
      </c>
      <c r="J3" s="10"/>
      <c r="K3" s="66"/>
    </row>
    <row r="4" spans="1:11" s="5" customFormat="1" ht="18.75" x14ac:dyDescent="0.25">
      <c r="A4" s="9"/>
      <c r="B4" s="49"/>
      <c r="C4" s="2"/>
      <c r="D4" s="49"/>
      <c r="E4" s="2"/>
      <c r="F4" s="2"/>
      <c r="G4" s="2"/>
      <c r="H4" s="17"/>
      <c r="I4" s="39" t="s">
        <v>366</v>
      </c>
      <c r="J4" s="10"/>
      <c r="K4" s="66"/>
    </row>
    <row r="5" spans="1:11" s="5" customFormat="1" ht="18.75" x14ac:dyDescent="0.25">
      <c r="A5" s="9"/>
      <c r="B5" s="49"/>
      <c r="C5" s="2"/>
      <c r="D5" s="49"/>
      <c r="E5" s="2"/>
      <c r="F5" s="2"/>
      <c r="G5" s="2"/>
      <c r="H5" s="17"/>
      <c r="I5" s="103" t="s">
        <v>430</v>
      </c>
      <c r="J5" s="117"/>
      <c r="K5" s="66"/>
    </row>
    <row r="6" spans="1:11" s="5" customFormat="1" ht="18.75" x14ac:dyDescent="0.25">
      <c r="A6" s="9"/>
      <c r="B6" s="49"/>
      <c r="C6" s="2"/>
      <c r="D6" s="49"/>
      <c r="E6" s="2"/>
      <c r="F6" s="2"/>
      <c r="G6" s="2"/>
      <c r="H6" s="17"/>
      <c r="I6" s="39"/>
      <c r="J6" s="10"/>
      <c r="K6" s="65"/>
    </row>
    <row r="7" spans="1:11" s="5" customFormat="1" ht="18.75" x14ac:dyDescent="0.25">
      <c r="A7" s="9"/>
      <c r="B7" s="49"/>
      <c r="C7" s="2"/>
      <c r="D7" s="49"/>
      <c r="E7" s="2"/>
      <c r="F7" s="2"/>
      <c r="G7" s="2"/>
      <c r="H7" s="17"/>
      <c r="I7" s="39"/>
      <c r="J7" s="10"/>
      <c r="K7" s="66"/>
    </row>
    <row r="8" spans="1:11" s="5" customFormat="1" ht="18.75" x14ac:dyDescent="0.25">
      <c r="A8" s="9"/>
      <c r="B8" s="49"/>
      <c r="C8" s="2"/>
      <c r="D8" s="49"/>
      <c r="E8" s="2"/>
      <c r="F8" s="2"/>
      <c r="G8" s="2"/>
      <c r="H8" s="17"/>
      <c r="I8" s="39"/>
      <c r="J8" s="10"/>
      <c r="K8" s="66"/>
    </row>
    <row r="9" spans="1:11" s="5" customFormat="1" ht="18.75" x14ac:dyDescent="0.25">
      <c r="A9" s="9"/>
      <c r="B9" s="49"/>
      <c r="C9" s="2"/>
      <c r="D9" s="49"/>
      <c r="E9" s="2"/>
      <c r="F9" s="2"/>
      <c r="G9" s="2"/>
      <c r="H9" s="17"/>
      <c r="I9" s="39"/>
      <c r="J9" s="10"/>
      <c r="K9" s="66"/>
    </row>
    <row r="10" spans="1:11" s="5" customFormat="1" ht="18.75" x14ac:dyDescent="0.25">
      <c r="A10" s="9"/>
      <c r="B10" s="49"/>
      <c r="C10" s="2"/>
      <c r="D10" s="49"/>
      <c r="E10" s="2"/>
      <c r="F10" s="2"/>
      <c r="G10" s="2"/>
      <c r="H10" s="17"/>
      <c r="I10" s="17"/>
      <c r="J10" s="10"/>
      <c r="K10" s="66"/>
    </row>
    <row r="11" spans="1:11" s="5" customFormat="1" ht="18.75" x14ac:dyDescent="0.25">
      <c r="A11" s="9"/>
      <c r="B11" s="49"/>
      <c r="C11" s="2"/>
      <c r="D11" s="49"/>
      <c r="E11" s="2"/>
      <c r="F11" s="2"/>
      <c r="G11" s="2"/>
      <c r="H11" s="17"/>
      <c r="I11" s="17"/>
      <c r="J11" s="10"/>
      <c r="K11" s="66"/>
    </row>
    <row r="12" spans="1:11" s="5" customFormat="1" ht="18.75" x14ac:dyDescent="0.25">
      <c r="A12" s="9"/>
      <c r="B12" s="49"/>
      <c r="C12" s="2"/>
      <c r="D12" s="77" t="s">
        <v>35</v>
      </c>
      <c r="E12" s="2"/>
      <c r="F12" s="2"/>
      <c r="G12" s="2"/>
      <c r="H12" s="17"/>
      <c r="I12" s="17"/>
      <c r="J12" s="10"/>
      <c r="K12" s="10"/>
    </row>
    <row r="13" spans="1:11" s="5" customFormat="1" ht="18.75" x14ac:dyDescent="0.25">
      <c r="A13" s="9"/>
      <c r="B13" s="49"/>
      <c r="C13" s="2"/>
      <c r="D13" s="77" t="s">
        <v>68</v>
      </c>
      <c r="E13" s="2"/>
      <c r="F13" s="2"/>
      <c r="G13" s="2"/>
      <c r="H13" s="17"/>
      <c r="I13" s="17"/>
      <c r="J13" s="10"/>
      <c r="K13" s="10"/>
    </row>
    <row r="14" spans="1:11" ht="90" customHeight="1" x14ac:dyDescent="0.25">
      <c r="A14" s="19" t="s">
        <v>69</v>
      </c>
      <c r="B14" s="20" t="s">
        <v>293</v>
      </c>
      <c r="C14" s="21" t="s">
        <v>294</v>
      </c>
      <c r="D14" s="20" t="s">
        <v>127</v>
      </c>
      <c r="E14" s="21" t="s">
        <v>128</v>
      </c>
      <c r="F14" s="21" t="s">
        <v>130</v>
      </c>
      <c r="G14" s="21" t="s">
        <v>129</v>
      </c>
      <c r="H14" s="40" t="s">
        <v>70</v>
      </c>
      <c r="I14" s="40" t="s">
        <v>71</v>
      </c>
      <c r="J14" s="21" t="s">
        <v>0</v>
      </c>
      <c r="K14" s="21" t="s">
        <v>1</v>
      </c>
    </row>
    <row r="15" spans="1:11" s="5" customFormat="1" ht="29.25" customHeight="1" x14ac:dyDescent="0.25">
      <c r="A15" s="33">
        <v>1</v>
      </c>
      <c r="B15" s="20">
        <v>2</v>
      </c>
      <c r="C15" s="21">
        <v>3</v>
      </c>
      <c r="D15" s="20">
        <v>4</v>
      </c>
      <c r="E15" s="20">
        <v>5</v>
      </c>
      <c r="F15" s="20">
        <v>6</v>
      </c>
      <c r="G15" s="20">
        <v>7</v>
      </c>
      <c r="H15" s="48">
        <v>8</v>
      </c>
      <c r="I15" s="48">
        <v>9</v>
      </c>
      <c r="J15" s="21">
        <v>10</v>
      </c>
      <c r="K15" s="21">
        <v>11</v>
      </c>
    </row>
    <row r="16" spans="1:11" s="5" customFormat="1" ht="29.25" customHeight="1" x14ac:dyDescent="0.25">
      <c r="A16" s="123" t="s">
        <v>75</v>
      </c>
      <c r="B16" s="123"/>
      <c r="C16" s="123"/>
      <c r="D16" s="123"/>
      <c r="E16" s="123"/>
      <c r="F16" s="123"/>
      <c r="G16" s="123"/>
      <c r="H16" s="123"/>
      <c r="I16" s="123"/>
      <c r="J16" s="123"/>
      <c r="K16" s="123"/>
    </row>
    <row r="17" spans="1:11" s="5" customFormat="1" ht="23.25" customHeight="1" x14ac:dyDescent="0.25">
      <c r="A17" s="124" t="s">
        <v>72</v>
      </c>
      <c r="B17" s="124"/>
      <c r="C17" s="124"/>
      <c r="D17" s="124"/>
      <c r="E17" s="124"/>
      <c r="F17" s="124"/>
      <c r="G17" s="124"/>
      <c r="H17" s="124"/>
      <c r="I17" s="124"/>
      <c r="J17" s="124"/>
      <c r="K17" s="124"/>
    </row>
    <row r="18" spans="1:11" s="7" customFormat="1" ht="81" customHeight="1" x14ac:dyDescent="0.25">
      <c r="A18" s="24">
        <v>1</v>
      </c>
      <c r="B18" s="67" t="s">
        <v>80</v>
      </c>
      <c r="C18" s="4" t="s">
        <v>34</v>
      </c>
      <c r="D18" s="67" t="s">
        <v>12</v>
      </c>
      <c r="E18" s="13" t="s">
        <v>29</v>
      </c>
      <c r="F18" s="15">
        <v>1</v>
      </c>
      <c r="G18" s="15"/>
      <c r="H18" s="42">
        <v>3869564117</v>
      </c>
      <c r="I18" s="42">
        <f>H18*1.12</f>
        <v>4333911811.04</v>
      </c>
      <c r="J18" s="54" t="s">
        <v>81</v>
      </c>
      <c r="K18" s="11" t="s">
        <v>14</v>
      </c>
    </row>
    <row r="19" spans="1:11" s="7" customFormat="1" ht="90" customHeight="1" x14ac:dyDescent="0.25">
      <c r="A19" s="24">
        <v>2</v>
      </c>
      <c r="B19" s="67" t="s">
        <v>82</v>
      </c>
      <c r="C19" s="6" t="s">
        <v>34</v>
      </c>
      <c r="D19" s="67" t="s">
        <v>13</v>
      </c>
      <c r="E19" s="13" t="s">
        <v>29</v>
      </c>
      <c r="F19" s="13">
        <v>1</v>
      </c>
      <c r="G19" s="13"/>
      <c r="H19" s="28">
        <v>20450244299</v>
      </c>
      <c r="I19" s="42">
        <f t="shared" ref="I19" si="0">H19*1.12</f>
        <v>22904273614.880001</v>
      </c>
      <c r="J19" s="55" t="s">
        <v>79</v>
      </c>
      <c r="K19" s="11" t="s">
        <v>14</v>
      </c>
    </row>
    <row r="20" spans="1:11" s="7" customFormat="1" ht="12" customHeight="1" x14ac:dyDescent="0.25">
      <c r="A20" s="125" t="s">
        <v>73</v>
      </c>
      <c r="B20" s="126"/>
      <c r="C20" s="126"/>
      <c r="D20" s="126"/>
      <c r="E20" s="126"/>
      <c r="F20" s="126"/>
      <c r="G20" s="127"/>
      <c r="H20" s="40">
        <f>SUM(H18:H19)</f>
        <v>24319808416</v>
      </c>
      <c r="I20" s="40">
        <f>SUM(I18:I19)</f>
        <v>27238185425.920002</v>
      </c>
      <c r="J20" s="3"/>
      <c r="K20" s="11"/>
    </row>
    <row r="21" spans="1:11" s="7" customFormat="1" ht="24" customHeight="1" x14ac:dyDescent="0.25">
      <c r="A21" s="124" t="s">
        <v>74</v>
      </c>
      <c r="B21" s="124"/>
      <c r="C21" s="124"/>
      <c r="D21" s="124"/>
      <c r="E21" s="124"/>
      <c r="F21" s="124"/>
      <c r="G21" s="124"/>
      <c r="H21" s="124"/>
      <c r="I21" s="124"/>
      <c r="J21" s="124"/>
      <c r="K21" s="124"/>
    </row>
    <row r="22" spans="1:11" s="94" customFormat="1" ht="60.75" customHeight="1" x14ac:dyDescent="0.25">
      <c r="A22" s="95">
        <v>3</v>
      </c>
      <c r="B22" s="104" t="s">
        <v>391</v>
      </c>
      <c r="C22" s="105" t="s">
        <v>34</v>
      </c>
      <c r="D22" s="104" t="s">
        <v>392</v>
      </c>
      <c r="E22" s="106" t="s">
        <v>2</v>
      </c>
      <c r="F22" s="106">
        <v>1</v>
      </c>
      <c r="G22" s="106"/>
      <c r="H22" s="107">
        <v>447281489</v>
      </c>
      <c r="I22" s="108">
        <f>H22*1.12</f>
        <v>500955267.68000007</v>
      </c>
      <c r="J22" s="109" t="s">
        <v>77</v>
      </c>
      <c r="K22" s="102" t="s">
        <v>14</v>
      </c>
    </row>
    <row r="23" spans="1:11" s="7" customFormat="1" ht="96" customHeight="1" x14ac:dyDescent="0.25">
      <c r="A23" s="24">
        <v>4</v>
      </c>
      <c r="B23" s="67" t="s">
        <v>6</v>
      </c>
      <c r="C23" s="12" t="s">
        <v>34</v>
      </c>
      <c r="D23" s="67" t="s">
        <v>20</v>
      </c>
      <c r="E23" s="13" t="s">
        <v>2</v>
      </c>
      <c r="F23" s="13">
        <v>1</v>
      </c>
      <c r="G23" s="13"/>
      <c r="H23" s="28">
        <v>37000000</v>
      </c>
      <c r="I23" s="28">
        <f t="shared" ref="I23:I46" si="1">H23*1.12</f>
        <v>41440000.000000007</v>
      </c>
      <c r="J23" s="52" t="s">
        <v>360</v>
      </c>
      <c r="K23" s="11" t="s">
        <v>14</v>
      </c>
    </row>
    <row r="24" spans="1:11" s="7" customFormat="1" ht="27" customHeight="1" x14ac:dyDescent="0.25">
      <c r="A24" s="24">
        <v>5</v>
      </c>
      <c r="B24" s="67" t="s">
        <v>297</v>
      </c>
      <c r="C24" s="12"/>
      <c r="D24" s="67"/>
      <c r="E24" s="13"/>
      <c r="F24" s="13"/>
      <c r="G24" s="13"/>
      <c r="H24" s="28"/>
      <c r="I24" s="28"/>
      <c r="J24" s="52"/>
      <c r="K24" s="11"/>
    </row>
    <row r="25" spans="1:11" s="7" customFormat="1" ht="42.75" customHeight="1" x14ac:dyDescent="0.25">
      <c r="A25" s="24">
        <v>6</v>
      </c>
      <c r="B25" s="67" t="s">
        <v>8</v>
      </c>
      <c r="C25" s="12" t="s">
        <v>9</v>
      </c>
      <c r="D25" s="67" t="s">
        <v>296</v>
      </c>
      <c r="E25" s="13" t="s">
        <v>2</v>
      </c>
      <c r="F25" s="13">
        <v>1</v>
      </c>
      <c r="G25" s="13"/>
      <c r="H25" s="28">
        <v>5000000</v>
      </c>
      <c r="I25" s="28">
        <f t="shared" si="1"/>
        <v>5600000.0000000009</v>
      </c>
      <c r="J25" s="52" t="s">
        <v>295</v>
      </c>
      <c r="K25" s="11" t="s">
        <v>14</v>
      </c>
    </row>
    <row r="26" spans="1:11" s="7" customFormat="1" ht="21" customHeight="1" x14ac:dyDescent="0.25">
      <c r="A26" s="24">
        <v>7</v>
      </c>
      <c r="B26" s="67" t="s">
        <v>297</v>
      </c>
      <c r="C26" s="12"/>
      <c r="D26" s="67"/>
      <c r="E26" s="13"/>
      <c r="F26" s="13"/>
      <c r="G26" s="13"/>
      <c r="H26" s="28"/>
      <c r="I26" s="28"/>
      <c r="J26" s="52"/>
      <c r="K26" s="11"/>
    </row>
    <row r="27" spans="1:11" s="7" customFormat="1" ht="21" customHeight="1" x14ac:dyDescent="0.25">
      <c r="A27" s="24">
        <v>8</v>
      </c>
      <c r="B27" s="67" t="s">
        <v>297</v>
      </c>
      <c r="C27" s="12"/>
      <c r="D27" s="67"/>
      <c r="E27" s="13"/>
      <c r="F27" s="13"/>
      <c r="G27" s="13"/>
      <c r="H27" s="28"/>
      <c r="I27" s="28"/>
      <c r="J27" s="55"/>
      <c r="K27" s="11"/>
    </row>
    <row r="28" spans="1:11" s="7" customFormat="1" ht="21" customHeight="1" x14ac:dyDescent="0.25">
      <c r="A28" s="24">
        <v>9</v>
      </c>
      <c r="B28" s="67" t="s">
        <v>297</v>
      </c>
      <c r="C28" s="12"/>
      <c r="D28" s="67"/>
      <c r="E28" s="13"/>
      <c r="F28" s="13"/>
      <c r="G28" s="13"/>
      <c r="H28" s="28"/>
      <c r="I28" s="28"/>
      <c r="J28" s="55"/>
      <c r="K28" s="11"/>
    </row>
    <row r="29" spans="1:11" s="94" customFormat="1" ht="35.25" customHeight="1" x14ac:dyDescent="0.25">
      <c r="A29" s="95">
        <v>10</v>
      </c>
      <c r="B29" s="104" t="s">
        <v>330</v>
      </c>
      <c r="C29" s="105" t="s">
        <v>34</v>
      </c>
      <c r="D29" s="104" t="s">
        <v>42</v>
      </c>
      <c r="E29" s="106" t="s">
        <v>2</v>
      </c>
      <c r="F29" s="106">
        <v>1</v>
      </c>
      <c r="G29" s="106"/>
      <c r="H29" s="108">
        <v>9000000</v>
      </c>
      <c r="I29" s="108">
        <f t="shared" si="1"/>
        <v>10080000.000000002</v>
      </c>
      <c r="J29" s="109" t="s">
        <v>361</v>
      </c>
      <c r="K29" s="102" t="s">
        <v>331</v>
      </c>
    </row>
    <row r="30" spans="1:11" s="7" customFormat="1" ht="45" customHeight="1" x14ac:dyDescent="0.25">
      <c r="A30" s="24">
        <v>11</v>
      </c>
      <c r="B30" s="67" t="s">
        <v>86</v>
      </c>
      <c r="C30" s="12" t="s">
        <v>34</v>
      </c>
      <c r="D30" s="67" t="s">
        <v>21</v>
      </c>
      <c r="E30" s="13" t="s">
        <v>2</v>
      </c>
      <c r="F30" s="13">
        <v>1</v>
      </c>
      <c r="G30" s="13"/>
      <c r="H30" s="28">
        <v>9000000</v>
      </c>
      <c r="I30" s="28">
        <f t="shared" si="1"/>
        <v>10080000.000000002</v>
      </c>
      <c r="J30" s="55" t="s">
        <v>31</v>
      </c>
      <c r="K30" s="11" t="s">
        <v>14</v>
      </c>
    </row>
    <row r="31" spans="1:11" s="7" customFormat="1" ht="45" customHeight="1" x14ac:dyDescent="0.25">
      <c r="A31" s="24">
        <v>12</v>
      </c>
      <c r="B31" s="67" t="s">
        <v>32</v>
      </c>
      <c r="C31" s="12" t="s">
        <v>9</v>
      </c>
      <c r="D31" s="67" t="s">
        <v>33</v>
      </c>
      <c r="E31" s="13" t="s">
        <v>2</v>
      </c>
      <c r="F31" s="13">
        <v>1</v>
      </c>
      <c r="G31" s="13"/>
      <c r="H31" s="28">
        <v>4000000</v>
      </c>
      <c r="I31" s="28">
        <f t="shared" si="1"/>
        <v>4480000</v>
      </c>
      <c r="J31" s="55" t="s">
        <v>30</v>
      </c>
      <c r="K31" s="11" t="s">
        <v>14</v>
      </c>
    </row>
    <row r="32" spans="1:11" s="7" customFormat="1" ht="24" customHeight="1" x14ac:dyDescent="0.25">
      <c r="A32" s="24">
        <v>13</v>
      </c>
      <c r="B32" s="67" t="s">
        <v>297</v>
      </c>
      <c r="C32" s="12"/>
      <c r="D32" s="67"/>
      <c r="E32" s="13"/>
      <c r="F32" s="13"/>
      <c r="G32" s="13"/>
      <c r="H32" s="28"/>
      <c r="I32" s="28"/>
      <c r="J32" s="55"/>
      <c r="K32" s="11"/>
    </row>
    <row r="33" spans="1:11" s="7" customFormat="1" ht="84.75" customHeight="1" x14ac:dyDescent="0.25">
      <c r="A33" s="24">
        <v>14</v>
      </c>
      <c r="B33" s="67" t="s">
        <v>4</v>
      </c>
      <c r="C33" s="12" t="s">
        <v>9</v>
      </c>
      <c r="D33" s="67" t="s">
        <v>43</v>
      </c>
      <c r="E33" s="13" t="s">
        <v>2</v>
      </c>
      <c r="F33" s="13">
        <v>1</v>
      </c>
      <c r="G33" s="13"/>
      <c r="H33" s="28">
        <v>3200000</v>
      </c>
      <c r="I33" s="28">
        <f t="shared" si="1"/>
        <v>3584000.0000000005</v>
      </c>
      <c r="J33" s="55" t="s">
        <v>27</v>
      </c>
      <c r="K33" s="11" t="s">
        <v>28</v>
      </c>
    </row>
    <row r="34" spans="1:11" s="7" customFormat="1" ht="45" customHeight="1" x14ac:dyDescent="0.25">
      <c r="A34" s="24">
        <v>15</v>
      </c>
      <c r="B34" s="67" t="s">
        <v>39</v>
      </c>
      <c r="C34" s="12" t="s">
        <v>34</v>
      </c>
      <c r="D34" s="67" t="s">
        <v>40</v>
      </c>
      <c r="E34" s="13" t="s">
        <v>2</v>
      </c>
      <c r="F34" s="13">
        <v>1</v>
      </c>
      <c r="G34" s="13"/>
      <c r="H34" s="28">
        <v>10000000</v>
      </c>
      <c r="I34" s="28">
        <f t="shared" si="1"/>
        <v>11200000.000000002</v>
      </c>
      <c r="J34" s="55" t="s">
        <v>25</v>
      </c>
      <c r="K34" s="11" t="s">
        <v>28</v>
      </c>
    </row>
    <row r="35" spans="1:11" s="7" customFormat="1" ht="45" customHeight="1" x14ac:dyDescent="0.25">
      <c r="A35" s="24">
        <v>16</v>
      </c>
      <c r="B35" s="67" t="s">
        <v>89</v>
      </c>
      <c r="C35" s="12" t="s">
        <v>34</v>
      </c>
      <c r="D35" s="67" t="s">
        <v>15</v>
      </c>
      <c r="E35" s="13" t="s">
        <v>2</v>
      </c>
      <c r="F35" s="13">
        <v>1</v>
      </c>
      <c r="G35" s="13"/>
      <c r="H35" s="28">
        <v>38000000</v>
      </c>
      <c r="I35" s="28">
        <f t="shared" si="1"/>
        <v>42560000.000000007</v>
      </c>
      <c r="J35" s="55" t="s">
        <v>364</v>
      </c>
      <c r="K35" s="11" t="s">
        <v>28</v>
      </c>
    </row>
    <row r="36" spans="1:11" s="7" customFormat="1" ht="69.75" customHeight="1" x14ac:dyDescent="0.25">
      <c r="A36" s="24">
        <v>17</v>
      </c>
      <c r="B36" s="67" t="s">
        <v>5</v>
      </c>
      <c r="C36" s="12" t="s">
        <v>34</v>
      </c>
      <c r="D36" s="67" t="s">
        <v>5</v>
      </c>
      <c r="E36" s="13" t="s">
        <v>2</v>
      </c>
      <c r="F36" s="13">
        <v>1</v>
      </c>
      <c r="G36" s="13"/>
      <c r="H36" s="28">
        <v>20000000</v>
      </c>
      <c r="I36" s="28">
        <f t="shared" si="1"/>
        <v>22400000.000000004</v>
      </c>
      <c r="J36" s="52" t="s">
        <v>19</v>
      </c>
      <c r="K36" s="11" t="s">
        <v>54</v>
      </c>
    </row>
    <row r="37" spans="1:11" s="94" customFormat="1" ht="77.25" customHeight="1" x14ac:dyDescent="0.25">
      <c r="A37" s="95">
        <v>18</v>
      </c>
      <c r="B37" s="104" t="s">
        <v>101</v>
      </c>
      <c r="C37" s="105" t="s">
        <v>9</v>
      </c>
      <c r="D37" s="104" t="s">
        <v>101</v>
      </c>
      <c r="E37" s="106" t="s">
        <v>2</v>
      </c>
      <c r="F37" s="106">
        <v>1</v>
      </c>
      <c r="G37" s="106"/>
      <c r="H37" s="108">
        <v>769763.75</v>
      </c>
      <c r="I37" s="108">
        <f t="shared" si="1"/>
        <v>862135.40000000014</v>
      </c>
      <c r="J37" s="109" t="s">
        <v>44</v>
      </c>
      <c r="K37" s="102" t="s">
        <v>48</v>
      </c>
    </row>
    <row r="38" spans="1:11" s="7" customFormat="1" ht="49.5" customHeight="1" x14ac:dyDescent="0.25">
      <c r="A38" s="24">
        <v>19</v>
      </c>
      <c r="B38" s="67" t="s">
        <v>45</v>
      </c>
      <c r="C38" s="12" t="s">
        <v>9</v>
      </c>
      <c r="D38" s="67" t="s">
        <v>45</v>
      </c>
      <c r="E38" s="13" t="s">
        <v>2</v>
      </c>
      <c r="F38" s="13">
        <v>1</v>
      </c>
      <c r="G38" s="13"/>
      <c r="H38" s="28">
        <v>2154.46</v>
      </c>
      <c r="I38" s="28">
        <f t="shared" si="1"/>
        <v>2412.9952000000003</v>
      </c>
      <c r="J38" s="55" t="s">
        <v>44</v>
      </c>
      <c r="K38" s="11" t="s">
        <v>14</v>
      </c>
    </row>
    <row r="39" spans="1:11" s="7" customFormat="1" ht="81" customHeight="1" x14ac:dyDescent="0.25">
      <c r="A39" s="24">
        <v>20</v>
      </c>
      <c r="B39" s="67" t="s">
        <v>83</v>
      </c>
      <c r="C39" s="12" t="s">
        <v>9</v>
      </c>
      <c r="D39" s="67" t="s">
        <v>83</v>
      </c>
      <c r="E39" s="13" t="s">
        <v>2</v>
      </c>
      <c r="F39" s="13">
        <v>1</v>
      </c>
      <c r="G39" s="13"/>
      <c r="H39" s="28">
        <v>3752.68</v>
      </c>
      <c r="I39" s="28">
        <f t="shared" si="1"/>
        <v>4203.0016000000005</v>
      </c>
      <c r="J39" s="55" t="s">
        <v>44</v>
      </c>
      <c r="K39" s="11" t="s">
        <v>14</v>
      </c>
    </row>
    <row r="40" spans="1:11" s="7" customFormat="1" ht="21" customHeight="1" x14ac:dyDescent="0.25">
      <c r="A40" s="26">
        <v>21</v>
      </c>
      <c r="B40" s="67" t="s">
        <v>297</v>
      </c>
      <c r="C40" s="12"/>
      <c r="D40" s="67"/>
      <c r="E40" s="14"/>
      <c r="F40" s="14"/>
      <c r="G40" s="14"/>
      <c r="H40" s="28"/>
      <c r="I40" s="28"/>
      <c r="J40" s="55"/>
      <c r="K40" s="11"/>
    </row>
    <row r="41" spans="1:11" s="7" customFormat="1" ht="45" customHeight="1" x14ac:dyDescent="0.25">
      <c r="A41" s="26">
        <v>22</v>
      </c>
      <c r="B41" s="67" t="s">
        <v>307</v>
      </c>
      <c r="C41" s="12" t="s">
        <v>9</v>
      </c>
      <c r="D41" s="67" t="s">
        <v>308</v>
      </c>
      <c r="E41" s="14" t="s">
        <v>2</v>
      </c>
      <c r="F41" s="14">
        <v>1</v>
      </c>
      <c r="G41" s="14"/>
      <c r="H41" s="28">
        <v>1500000</v>
      </c>
      <c r="I41" s="28">
        <f t="shared" si="1"/>
        <v>1680000.0000000002</v>
      </c>
      <c r="J41" s="55" t="s">
        <v>301</v>
      </c>
      <c r="K41" s="11" t="s">
        <v>38</v>
      </c>
    </row>
    <row r="42" spans="1:11" s="7" customFormat="1" ht="60.75" customHeight="1" x14ac:dyDescent="0.25">
      <c r="A42" s="86" t="s">
        <v>347</v>
      </c>
      <c r="B42" s="67" t="s">
        <v>348</v>
      </c>
      <c r="C42" s="12" t="s">
        <v>9</v>
      </c>
      <c r="D42" s="67" t="s">
        <v>349</v>
      </c>
      <c r="E42" s="14" t="s">
        <v>2</v>
      </c>
      <c r="F42" s="14">
        <v>1</v>
      </c>
      <c r="G42" s="14"/>
      <c r="H42" s="28">
        <v>3197000</v>
      </c>
      <c r="I42" s="28">
        <f t="shared" si="1"/>
        <v>3580640.0000000005</v>
      </c>
      <c r="J42" s="55" t="s">
        <v>305</v>
      </c>
      <c r="K42" s="11" t="s">
        <v>28</v>
      </c>
    </row>
    <row r="43" spans="1:11" s="94" customFormat="1" ht="45.75" customHeight="1" x14ac:dyDescent="0.25">
      <c r="A43" s="113" t="s">
        <v>398</v>
      </c>
      <c r="B43" s="104" t="s">
        <v>402</v>
      </c>
      <c r="C43" s="105" t="s">
        <v>9</v>
      </c>
      <c r="D43" s="104" t="s">
        <v>402</v>
      </c>
      <c r="E43" s="116" t="s">
        <v>2</v>
      </c>
      <c r="F43" s="116">
        <v>1</v>
      </c>
      <c r="G43" s="116"/>
      <c r="H43" s="108">
        <v>14608.93</v>
      </c>
      <c r="I43" s="108">
        <f t="shared" si="1"/>
        <v>16362.001600000001</v>
      </c>
      <c r="J43" s="107" t="s">
        <v>403</v>
      </c>
      <c r="K43" s="110" t="s">
        <v>38</v>
      </c>
    </row>
    <row r="44" spans="1:11" s="94" customFormat="1" ht="51" customHeight="1" x14ac:dyDescent="0.25">
      <c r="A44" s="113" t="s">
        <v>399</v>
      </c>
      <c r="B44" s="104" t="s">
        <v>404</v>
      </c>
      <c r="C44" s="105" t="s">
        <v>9</v>
      </c>
      <c r="D44" s="104" t="s">
        <v>404</v>
      </c>
      <c r="E44" s="116" t="s">
        <v>2</v>
      </c>
      <c r="F44" s="116">
        <v>1</v>
      </c>
      <c r="G44" s="116"/>
      <c r="H44" s="108">
        <v>5542.86</v>
      </c>
      <c r="I44" s="108">
        <f t="shared" si="1"/>
        <v>6208.0032000000001</v>
      </c>
      <c r="J44" s="107" t="s">
        <v>403</v>
      </c>
      <c r="K44" s="110" t="s">
        <v>38</v>
      </c>
    </row>
    <row r="45" spans="1:11" s="94" customFormat="1" ht="60.75" customHeight="1" x14ac:dyDescent="0.25">
      <c r="A45" s="113" t="s">
        <v>400</v>
      </c>
      <c r="B45" s="104" t="s">
        <v>405</v>
      </c>
      <c r="C45" s="105" t="s">
        <v>9</v>
      </c>
      <c r="D45" s="104" t="s">
        <v>405</v>
      </c>
      <c r="E45" s="116" t="s">
        <v>2</v>
      </c>
      <c r="F45" s="116">
        <v>1</v>
      </c>
      <c r="G45" s="116"/>
      <c r="H45" s="108">
        <v>53425.89</v>
      </c>
      <c r="I45" s="108">
        <f t="shared" si="1"/>
        <v>59836.996800000008</v>
      </c>
      <c r="J45" s="107" t="s">
        <v>403</v>
      </c>
      <c r="K45" s="110" t="s">
        <v>38</v>
      </c>
    </row>
    <row r="46" spans="1:11" s="94" customFormat="1" ht="78.75" customHeight="1" x14ac:dyDescent="0.25">
      <c r="A46" s="113" t="s">
        <v>401</v>
      </c>
      <c r="B46" s="104" t="s">
        <v>406</v>
      </c>
      <c r="C46" s="105" t="s">
        <v>9</v>
      </c>
      <c r="D46" s="104" t="s">
        <v>406</v>
      </c>
      <c r="E46" s="116" t="s">
        <v>2</v>
      </c>
      <c r="F46" s="116">
        <v>1</v>
      </c>
      <c r="G46" s="116"/>
      <c r="H46" s="108">
        <v>20421.43</v>
      </c>
      <c r="I46" s="108">
        <f t="shared" si="1"/>
        <v>22872.001600000003</v>
      </c>
      <c r="J46" s="107" t="s">
        <v>403</v>
      </c>
      <c r="K46" s="110" t="s">
        <v>38</v>
      </c>
    </row>
    <row r="47" spans="1:11" s="7" customFormat="1" ht="20.25" customHeight="1" x14ac:dyDescent="0.25">
      <c r="A47" s="132" t="s">
        <v>76</v>
      </c>
      <c r="B47" s="132"/>
      <c r="C47" s="132"/>
      <c r="D47" s="132"/>
      <c r="E47" s="132"/>
      <c r="F47" s="132"/>
      <c r="G47" s="132"/>
      <c r="H47" s="40">
        <f>SUM(H22:H46)</f>
        <v>588048158.99999988</v>
      </c>
      <c r="I47" s="40">
        <f>SUM(I22:I46)</f>
        <v>658613938.08000016</v>
      </c>
      <c r="J47" s="55"/>
      <c r="K47" s="11"/>
    </row>
    <row r="48" spans="1:11" s="7" customFormat="1" ht="30.75" customHeight="1" x14ac:dyDescent="0.25">
      <c r="A48" s="129" t="s">
        <v>306</v>
      </c>
      <c r="B48" s="130"/>
      <c r="C48" s="130"/>
      <c r="D48" s="130"/>
      <c r="E48" s="130"/>
      <c r="F48" s="130"/>
      <c r="G48" s="130"/>
      <c r="H48" s="130"/>
      <c r="I48" s="130"/>
      <c r="J48" s="130"/>
      <c r="K48" s="131"/>
    </row>
    <row r="49" spans="1:11" s="7" customFormat="1" ht="24" customHeight="1" x14ac:dyDescent="0.25">
      <c r="A49" s="26">
        <v>23</v>
      </c>
      <c r="B49" s="67" t="s">
        <v>297</v>
      </c>
      <c r="C49" s="12"/>
      <c r="D49" s="67"/>
      <c r="E49" s="14"/>
      <c r="F49" s="14"/>
      <c r="G49" s="29"/>
      <c r="H49" s="28"/>
      <c r="I49" s="28"/>
      <c r="J49" s="55"/>
      <c r="K49" s="11"/>
    </row>
    <row r="50" spans="1:11" s="7" customFormat="1" ht="23.25" customHeight="1" x14ac:dyDescent="0.25">
      <c r="A50" s="26">
        <v>24</v>
      </c>
      <c r="B50" s="67" t="s">
        <v>297</v>
      </c>
      <c r="C50" s="12"/>
      <c r="D50" s="67"/>
      <c r="E50" s="14"/>
      <c r="F50" s="14"/>
      <c r="G50" s="29"/>
      <c r="H50" s="28"/>
      <c r="I50" s="28"/>
      <c r="J50" s="55"/>
      <c r="K50" s="11"/>
    </row>
    <row r="51" spans="1:11" s="7" customFormat="1" ht="18.75" customHeight="1" x14ac:dyDescent="0.25">
      <c r="A51" s="26">
        <v>25</v>
      </c>
      <c r="B51" s="67" t="s">
        <v>297</v>
      </c>
      <c r="C51" s="12"/>
      <c r="D51" s="67"/>
      <c r="E51" s="14"/>
      <c r="F51" s="14"/>
      <c r="G51" s="14"/>
      <c r="H51" s="28"/>
      <c r="I51" s="28"/>
      <c r="J51" s="55"/>
      <c r="K51" s="11"/>
    </row>
    <row r="52" spans="1:11" s="7" customFormat="1" ht="25.5" customHeight="1" x14ac:dyDescent="0.25">
      <c r="A52" s="26">
        <v>26</v>
      </c>
      <c r="B52" s="67" t="s">
        <v>297</v>
      </c>
      <c r="C52" s="12"/>
      <c r="D52" s="67"/>
      <c r="E52" s="14"/>
      <c r="F52" s="14"/>
      <c r="G52" s="14"/>
      <c r="H52" s="28"/>
      <c r="I52" s="28"/>
      <c r="J52" s="55"/>
      <c r="K52" s="11"/>
    </row>
    <row r="53" spans="1:11" s="7" customFormat="1" ht="21.75" customHeight="1" x14ac:dyDescent="0.25">
      <c r="A53" s="34">
        <v>27</v>
      </c>
      <c r="B53" s="67" t="s">
        <v>297</v>
      </c>
      <c r="C53" s="12"/>
      <c r="D53" s="67"/>
      <c r="E53" s="14"/>
      <c r="F53" s="14"/>
      <c r="G53" s="14"/>
      <c r="H53" s="28"/>
      <c r="I53" s="28"/>
      <c r="J53" s="55"/>
      <c r="K53" s="11"/>
    </row>
    <row r="54" spans="1:11" s="7" customFormat="1" ht="20.25" customHeight="1" x14ac:dyDescent="0.25">
      <c r="A54" s="34">
        <v>28</v>
      </c>
      <c r="B54" s="67" t="s">
        <v>297</v>
      </c>
      <c r="C54" s="12"/>
      <c r="D54" s="67"/>
      <c r="E54" s="14"/>
      <c r="F54" s="14"/>
      <c r="G54" s="14"/>
      <c r="H54" s="28"/>
      <c r="I54" s="28"/>
      <c r="J54" s="55"/>
      <c r="K54" s="11"/>
    </row>
    <row r="55" spans="1:11" s="7" customFormat="1" ht="12.75" customHeight="1" x14ac:dyDescent="0.25">
      <c r="A55" s="118" t="s">
        <v>309</v>
      </c>
      <c r="B55" s="119"/>
      <c r="C55" s="119"/>
      <c r="D55" s="119"/>
      <c r="E55" s="119"/>
      <c r="F55" s="119"/>
      <c r="G55" s="120"/>
      <c r="H55" s="41">
        <f>SUM(H49:H54)</f>
        <v>0</v>
      </c>
      <c r="I55" s="41">
        <f>SUM(I49:I54)</f>
        <v>0</v>
      </c>
      <c r="J55" s="3"/>
      <c r="K55" s="11"/>
    </row>
    <row r="56" spans="1:11" s="7" customFormat="1" ht="24.75" customHeight="1" x14ac:dyDescent="0.25">
      <c r="A56" s="123" t="s">
        <v>310</v>
      </c>
      <c r="B56" s="123"/>
      <c r="C56" s="123"/>
      <c r="D56" s="123"/>
      <c r="E56" s="123"/>
      <c r="F56" s="123"/>
      <c r="G56" s="123"/>
      <c r="H56" s="123"/>
      <c r="I56" s="123"/>
      <c r="J56" s="123"/>
      <c r="K56" s="123"/>
    </row>
    <row r="57" spans="1:11" s="7" customFormat="1" ht="26.25" customHeight="1" x14ac:dyDescent="0.25">
      <c r="A57" s="124" t="s">
        <v>72</v>
      </c>
      <c r="B57" s="124"/>
      <c r="C57" s="124"/>
      <c r="D57" s="124"/>
      <c r="E57" s="124"/>
      <c r="F57" s="124"/>
      <c r="G57" s="124"/>
      <c r="H57" s="124"/>
      <c r="I57" s="124"/>
      <c r="J57" s="124"/>
      <c r="K57" s="124"/>
    </row>
    <row r="58" spans="1:11" s="7" customFormat="1" ht="121.5" customHeight="1" x14ac:dyDescent="0.25">
      <c r="A58" s="26">
        <v>1</v>
      </c>
      <c r="B58" s="31" t="s">
        <v>78</v>
      </c>
      <c r="C58" s="26" t="s">
        <v>131</v>
      </c>
      <c r="D58" s="31" t="s">
        <v>11</v>
      </c>
      <c r="E58" s="26" t="s">
        <v>29</v>
      </c>
      <c r="F58" s="26">
        <v>1</v>
      </c>
      <c r="G58" s="37"/>
      <c r="H58" s="29">
        <v>22067946054</v>
      </c>
      <c r="I58" s="29">
        <f>H58*1.12</f>
        <v>24716099580.480003</v>
      </c>
      <c r="J58" s="56" t="s">
        <v>343</v>
      </c>
      <c r="K58" s="37" t="s">
        <v>14</v>
      </c>
    </row>
    <row r="59" spans="1:11" s="7" customFormat="1" ht="81" customHeight="1" x14ac:dyDescent="0.25">
      <c r="A59" s="26">
        <v>2</v>
      </c>
      <c r="B59" s="31" t="s">
        <v>87</v>
      </c>
      <c r="C59" s="26" t="s">
        <v>131</v>
      </c>
      <c r="D59" s="31" t="s">
        <v>87</v>
      </c>
      <c r="E59" s="26" t="s">
        <v>29</v>
      </c>
      <c r="F59" s="26">
        <v>1</v>
      </c>
      <c r="G59" s="37"/>
      <c r="H59" s="29">
        <v>1192956190</v>
      </c>
      <c r="I59" s="29">
        <f t="shared" ref="I59:I64" si="2">H59*1.12</f>
        <v>1336110932.8000002</v>
      </c>
      <c r="J59" s="56" t="s">
        <v>88</v>
      </c>
      <c r="K59" s="37" t="s">
        <v>14</v>
      </c>
    </row>
    <row r="60" spans="1:11" s="7" customFormat="1" ht="50.25" customHeight="1" x14ac:dyDescent="0.25">
      <c r="A60" s="26">
        <v>3</v>
      </c>
      <c r="B60" s="31" t="s">
        <v>46</v>
      </c>
      <c r="C60" s="26" t="s">
        <v>132</v>
      </c>
      <c r="D60" s="31" t="s">
        <v>46</v>
      </c>
      <c r="E60" s="26" t="s">
        <v>29</v>
      </c>
      <c r="F60" s="26">
        <v>1</v>
      </c>
      <c r="G60" s="37"/>
      <c r="H60" s="29">
        <v>296349062</v>
      </c>
      <c r="I60" s="29">
        <f t="shared" si="2"/>
        <v>331910949.44000006</v>
      </c>
      <c r="J60" s="37" t="s">
        <v>47</v>
      </c>
      <c r="K60" s="37" t="s">
        <v>28</v>
      </c>
    </row>
    <row r="61" spans="1:11" s="7" customFormat="1" ht="58.5" customHeight="1" x14ac:dyDescent="0.25">
      <c r="A61" s="26">
        <v>4</v>
      </c>
      <c r="B61" s="31" t="s">
        <v>118</v>
      </c>
      <c r="C61" s="26" t="s">
        <v>131</v>
      </c>
      <c r="D61" s="31" t="s">
        <v>118</v>
      </c>
      <c r="E61" s="26" t="s">
        <v>29</v>
      </c>
      <c r="F61" s="26">
        <v>1</v>
      </c>
      <c r="G61" s="31"/>
      <c r="H61" s="29">
        <v>212883810</v>
      </c>
      <c r="I61" s="29">
        <f t="shared" si="2"/>
        <v>238429867.20000002</v>
      </c>
      <c r="J61" s="56" t="s">
        <v>119</v>
      </c>
      <c r="K61" s="37" t="s">
        <v>14</v>
      </c>
    </row>
    <row r="62" spans="1:11" s="7" customFormat="1" ht="100.5" customHeight="1" x14ac:dyDescent="0.25">
      <c r="A62" s="26">
        <v>5</v>
      </c>
      <c r="B62" s="31" t="s">
        <v>120</v>
      </c>
      <c r="C62" s="26" t="s">
        <v>131</v>
      </c>
      <c r="D62" s="31" t="s">
        <v>120</v>
      </c>
      <c r="E62" s="26" t="s">
        <v>29</v>
      </c>
      <c r="F62" s="26">
        <v>1</v>
      </c>
      <c r="G62" s="31"/>
      <c r="H62" s="29">
        <v>480353448</v>
      </c>
      <c r="I62" s="29">
        <f t="shared" si="2"/>
        <v>537995861.76000011</v>
      </c>
      <c r="J62" s="56" t="s">
        <v>119</v>
      </c>
      <c r="K62" s="37" t="s">
        <v>14</v>
      </c>
    </row>
    <row r="63" spans="1:11" s="94" customFormat="1" ht="100.5" customHeight="1" x14ac:dyDescent="0.25">
      <c r="A63" s="88">
        <v>6</v>
      </c>
      <c r="B63" s="89" t="s">
        <v>394</v>
      </c>
      <c r="C63" s="88" t="s">
        <v>131</v>
      </c>
      <c r="D63" s="89" t="s">
        <v>394</v>
      </c>
      <c r="E63" s="88" t="s">
        <v>29</v>
      </c>
      <c r="F63" s="88">
        <v>1</v>
      </c>
      <c r="G63" s="89"/>
      <c r="H63" s="91">
        <v>1093196228</v>
      </c>
      <c r="I63" s="91">
        <f t="shared" si="2"/>
        <v>1224379775.3600001</v>
      </c>
      <c r="J63" s="92" t="s">
        <v>344</v>
      </c>
      <c r="K63" s="93" t="s">
        <v>14</v>
      </c>
    </row>
    <row r="64" spans="1:11" s="7" customFormat="1" ht="99.75" customHeight="1" x14ac:dyDescent="0.25">
      <c r="A64" s="26">
        <v>7</v>
      </c>
      <c r="B64" s="31" t="s">
        <v>121</v>
      </c>
      <c r="C64" s="26" t="s">
        <v>133</v>
      </c>
      <c r="D64" s="31" t="s">
        <v>121</v>
      </c>
      <c r="E64" s="26" t="s">
        <v>122</v>
      </c>
      <c r="F64" s="26">
        <v>1</v>
      </c>
      <c r="G64" s="31"/>
      <c r="H64" s="29">
        <v>48472113</v>
      </c>
      <c r="I64" s="29">
        <f t="shared" si="2"/>
        <v>54288766.560000002</v>
      </c>
      <c r="J64" s="56" t="s">
        <v>151</v>
      </c>
      <c r="K64" s="37" t="s">
        <v>14</v>
      </c>
    </row>
    <row r="65" spans="1:11" s="7" customFormat="1" ht="15" customHeight="1" x14ac:dyDescent="0.25">
      <c r="A65" s="118" t="s">
        <v>73</v>
      </c>
      <c r="B65" s="128"/>
      <c r="C65" s="128"/>
      <c r="D65" s="128"/>
      <c r="E65" s="119"/>
      <c r="F65" s="119"/>
      <c r="G65" s="120"/>
      <c r="H65" s="40">
        <f>SUM(H58:H64)</f>
        <v>25392156905</v>
      </c>
      <c r="I65" s="40">
        <f>SUM(I58:I64)</f>
        <v>28439215733.600002</v>
      </c>
      <c r="J65" s="57"/>
      <c r="K65" s="57"/>
    </row>
    <row r="66" spans="1:11" s="7" customFormat="1" ht="25.5" customHeight="1" x14ac:dyDescent="0.25">
      <c r="A66" s="129" t="s">
        <v>74</v>
      </c>
      <c r="B66" s="130"/>
      <c r="C66" s="130"/>
      <c r="D66" s="130"/>
      <c r="E66" s="130"/>
      <c r="F66" s="130"/>
      <c r="G66" s="130"/>
      <c r="H66" s="130"/>
      <c r="I66" s="130"/>
      <c r="J66" s="130"/>
      <c r="K66" s="130"/>
    </row>
    <row r="67" spans="1:11" s="94" customFormat="1" ht="48.75" customHeight="1" x14ac:dyDescent="0.25">
      <c r="A67" s="88">
        <v>8</v>
      </c>
      <c r="B67" s="89" t="s">
        <v>62</v>
      </c>
      <c r="C67" s="88" t="s">
        <v>134</v>
      </c>
      <c r="D67" s="89" t="s">
        <v>63</v>
      </c>
      <c r="E67" s="88" t="s">
        <v>2</v>
      </c>
      <c r="F67" s="88">
        <v>1</v>
      </c>
      <c r="G67" s="90"/>
      <c r="H67" s="91">
        <v>535081814.29000002</v>
      </c>
      <c r="I67" s="91">
        <f>H67*1.12</f>
        <v>599291632.00480008</v>
      </c>
      <c r="J67" s="92" t="s">
        <v>19</v>
      </c>
      <c r="K67" s="93" t="s">
        <v>28</v>
      </c>
    </row>
    <row r="68" spans="1:11" s="94" customFormat="1" ht="51" customHeight="1" x14ac:dyDescent="0.25">
      <c r="A68" s="95">
        <v>9</v>
      </c>
      <c r="B68" s="96" t="s">
        <v>64</v>
      </c>
      <c r="C68" s="97" t="s">
        <v>134</v>
      </c>
      <c r="D68" s="96" t="s">
        <v>65</v>
      </c>
      <c r="E68" s="98" t="s">
        <v>2</v>
      </c>
      <c r="F68" s="98">
        <v>1</v>
      </c>
      <c r="G68" s="99"/>
      <c r="H68" s="100">
        <v>482142857.13999999</v>
      </c>
      <c r="I68" s="91">
        <f t="shared" ref="I68:I109" si="3">H68*1.12</f>
        <v>539999999.99680007</v>
      </c>
      <c r="J68" s="101" t="s">
        <v>19</v>
      </c>
      <c r="K68" s="102" t="s">
        <v>28</v>
      </c>
    </row>
    <row r="69" spans="1:11" s="7" customFormat="1" ht="58.5" customHeight="1" x14ac:dyDescent="0.25">
      <c r="A69" s="24">
        <f>A68+1</f>
        <v>10</v>
      </c>
      <c r="B69" s="68" t="s">
        <v>66</v>
      </c>
      <c r="C69" s="18" t="s">
        <v>135</v>
      </c>
      <c r="D69" s="68" t="s">
        <v>67</v>
      </c>
      <c r="E69" s="22" t="s">
        <v>2</v>
      </c>
      <c r="F69" s="22">
        <v>1</v>
      </c>
      <c r="G69" s="23"/>
      <c r="H69" s="43">
        <v>169623761.61000001</v>
      </c>
      <c r="I69" s="29">
        <f t="shared" si="3"/>
        <v>189978613.00320002</v>
      </c>
      <c r="J69" s="58" t="s">
        <v>19</v>
      </c>
      <c r="K69" s="11" t="s">
        <v>28</v>
      </c>
    </row>
    <row r="70" spans="1:11" s="7" customFormat="1" ht="58.5" customHeight="1" x14ac:dyDescent="0.25">
      <c r="A70" s="24">
        <f>A69+1</f>
        <v>11</v>
      </c>
      <c r="B70" s="69" t="s">
        <v>90</v>
      </c>
      <c r="C70" s="18" t="s">
        <v>136</v>
      </c>
      <c r="D70" s="69" t="s">
        <v>90</v>
      </c>
      <c r="E70" s="6" t="s">
        <v>2</v>
      </c>
      <c r="F70" s="6">
        <v>1</v>
      </c>
      <c r="G70" s="16"/>
      <c r="H70" s="27">
        <v>1128437</v>
      </c>
      <c r="I70" s="29">
        <f t="shared" si="3"/>
        <v>1263849.4400000002</v>
      </c>
      <c r="J70" s="59" t="s">
        <v>24</v>
      </c>
      <c r="K70" s="11" t="s">
        <v>14</v>
      </c>
    </row>
    <row r="71" spans="1:11" s="7" customFormat="1" ht="40.5" customHeight="1" x14ac:dyDescent="0.25">
      <c r="A71" s="24">
        <f t="shared" ref="A71:A73" si="4">A70+1</f>
        <v>12</v>
      </c>
      <c r="B71" s="51" t="s">
        <v>91</v>
      </c>
      <c r="C71" s="18" t="s">
        <v>137</v>
      </c>
      <c r="D71" s="51" t="s">
        <v>91</v>
      </c>
      <c r="E71" s="22" t="s">
        <v>2</v>
      </c>
      <c r="F71" s="22">
        <v>1</v>
      </c>
      <c r="G71" s="23"/>
      <c r="H71" s="43">
        <v>37450000</v>
      </c>
      <c r="I71" s="29">
        <f t="shared" si="3"/>
        <v>41944000.000000007</v>
      </c>
      <c r="J71" s="58" t="s">
        <v>24</v>
      </c>
      <c r="K71" s="11" t="s">
        <v>7</v>
      </c>
    </row>
    <row r="72" spans="1:11" s="7" customFormat="1" ht="64.5" customHeight="1" x14ac:dyDescent="0.25">
      <c r="A72" s="24">
        <f t="shared" si="4"/>
        <v>13</v>
      </c>
      <c r="B72" s="70" t="s">
        <v>52</v>
      </c>
      <c r="C72" s="6" t="s">
        <v>137</v>
      </c>
      <c r="D72" s="70" t="s">
        <v>52</v>
      </c>
      <c r="E72" s="6" t="s">
        <v>2</v>
      </c>
      <c r="F72" s="6">
        <v>1</v>
      </c>
      <c r="G72" s="6"/>
      <c r="H72" s="27">
        <v>200000</v>
      </c>
      <c r="I72" s="29">
        <f t="shared" si="3"/>
        <v>224000.00000000003</v>
      </c>
      <c r="J72" s="59" t="s">
        <v>53</v>
      </c>
      <c r="K72" s="11" t="s">
        <v>7</v>
      </c>
    </row>
    <row r="73" spans="1:11" s="7" customFormat="1" ht="60" customHeight="1" x14ac:dyDescent="0.25">
      <c r="A73" s="24">
        <f t="shared" si="4"/>
        <v>14</v>
      </c>
      <c r="B73" s="32" t="s">
        <v>92</v>
      </c>
      <c r="C73" s="6" t="s">
        <v>138</v>
      </c>
      <c r="D73" s="32" t="s">
        <v>93</v>
      </c>
      <c r="E73" s="6" t="s">
        <v>2</v>
      </c>
      <c r="F73" s="6">
        <v>1</v>
      </c>
      <c r="G73" s="6"/>
      <c r="H73" s="27">
        <v>72000000</v>
      </c>
      <c r="I73" s="29">
        <f t="shared" si="3"/>
        <v>80640000.000000015</v>
      </c>
      <c r="J73" s="59" t="s">
        <v>94</v>
      </c>
      <c r="K73" s="11" t="s">
        <v>95</v>
      </c>
    </row>
    <row r="74" spans="1:11" s="7" customFormat="1" ht="76.5" customHeight="1" x14ac:dyDescent="0.25">
      <c r="A74" s="24">
        <f>A73+1</f>
        <v>15</v>
      </c>
      <c r="B74" s="50" t="s">
        <v>36</v>
      </c>
      <c r="C74" s="6" t="s">
        <v>137</v>
      </c>
      <c r="D74" s="50" t="s">
        <v>36</v>
      </c>
      <c r="E74" s="6" t="s">
        <v>2</v>
      </c>
      <c r="F74" s="6">
        <v>1</v>
      </c>
      <c r="G74" s="6"/>
      <c r="H74" s="27">
        <v>116000</v>
      </c>
      <c r="I74" s="29">
        <f t="shared" si="3"/>
        <v>129920.00000000001</v>
      </c>
      <c r="J74" s="59" t="s">
        <v>37</v>
      </c>
      <c r="K74" s="11" t="s">
        <v>38</v>
      </c>
    </row>
    <row r="75" spans="1:11" ht="57.75" customHeight="1" x14ac:dyDescent="0.25">
      <c r="A75" s="24">
        <f>A74+1</f>
        <v>16</v>
      </c>
      <c r="B75" s="69" t="s">
        <v>367</v>
      </c>
      <c r="C75" s="6" t="s">
        <v>139</v>
      </c>
      <c r="D75" s="69" t="s">
        <v>368</v>
      </c>
      <c r="E75" s="6" t="s">
        <v>2</v>
      </c>
      <c r="F75" s="6">
        <v>1</v>
      </c>
      <c r="G75" s="6"/>
      <c r="H75" s="27">
        <v>241600000</v>
      </c>
      <c r="I75" s="29">
        <f t="shared" si="3"/>
        <v>270592000</v>
      </c>
      <c r="J75" s="59" t="s">
        <v>369</v>
      </c>
      <c r="K75" s="11" t="s">
        <v>126</v>
      </c>
    </row>
    <row r="76" spans="1:11" s="94" customFormat="1" ht="77.25" customHeight="1" x14ac:dyDescent="0.25">
      <c r="A76" s="95">
        <f t="shared" ref="A76:A103" si="5">A75+1</f>
        <v>17</v>
      </c>
      <c r="B76" s="96" t="s">
        <v>16</v>
      </c>
      <c r="C76" s="110" t="s">
        <v>131</v>
      </c>
      <c r="D76" s="96" t="s">
        <v>16</v>
      </c>
      <c r="E76" s="98" t="s">
        <v>2</v>
      </c>
      <c r="F76" s="98">
        <v>1</v>
      </c>
      <c r="G76" s="99"/>
      <c r="H76" s="100">
        <v>45000000</v>
      </c>
      <c r="I76" s="91">
        <f t="shared" si="3"/>
        <v>50400000.000000007</v>
      </c>
      <c r="J76" s="101" t="s">
        <v>25</v>
      </c>
      <c r="K76" s="102" t="s">
        <v>28</v>
      </c>
    </row>
    <row r="77" spans="1:11" s="7" customFormat="1" ht="132.75" customHeight="1" x14ac:dyDescent="0.25">
      <c r="A77" s="24">
        <f t="shared" si="5"/>
        <v>18</v>
      </c>
      <c r="B77" s="69" t="s">
        <v>10</v>
      </c>
      <c r="C77" s="6" t="s">
        <v>140</v>
      </c>
      <c r="D77" s="69" t="s">
        <v>17</v>
      </c>
      <c r="E77" s="6" t="s">
        <v>2</v>
      </c>
      <c r="F77" s="6">
        <v>1</v>
      </c>
      <c r="G77" s="6"/>
      <c r="H77" s="44">
        <v>61236000</v>
      </c>
      <c r="I77" s="29">
        <f t="shared" si="3"/>
        <v>68584320</v>
      </c>
      <c r="J77" s="60" t="s">
        <v>23</v>
      </c>
      <c r="K77" s="11" t="s">
        <v>18</v>
      </c>
    </row>
    <row r="78" spans="1:11" s="7" customFormat="1" ht="36.75" customHeight="1" x14ac:dyDescent="0.25">
      <c r="A78" s="24">
        <f t="shared" si="5"/>
        <v>19</v>
      </c>
      <c r="B78" s="50" t="s">
        <v>41</v>
      </c>
      <c r="C78" s="6" t="s">
        <v>141</v>
      </c>
      <c r="D78" s="50" t="s">
        <v>41</v>
      </c>
      <c r="E78" s="6" t="s">
        <v>2</v>
      </c>
      <c r="F78" s="6">
        <v>1</v>
      </c>
      <c r="G78" s="8"/>
      <c r="H78" s="46">
        <v>800000</v>
      </c>
      <c r="I78" s="29">
        <f t="shared" si="3"/>
        <v>896000.00000000012</v>
      </c>
      <c r="J78" s="61" t="s">
        <v>19</v>
      </c>
      <c r="K78" s="11" t="s">
        <v>7</v>
      </c>
    </row>
    <row r="79" spans="1:11" s="7" customFormat="1" ht="39" customHeight="1" x14ac:dyDescent="0.25">
      <c r="A79" s="24">
        <f t="shared" si="5"/>
        <v>20</v>
      </c>
      <c r="B79" s="71" t="s">
        <v>96</v>
      </c>
      <c r="C79" s="6" t="s">
        <v>131</v>
      </c>
      <c r="D79" s="71" t="s">
        <v>97</v>
      </c>
      <c r="E79" s="6" t="s">
        <v>2</v>
      </c>
      <c r="F79" s="6">
        <v>1</v>
      </c>
      <c r="G79" s="6"/>
      <c r="H79" s="44">
        <v>481120000</v>
      </c>
      <c r="I79" s="29">
        <f t="shared" si="3"/>
        <v>538854400</v>
      </c>
      <c r="J79" s="61" t="s">
        <v>19</v>
      </c>
      <c r="K79" s="11" t="s">
        <v>28</v>
      </c>
    </row>
    <row r="80" spans="1:11" s="7" customFormat="1" ht="32.25" customHeight="1" x14ac:dyDescent="0.25">
      <c r="A80" s="24">
        <f t="shared" si="5"/>
        <v>21</v>
      </c>
      <c r="B80" s="71" t="s">
        <v>22</v>
      </c>
      <c r="C80" s="6" t="s">
        <v>131</v>
      </c>
      <c r="D80" s="71" t="s">
        <v>22</v>
      </c>
      <c r="E80" s="6" t="s">
        <v>2</v>
      </c>
      <c r="F80" s="6">
        <v>1</v>
      </c>
      <c r="G80" s="6"/>
      <c r="H80" s="44">
        <v>7000000</v>
      </c>
      <c r="I80" s="29">
        <f t="shared" si="3"/>
        <v>7840000.0000000009</v>
      </c>
      <c r="J80" s="61" t="s">
        <v>19</v>
      </c>
      <c r="K80" s="11" t="s">
        <v>28</v>
      </c>
    </row>
    <row r="81" spans="1:11" s="7" customFormat="1" ht="45" customHeight="1" x14ac:dyDescent="0.25">
      <c r="A81" s="24">
        <f t="shared" si="5"/>
        <v>22</v>
      </c>
      <c r="B81" s="71" t="s">
        <v>98</v>
      </c>
      <c r="C81" s="6" t="s">
        <v>131</v>
      </c>
      <c r="D81" s="71" t="s">
        <v>99</v>
      </c>
      <c r="E81" s="6" t="s">
        <v>2</v>
      </c>
      <c r="F81" s="6">
        <v>1</v>
      </c>
      <c r="G81" s="6"/>
      <c r="H81" s="44">
        <v>54200000</v>
      </c>
      <c r="I81" s="29">
        <f t="shared" si="3"/>
        <v>60704000.000000007</v>
      </c>
      <c r="J81" s="61" t="s">
        <v>19</v>
      </c>
      <c r="K81" s="11" t="s">
        <v>28</v>
      </c>
    </row>
    <row r="82" spans="1:11" s="7" customFormat="1" ht="48" customHeight="1" x14ac:dyDescent="0.25">
      <c r="A82" s="24">
        <f t="shared" si="5"/>
        <v>23</v>
      </c>
      <c r="B82" s="72" t="s">
        <v>98</v>
      </c>
      <c r="C82" s="6" t="s">
        <v>131</v>
      </c>
      <c r="D82" s="72" t="s">
        <v>100</v>
      </c>
      <c r="E82" s="6" t="s">
        <v>2</v>
      </c>
      <c r="F82" s="6">
        <v>1</v>
      </c>
      <c r="G82" s="6"/>
      <c r="H82" s="44">
        <v>174185000</v>
      </c>
      <c r="I82" s="29">
        <f t="shared" si="3"/>
        <v>195087200.00000003</v>
      </c>
      <c r="J82" s="61" t="s">
        <v>19</v>
      </c>
      <c r="K82" s="11" t="s">
        <v>28</v>
      </c>
    </row>
    <row r="83" spans="1:11" s="7" customFormat="1" ht="55.5" customHeight="1" x14ac:dyDescent="0.25">
      <c r="A83" s="24">
        <f t="shared" si="5"/>
        <v>24</v>
      </c>
      <c r="B83" s="73" t="s">
        <v>350</v>
      </c>
      <c r="C83" s="6" t="s">
        <v>131</v>
      </c>
      <c r="D83" s="73" t="s">
        <v>351</v>
      </c>
      <c r="E83" s="6" t="s">
        <v>2</v>
      </c>
      <c r="F83" s="6">
        <v>1</v>
      </c>
      <c r="G83" s="6"/>
      <c r="H83" s="87">
        <v>6053030100</v>
      </c>
      <c r="I83" s="29">
        <f t="shared" si="3"/>
        <v>6779393712.000001</v>
      </c>
      <c r="J83" s="61" t="s">
        <v>352</v>
      </c>
      <c r="K83" s="11" t="s">
        <v>28</v>
      </c>
    </row>
    <row r="84" spans="1:11" s="7" customFormat="1" ht="57.75" customHeight="1" x14ac:dyDescent="0.25">
      <c r="A84" s="24">
        <f t="shared" si="5"/>
        <v>25</v>
      </c>
      <c r="B84" s="74" t="s">
        <v>3</v>
      </c>
      <c r="C84" s="6" t="s">
        <v>139</v>
      </c>
      <c r="D84" s="74" t="s">
        <v>3</v>
      </c>
      <c r="E84" s="6" t="s">
        <v>2</v>
      </c>
      <c r="F84" s="6">
        <v>1</v>
      </c>
      <c r="G84" s="6"/>
      <c r="H84" s="44">
        <v>86947200</v>
      </c>
      <c r="I84" s="29">
        <f t="shared" si="3"/>
        <v>97380864.000000015</v>
      </c>
      <c r="J84" s="61" t="s">
        <v>19</v>
      </c>
      <c r="K84" s="11" t="s">
        <v>28</v>
      </c>
    </row>
    <row r="85" spans="1:11" s="5" customFormat="1" ht="50.25" customHeight="1" x14ac:dyDescent="0.25">
      <c r="A85" s="24">
        <f t="shared" si="5"/>
        <v>26</v>
      </c>
      <c r="B85" s="75" t="s">
        <v>337</v>
      </c>
      <c r="C85" s="6" t="s">
        <v>139</v>
      </c>
      <c r="D85" s="75" t="s">
        <v>338</v>
      </c>
      <c r="E85" s="6" t="s">
        <v>2</v>
      </c>
      <c r="F85" s="6">
        <v>1</v>
      </c>
      <c r="G85" s="6"/>
      <c r="H85" s="44">
        <v>1806000000</v>
      </c>
      <c r="I85" s="29">
        <f t="shared" si="3"/>
        <v>2022720000.0000002</v>
      </c>
      <c r="J85" s="61" t="s">
        <v>339</v>
      </c>
      <c r="K85" s="11" t="s">
        <v>28</v>
      </c>
    </row>
    <row r="86" spans="1:11" s="5" customFormat="1" ht="80.25" customHeight="1" x14ac:dyDescent="0.25">
      <c r="A86" s="24">
        <f t="shared" si="5"/>
        <v>27</v>
      </c>
      <c r="B86" s="75" t="s">
        <v>55</v>
      </c>
      <c r="C86" s="6" t="s">
        <v>131</v>
      </c>
      <c r="D86" s="75" t="s">
        <v>55</v>
      </c>
      <c r="E86" s="6" t="s">
        <v>2</v>
      </c>
      <c r="F86" s="6">
        <v>1</v>
      </c>
      <c r="G86" s="6"/>
      <c r="H86" s="44">
        <v>13566000</v>
      </c>
      <c r="I86" s="29">
        <f t="shared" si="3"/>
        <v>15193920.000000002</v>
      </c>
      <c r="J86" s="61" t="s">
        <v>19</v>
      </c>
      <c r="K86" s="11" t="s">
        <v>28</v>
      </c>
    </row>
    <row r="87" spans="1:11" s="5" customFormat="1" ht="36" customHeight="1" x14ac:dyDescent="0.25">
      <c r="A87" s="24">
        <f t="shared" si="5"/>
        <v>28</v>
      </c>
      <c r="B87" s="75" t="s">
        <v>61</v>
      </c>
      <c r="C87" s="6" t="s">
        <v>142</v>
      </c>
      <c r="D87" s="75" t="s">
        <v>61</v>
      </c>
      <c r="E87" s="6" t="s">
        <v>2</v>
      </c>
      <c r="F87" s="6">
        <v>1</v>
      </c>
      <c r="G87" s="6"/>
      <c r="H87" s="27">
        <v>11084000</v>
      </c>
      <c r="I87" s="29">
        <f t="shared" si="3"/>
        <v>12414080.000000002</v>
      </c>
      <c r="J87" s="55" t="s">
        <v>19</v>
      </c>
      <c r="K87" s="11" t="s">
        <v>28</v>
      </c>
    </row>
    <row r="88" spans="1:11" s="5" customFormat="1" ht="33.75" customHeight="1" x14ac:dyDescent="0.25">
      <c r="A88" s="24">
        <f t="shared" si="5"/>
        <v>29</v>
      </c>
      <c r="B88" s="74" t="s">
        <v>84</v>
      </c>
      <c r="C88" s="18" t="s">
        <v>143</v>
      </c>
      <c r="D88" s="74" t="s">
        <v>85</v>
      </c>
      <c r="E88" s="6" t="s">
        <v>2</v>
      </c>
      <c r="F88" s="6">
        <v>1</v>
      </c>
      <c r="G88" s="6"/>
      <c r="H88" s="44">
        <v>2916000</v>
      </c>
      <c r="I88" s="29">
        <f t="shared" si="3"/>
        <v>3265920.0000000005</v>
      </c>
      <c r="J88" s="61" t="s">
        <v>19</v>
      </c>
      <c r="K88" s="11" t="s">
        <v>28</v>
      </c>
    </row>
    <row r="89" spans="1:11" s="5" customFormat="1" ht="60.75" customHeight="1" x14ac:dyDescent="0.25">
      <c r="A89" s="24">
        <f t="shared" si="5"/>
        <v>30</v>
      </c>
      <c r="B89" s="75" t="s">
        <v>49</v>
      </c>
      <c r="C89" s="6" t="s">
        <v>139</v>
      </c>
      <c r="D89" s="75" t="s">
        <v>50</v>
      </c>
      <c r="E89" s="6" t="s">
        <v>2</v>
      </c>
      <c r="F89" s="6">
        <v>1</v>
      </c>
      <c r="G89" s="6"/>
      <c r="H89" s="44">
        <v>129000000</v>
      </c>
      <c r="I89" s="29">
        <f t="shared" si="3"/>
        <v>144480000</v>
      </c>
      <c r="J89" s="61" t="s">
        <v>51</v>
      </c>
      <c r="K89" s="11" t="s">
        <v>28</v>
      </c>
    </row>
    <row r="90" spans="1:11" s="5" customFormat="1" ht="60.75" customHeight="1" x14ac:dyDescent="0.25">
      <c r="A90" s="24">
        <f t="shared" si="5"/>
        <v>31</v>
      </c>
      <c r="B90" s="75" t="s">
        <v>56</v>
      </c>
      <c r="C90" s="6" t="s">
        <v>139</v>
      </c>
      <c r="D90" s="75" t="s">
        <v>56</v>
      </c>
      <c r="E90" s="6" t="s">
        <v>2</v>
      </c>
      <c r="F90" s="6">
        <v>1</v>
      </c>
      <c r="G90" s="6"/>
      <c r="H90" s="44">
        <v>68415000</v>
      </c>
      <c r="I90" s="29">
        <f t="shared" si="3"/>
        <v>76624800</v>
      </c>
      <c r="J90" s="61" t="s">
        <v>19</v>
      </c>
      <c r="K90" s="11" t="s">
        <v>28</v>
      </c>
    </row>
    <row r="91" spans="1:11" s="5" customFormat="1" ht="81.75" customHeight="1" x14ac:dyDescent="0.25">
      <c r="A91" s="24">
        <f t="shared" si="5"/>
        <v>32</v>
      </c>
      <c r="B91" s="75" t="s">
        <v>57</v>
      </c>
      <c r="C91" s="6" t="s">
        <v>144</v>
      </c>
      <c r="D91" s="75" t="s">
        <v>57</v>
      </c>
      <c r="E91" s="6" t="s">
        <v>2</v>
      </c>
      <c r="F91" s="6">
        <v>1</v>
      </c>
      <c r="G91" s="6"/>
      <c r="H91" s="44">
        <v>1311534000</v>
      </c>
      <c r="I91" s="29">
        <f t="shared" si="3"/>
        <v>1468918080.0000002</v>
      </c>
      <c r="J91" s="61" t="s">
        <v>58</v>
      </c>
      <c r="K91" s="11" t="s">
        <v>28</v>
      </c>
    </row>
    <row r="92" spans="1:11" s="5" customFormat="1" ht="54.75" customHeight="1" x14ac:dyDescent="0.25">
      <c r="A92" s="24">
        <f t="shared" si="5"/>
        <v>33</v>
      </c>
      <c r="B92" s="75" t="s">
        <v>59</v>
      </c>
      <c r="C92" s="30" t="s">
        <v>144</v>
      </c>
      <c r="D92" s="75" t="s">
        <v>59</v>
      </c>
      <c r="E92" s="30" t="s">
        <v>2</v>
      </c>
      <c r="F92" s="30">
        <v>1</v>
      </c>
      <c r="G92" s="25"/>
      <c r="H92" s="45">
        <v>1771999000</v>
      </c>
      <c r="I92" s="29">
        <f t="shared" si="3"/>
        <v>1984638880.0000002</v>
      </c>
      <c r="J92" s="62" t="s">
        <v>58</v>
      </c>
      <c r="K92" s="11" t="s">
        <v>28</v>
      </c>
    </row>
    <row r="93" spans="1:11" s="5" customFormat="1" ht="45.75" customHeight="1" x14ac:dyDescent="0.25">
      <c r="A93" s="24">
        <f t="shared" si="5"/>
        <v>34</v>
      </c>
      <c r="B93" s="75" t="s">
        <v>60</v>
      </c>
      <c r="C93" s="30" t="s">
        <v>144</v>
      </c>
      <c r="D93" s="75" t="s">
        <v>60</v>
      </c>
      <c r="E93" s="30" t="s">
        <v>2</v>
      </c>
      <c r="F93" s="30">
        <v>1</v>
      </c>
      <c r="G93" s="25"/>
      <c r="H93" s="45">
        <v>137645000</v>
      </c>
      <c r="I93" s="29">
        <f t="shared" si="3"/>
        <v>154162400</v>
      </c>
      <c r="J93" s="62" t="s">
        <v>58</v>
      </c>
      <c r="K93" s="11" t="s">
        <v>28</v>
      </c>
    </row>
    <row r="94" spans="1:11" s="5" customFormat="1" ht="91.5" customHeight="1" x14ac:dyDescent="0.25">
      <c r="A94" s="24">
        <f t="shared" si="5"/>
        <v>35</v>
      </c>
      <c r="B94" s="75" t="s">
        <v>102</v>
      </c>
      <c r="C94" s="30" t="s">
        <v>144</v>
      </c>
      <c r="D94" s="75" t="s">
        <v>102</v>
      </c>
      <c r="E94" s="30" t="s">
        <v>2</v>
      </c>
      <c r="F94" s="30">
        <v>1</v>
      </c>
      <c r="G94" s="25"/>
      <c r="H94" s="45">
        <v>144767000</v>
      </c>
      <c r="I94" s="29">
        <f t="shared" si="3"/>
        <v>162139040.00000003</v>
      </c>
      <c r="J94" s="25" t="s">
        <v>58</v>
      </c>
      <c r="K94" s="60" t="s">
        <v>28</v>
      </c>
    </row>
    <row r="95" spans="1:11" s="5" customFormat="1" ht="113.25" customHeight="1" x14ac:dyDescent="0.25">
      <c r="A95" s="24">
        <f t="shared" si="5"/>
        <v>36</v>
      </c>
      <c r="B95" s="75" t="s">
        <v>103</v>
      </c>
      <c r="C95" s="30" t="s">
        <v>145</v>
      </c>
      <c r="D95" s="75" t="s">
        <v>103</v>
      </c>
      <c r="E95" s="30" t="s">
        <v>2</v>
      </c>
      <c r="F95" s="30">
        <v>1</v>
      </c>
      <c r="G95" s="25"/>
      <c r="H95" s="45">
        <v>512072000</v>
      </c>
      <c r="I95" s="29">
        <f t="shared" si="3"/>
        <v>573520640</v>
      </c>
      <c r="J95" s="25" t="s">
        <v>58</v>
      </c>
      <c r="K95" s="60" t="s">
        <v>28</v>
      </c>
    </row>
    <row r="96" spans="1:11" s="5" customFormat="1" ht="123" customHeight="1" x14ac:dyDescent="0.25">
      <c r="A96" s="24">
        <f t="shared" si="5"/>
        <v>37</v>
      </c>
      <c r="B96" s="75" t="s">
        <v>104</v>
      </c>
      <c r="C96" s="30" t="s">
        <v>144</v>
      </c>
      <c r="D96" s="75" t="s">
        <v>104</v>
      </c>
      <c r="E96" s="30" t="s">
        <v>2</v>
      </c>
      <c r="F96" s="30">
        <v>1</v>
      </c>
      <c r="G96" s="25"/>
      <c r="H96" s="45">
        <v>1015852000</v>
      </c>
      <c r="I96" s="29">
        <f t="shared" si="3"/>
        <v>1137754240</v>
      </c>
      <c r="J96" s="25" t="s">
        <v>58</v>
      </c>
      <c r="K96" s="60" t="s">
        <v>28</v>
      </c>
    </row>
    <row r="97" spans="1:11" s="5" customFormat="1" ht="81.75" customHeight="1" x14ac:dyDescent="0.25">
      <c r="A97" s="24">
        <f t="shared" si="5"/>
        <v>38</v>
      </c>
      <c r="B97" s="75" t="s">
        <v>105</v>
      </c>
      <c r="C97" s="30" t="s">
        <v>135</v>
      </c>
      <c r="D97" s="75" t="s">
        <v>106</v>
      </c>
      <c r="E97" s="30" t="s">
        <v>2</v>
      </c>
      <c r="F97" s="30">
        <v>1</v>
      </c>
      <c r="G97" s="25"/>
      <c r="H97" s="45">
        <v>82952000</v>
      </c>
      <c r="I97" s="29">
        <f t="shared" si="3"/>
        <v>92906240.000000015</v>
      </c>
      <c r="J97" s="25" t="s">
        <v>19</v>
      </c>
      <c r="K97" s="60" t="s">
        <v>28</v>
      </c>
    </row>
    <row r="98" spans="1:11" s="5" customFormat="1" ht="61.5" customHeight="1" x14ac:dyDescent="0.25">
      <c r="A98" s="24">
        <f t="shared" si="5"/>
        <v>39</v>
      </c>
      <c r="B98" s="75" t="s">
        <v>107</v>
      </c>
      <c r="C98" s="30" t="s">
        <v>135</v>
      </c>
      <c r="D98" s="75" t="s">
        <v>108</v>
      </c>
      <c r="E98" s="30" t="s">
        <v>2</v>
      </c>
      <c r="F98" s="30">
        <v>1</v>
      </c>
      <c r="G98" s="25"/>
      <c r="H98" s="45">
        <v>43226000</v>
      </c>
      <c r="I98" s="29">
        <f t="shared" si="3"/>
        <v>48413120.000000007</v>
      </c>
      <c r="J98" s="25" t="s">
        <v>19</v>
      </c>
      <c r="K98" s="62" t="s">
        <v>28</v>
      </c>
    </row>
    <row r="99" spans="1:11" s="5" customFormat="1" ht="48.75" customHeight="1" x14ac:dyDescent="0.25">
      <c r="A99" s="24">
        <f t="shared" si="5"/>
        <v>40</v>
      </c>
      <c r="B99" s="75" t="s">
        <v>109</v>
      </c>
      <c r="C99" s="30" t="s">
        <v>135</v>
      </c>
      <c r="D99" s="75" t="s">
        <v>110</v>
      </c>
      <c r="E99" s="30" t="s">
        <v>2</v>
      </c>
      <c r="F99" s="30">
        <v>1</v>
      </c>
      <c r="G99" s="25"/>
      <c r="H99" s="45">
        <v>123822000</v>
      </c>
      <c r="I99" s="29">
        <f t="shared" si="3"/>
        <v>138680640</v>
      </c>
      <c r="J99" s="62" t="s">
        <v>19</v>
      </c>
      <c r="K99" s="11" t="s">
        <v>28</v>
      </c>
    </row>
    <row r="100" spans="1:11" s="5" customFormat="1" ht="45.75" customHeight="1" x14ac:dyDescent="0.25">
      <c r="A100" s="24">
        <f t="shared" si="5"/>
        <v>41</v>
      </c>
      <c r="B100" s="75" t="s">
        <v>111</v>
      </c>
      <c r="C100" s="30" t="s">
        <v>146</v>
      </c>
      <c r="D100" s="75" t="s">
        <v>111</v>
      </c>
      <c r="E100" s="30" t="s">
        <v>2</v>
      </c>
      <c r="F100" s="30">
        <v>1</v>
      </c>
      <c r="G100" s="25"/>
      <c r="H100" s="45">
        <v>8139120</v>
      </c>
      <c r="I100" s="29">
        <f t="shared" si="3"/>
        <v>9115814.4000000004</v>
      </c>
      <c r="J100" s="62" t="s">
        <v>19</v>
      </c>
      <c r="K100" s="11" t="s">
        <v>28</v>
      </c>
    </row>
    <row r="101" spans="1:11" s="5" customFormat="1" ht="36" customHeight="1" x14ac:dyDescent="0.25">
      <c r="A101" s="24">
        <f t="shared" si="5"/>
        <v>42</v>
      </c>
      <c r="B101" s="31" t="s">
        <v>112</v>
      </c>
      <c r="C101" s="26" t="s">
        <v>147</v>
      </c>
      <c r="D101" s="31" t="s">
        <v>112</v>
      </c>
      <c r="E101" s="30" t="s">
        <v>2</v>
      </c>
      <c r="F101" s="30">
        <v>1</v>
      </c>
      <c r="G101" s="31"/>
      <c r="H101" s="29">
        <v>6782600</v>
      </c>
      <c r="I101" s="29">
        <f t="shared" si="3"/>
        <v>7596512.0000000009</v>
      </c>
      <c r="J101" s="37" t="s">
        <v>19</v>
      </c>
      <c r="K101" s="37" t="s">
        <v>28</v>
      </c>
    </row>
    <row r="102" spans="1:11" s="5" customFormat="1" ht="35.25" customHeight="1" x14ac:dyDescent="0.25">
      <c r="A102" s="24">
        <f t="shared" si="5"/>
        <v>43</v>
      </c>
      <c r="B102" s="31" t="s">
        <v>113</v>
      </c>
      <c r="C102" s="26" t="s">
        <v>148</v>
      </c>
      <c r="D102" s="31" t="s">
        <v>114</v>
      </c>
      <c r="E102" s="30" t="s">
        <v>2</v>
      </c>
      <c r="F102" s="30">
        <v>1</v>
      </c>
      <c r="G102" s="31"/>
      <c r="H102" s="29">
        <v>165529350</v>
      </c>
      <c r="I102" s="29">
        <f t="shared" si="3"/>
        <v>185392872.00000003</v>
      </c>
      <c r="J102" s="37" t="s">
        <v>115</v>
      </c>
      <c r="K102" s="37" t="s">
        <v>116</v>
      </c>
    </row>
    <row r="103" spans="1:11" s="112" customFormat="1" ht="150.75" customHeight="1" x14ac:dyDescent="0.25">
      <c r="A103" s="95">
        <f t="shared" si="5"/>
        <v>44</v>
      </c>
      <c r="B103" s="89" t="s">
        <v>393</v>
      </c>
      <c r="C103" s="88" t="s">
        <v>149</v>
      </c>
      <c r="D103" s="89" t="s">
        <v>427</v>
      </c>
      <c r="E103" s="111" t="s">
        <v>2</v>
      </c>
      <c r="F103" s="111">
        <v>1</v>
      </c>
      <c r="G103" s="89"/>
      <c r="H103" s="91">
        <v>156389901</v>
      </c>
      <c r="I103" s="91">
        <f t="shared" si="3"/>
        <v>175156689.12</v>
      </c>
      <c r="J103" s="88" t="s">
        <v>117</v>
      </c>
      <c r="K103" s="93" t="s">
        <v>38</v>
      </c>
    </row>
    <row r="104" spans="1:11" s="5" customFormat="1" ht="50.25" customHeight="1" x14ac:dyDescent="0.25">
      <c r="A104" s="53">
        <v>45</v>
      </c>
      <c r="B104" s="31" t="s">
        <v>123</v>
      </c>
      <c r="C104" s="26" t="s">
        <v>133</v>
      </c>
      <c r="D104" s="31" t="s">
        <v>124</v>
      </c>
      <c r="E104" s="30" t="s">
        <v>2</v>
      </c>
      <c r="F104" s="30">
        <v>1</v>
      </c>
      <c r="G104" s="31"/>
      <c r="H104" s="29">
        <v>284900000</v>
      </c>
      <c r="I104" s="29">
        <f t="shared" si="3"/>
        <v>319088000.00000006</v>
      </c>
      <c r="J104" s="56" t="s">
        <v>125</v>
      </c>
      <c r="K104" s="37" t="s">
        <v>126</v>
      </c>
    </row>
    <row r="105" spans="1:11" s="5" customFormat="1" ht="39" customHeight="1" x14ac:dyDescent="0.25">
      <c r="A105" s="53">
        <v>46</v>
      </c>
      <c r="B105" s="31" t="s">
        <v>298</v>
      </c>
      <c r="C105" s="26" t="s">
        <v>299</v>
      </c>
      <c r="D105" s="31" t="s">
        <v>300</v>
      </c>
      <c r="E105" s="30" t="s">
        <v>2</v>
      </c>
      <c r="F105" s="30">
        <v>1</v>
      </c>
      <c r="G105" s="31"/>
      <c r="H105" s="29">
        <v>1944000</v>
      </c>
      <c r="I105" s="29">
        <f t="shared" si="3"/>
        <v>2177280</v>
      </c>
      <c r="J105" s="56" t="s">
        <v>301</v>
      </c>
      <c r="K105" s="37" t="s">
        <v>116</v>
      </c>
    </row>
    <row r="106" spans="1:11" s="5" customFormat="1" ht="48" customHeight="1" x14ac:dyDescent="0.25">
      <c r="A106" s="53">
        <v>47</v>
      </c>
      <c r="B106" s="31" t="s">
        <v>302</v>
      </c>
      <c r="C106" s="26" t="s">
        <v>299</v>
      </c>
      <c r="D106" s="31" t="s">
        <v>303</v>
      </c>
      <c r="E106" s="30" t="s">
        <v>2</v>
      </c>
      <c r="F106" s="30">
        <v>1</v>
      </c>
      <c r="G106" s="31"/>
      <c r="H106" s="29">
        <v>11153410</v>
      </c>
      <c r="I106" s="29">
        <f t="shared" si="3"/>
        <v>12491819.200000001</v>
      </c>
      <c r="J106" s="56" t="s">
        <v>304</v>
      </c>
      <c r="K106" s="37" t="s">
        <v>116</v>
      </c>
    </row>
    <row r="107" spans="1:11" s="5" customFormat="1" ht="69" customHeight="1" x14ac:dyDescent="0.25">
      <c r="A107" s="53">
        <v>48</v>
      </c>
      <c r="B107" s="85" t="s">
        <v>329</v>
      </c>
      <c r="C107" s="26" t="s">
        <v>135</v>
      </c>
      <c r="D107" s="31" t="s">
        <v>328</v>
      </c>
      <c r="E107" s="30" t="s">
        <v>2</v>
      </c>
      <c r="F107" s="30">
        <v>1</v>
      </c>
      <c r="G107" s="31"/>
      <c r="H107" s="29">
        <v>22767857.140000001</v>
      </c>
      <c r="I107" s="29">
        <f t="shared" si="3"/>
        <v>25499999.996800002</v>
      </c>
      <c r="J107" s="56" t="s">
        <v>19</v>
      </c>
      <c r="K107" s="37" t="s">
        <v>116</v>
      </c>
    </row>
    <row r="108" spans="1:11" s="5" customFormat="1" ht="49.5" customHeight="1" x14ac:dyDescent="0.25">
      <c r="A108" s="53">
        <v>49</v>
      </c>
      <c r="B108" s="31" t="s">
        <v>370</v>
      </c>
      <c r="C108" s="26" t="s">
        <v>299</v>
      </c>
      <c r="D108" s="31" t="s">
        <v>371</v>
      </c>
      <c r="E108" s="30" t="s">
        <v>2</v>
      </c>
      <c r="F108" s="30">
        <v>1</v>
      </c>
      <c r="G108" s="31"/>
      <c r="H108" s="29">
        <v>11694600</v>
      </c>
      <c r="I108" s="29">
        <f t="shared" si="3"/>
        <v>13097952.000000002</v>
      </c>
      <c r="J108" s="56" t="s">
        <v>372</v>
      </c>
      <c r="K108" s="37" t="s">
        <v>116</v>
      </c>
    </row>
    <row r="109" spans="1:11" s="5" customFormat="1" ht="123.75" customHeight="1" x14ac:dyDescent="0.25">
      <c r="A109" s="53">
        <v>50</v>
      </c>
      <c r="B109" s="31" t="s">
        <v>381</v>
      </c>
      <c r="C109" s="26" t="s">
        <v>382</v>
      </c>
      <c r="D109" s="31" t="s">
        <v>383</v>
      </c>
      <c r="E109" s="30" t="s">
        <v>2</v>
      </c>
      <c r="F109" s="30">
        <v>1</v>
      </c>
      <c r="G109" s="31"/>
      <c r="H109" s="29">
        <v>60000000</v>
      </c>
      <c r="I109" s="29">
        <f t="shared" si="3"/>
        <v>67200000</v>
      </c>
      <c r="J109" s="56" t="s">
        <v>384</v>
      </c>
      <c r="K109" s="37" t="s">
        <v>385</v>
      </c>
    </row>
    <row r="110" spans="1:11" s="112" customFormat="1" ht="48.75" customHeight="1" x14ac:dyDescent="0.25">
      <c r="A110" s="113" t="s">
        <v>421</v>
      </c>
      <c r="B110" s="114" t="s">
        <v>395</v>
      </c>
      <c r="C110" s="115" t="s">
        <v>133</v>
      </c>
      <c r="D110" s="115" t="s">
        <v>395</v>
      </c>
      <c r="E110" s="88" t="s">
        <v>2</v>
      </c>
      <c r="F110" s="88">
        <v>1</v>
      </c>
      <c r="G110" s="89"/>
      <c r="H110" s="91">
        <v>5000000</v>
      </c>
      <c r="I110" s="91">
        <f>H110*1.12</f>
        <v>5600000.0000000009</v>
      </c>
      <c r="J110" s="91" t="s">
        <v>396</v>
      </c>
      <c r="K110" s="88" t="s">
        <v>397</v>
      </c>
    </row>
    <row r="111" spans="1:11" s="112" customFormat="1" ht="45" customHeight="1" x14ac:dyDescent="0.25">
      <c r="A111" s="113" t="s">
        <v>422</v>
      </c>
      <c r="B111" s="114" t="s">
        <v>429</v>
      </c>
      <c r="C111" s="115" t="s">
        <v>423</v>
      </c>
      <c r="D111" s="115" t="s">
        <v>426</v>
      </c>
      <c r="E111" s="88" t="s">
        <v>2</v>
      </c>
      <c r="F111" s="88">
        <v>1</v>
      </c>
      <c r="G111" s="89"/>
      <c r="H111" s="91">
        <v>6000000</v>
      </c>
      <c r="I111" s="91">
        <f>H111*1.12</f>
        <v>6720000.0000000009</v>
      </c>
      <c r="J111" s="91" t="s">
        <v>424</v>
      </c>
      <c r="K111" s="88" t="s">
        <v>425</v>
      </c>
    </row>
    <row r="112" spans="1:11" s="5" customFormat="1" ht="12.75" customHeight="1" x14ac:dyDescent="0.25">
      <c r="A112" s="34"/>
      <c r="B112" s="76" t="s">
        <v>76</v>
      </c>
      <c r="C112" s="35"/>
      <c r="D112" s="78"/>
      <c r="E112" s="35"/>
      <c r="F112" s="35"/>
      <c r="G112" s="36"/>
      <c r="H112" s="40">
        <f>SUM(H67:H111)</f>
        <v>16418012008.18</v>
      </c>
      <c r="I112" s="40">
        <f>SUM(I67:I111)</f>
        <v>18388173449.161602</v>
      </c>
      <c r="J112" s="37"/>
      <c r="K112" s="37"/>
    </row>
    <row r="113" spans="1:11" ht="22.5" customHeight="1" x14ac:dyDescent="0.25">
      <c r="A113" s="121" t="s">
        <v>26</v>
      </c>
      <c r="B113" s="122"/>
      <c r="C113" s="122"/>
      <c r="D113" s="122"/>
      <c r="E113" s="122"/>
      <c r="F113" s="122"/>
      <c r="G113" s="122"/>
      <c r="H113" s="47">
        <f>H112+H65+H55+H47+H20</f>
        <v>66718025488.18</v>
      </c>
      <c r="I113" s="47">
        <f>I112+I65+I55+I47+I20</f>
        <v>74724188546.761612</v>
      </c>
      <c r="J113" s="63"/>
      <c r="K113" s="63"/>
    </row>
    <row r="114" spans="1:11" x14ac:dyDescent="0.25">
      <c r="A114" s="2"/>
      <c r="J114" s="64"/>
    </row>
    <row r="115" spans="1:11" x14ac:dyDescent="0.25">
      <c r="A115" s="2"/>
    </row>
    <row r="116" spans="1:11" ht="42" customHeight="1" x14ac:dyDescent="0.25">
      <c r="A116" s="79" t="s">
        <v>150</v>
      </c>
      <c r="J116" s="64"/>
    </row>
    <row r="117" spans="1:11" x14ac:dyDescent="0.25">
      <c r="J117" s="64"/>
    </row>
    <row r="118" spans="1:11" x14ac:dyDescent="0.25">
      <c r="J118" s="64"/>
    </row>
    <row r="120" spans="1:11" x14ac:dyDescent="0.25">
      <c r="J120" s="64"/>
    </row>
    <row r="121" spans="1:11" x14ac:dyDescent="0.25">
      <c r="J121" s="64"/>
    </row>
    <row r="122" spans="1:11" x14ac:dyDescent="0.25">
      <c r="J122" s="64"/>
    </row>
  </sheetData>
  <mergeCells count="12">
    <mergeCell ref="A55:G55"/>
    <mergeCell ref="A113:G113"/>
    <mergeCell ref="A16:K16"/>
    <mergeCell ref="A56:K56"/>
    <mergeCell ref="A17:K17"/>
    <mergeCell ref="A21:K21"/>
    <mergeCell ref="A20:G20"/>
    <mergeCell ref="A57:K57"/>
    <mergeCell ref="A65:G65"/>
    <mergeCell ref="A66:K66"/>
    <mergeCell ref="A48:K48"/>
    <mergeCell ref="A47:G47"/>
  </mergeCells>
  <dataValidations count="1">
    <dataValidation allowBlank="1" showInputMessage="1" showErrorMessage="1" prompt="Введите наименование на рус.языке" sqref="B70 D70"/>
  </dataValidation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zoomScale="75" zoomScaleNormal="75" workbookViewId="0">
      <selection activeCell="D111" sqref="D111"/>
    </sheetView>
  </sheetViews>
  <sheetFormatPr defaultRowHeight="15" x14ac:dyDescent="0.25"/>
  <cols>
    <col min="1" max="1" width="6.5703125" style="9" customWidth="1"/>
    <col min="2" max="2" width="45" style="49" customWidth="1"/>
    <col min="3" max="3" width="15" style="2" customWidth="1"/>
    <col min="4" max="4" width="52" style="49" customWidth="1"/>
    <col min="5" max="5" width="14.85546875" style="2" customWidth="1"/>
    <col min="6" max="6" width="8.140625" style="2" customWidth="1"/>
    <col min="7" max="7" width="18.85546875" style="2" customWidth="1"/>
    <col min="8" max="9" width="18.85546875" style="17" customWidth="1"/>
    <col min="10" max="10" width="28.140625" style="10" customWidth="1"/>
    <col min="11" max="11" width="23.140625" style="10" customWidth="1"/>
    <col min="12" max="12" width="18.42578125" style="5" customWidth="1"/>
    <col min="13" max="13" width="20.28515625" style="5" customWidth="1"/>
    <col min="14" max="16384" width="9.140625" style="5"/>
  </cols>
  <sheetData>
    <row r="1" spans="1:11" ht="18.75" x14ac:dyDescent="0.25">
      <c r="I1" s="39"/>
      <c r="K1" s="65"/>
    </row>
    <row r="2" spans="1:11" ht="18.75" x14ac:dyDescent="0.25">
      <c r="I2" s="39"/>
      <c r="K2" s="66"/>
    </row>
    <row r="3" spans="1:11" ht="18.75" x14ac:dyDescent="0.25">
      <c r="I3" s="39"/>
      <c r="K3" s="66"/>
    </row>
    <row r="4" spans="1:11" ht="18.75" x14ac:dyDescent="0.25">
      <c r="I4" s="39"/>
      <c r="K4" s="66"/>
    </row>
    <row r="5" spans="1:11" ht="18.75" x14ac:dyDescent="0.25">
      <c r="I5" s="39"/>
      <c r="K5" s="66"/>
    </row>
    <row r="6" spans="1:11" ht="18.75" x14ac:dyDescent="0.25">
      <c r="I6" s="39"/>
      <c r="K6" s="66"/>
    </row>
    <row r="7" spans="1:11" ht="18.75" x14ac:dyDescent="0.25">
      <c r="I7" s="39"/>
      <c r="K7" s="66"/>
    </row>
    <row r="8" spans="1:11" ht="18.75" x14ac:dyDescent="0.25">
      <c r="I8" s="39"/>
      <c r="K8" s="66"/>
    </row>
    <row r="9" spans="1:11" ht="18.75" x14ac:dyDescent="0.25">
      <c r="I9" s="39"/>
      <c r="K9" s="66"/>
    </row>
    <row r="10" spans="1:11" ht="18.75" x14ac:dyDescent="0.25">
      <c r="K10" s="66"/>
    </row>
    <row r="11" spans="1:11" ht="18.75" x14ac:dyDescent="0.25">
      <c r="K11" s="66"/>
    </row>
    <row r="12" spans="1:11" ht="18.75" x14ac:dyDescent="0.25">
      <c r="D12" s="77" t="s">
        <v>152</v>
      </c>
    </row>
    <row r="13" spans="1:11" ht="18.75" x14ac:dyDescent="0.25">
      <c r="D13" s="77" t="s">
        <v>153</v>
      </c>
    </row>
    <row r="14" spans="1:11" ht="71.25" x14ac:dyDescent="0.25">
      <c r="A14" s="19" t="s">
        <v>154</v>
      </c>
      <c r="B14" s="20" t="s">
        <v>155</v>
      </c>
      <c r="C14" s="21" t="s">
        <v>156</v>
      </c>
      <c r="D14" s="20" t="s">
        <v>157</v>
      </c>
      <c r="E14" s="21" t="s">
        <v>158</v>
      </c>
      <c r="F14" s="21" t="s">
        <v>159</v>
      </c>
      <c r="G14" s="21" t="s">
        <v>160</v>
      </c>
      <c r="H14" s="40" t="s">
        <v>161</v>
      </c>
      <c r="I14" s="40" t="s">
        <v>162</v>
      </c>
      <c r="J14" s="21" t="s">
        <v>163</v>
      </c>
      <c r="K14" s="21" t="s">
        <v>164</v>
      </c>
    </row>
    <row r="15" spans="1:11" x14ac:dyDescent="0.25">
      <c r="A15" s="33">
        <v>1</v>
      </c>
      <c r="B15" s="20">
        <v>2</v>
      </c>
      <c r="C15" s="21">
        <v>3</v>
      </c>
      <c r="D15" s="20">
        <v>4</v>
      </c>
      <c r="E15" s="20">
        <v>5</v>
      </c>
      <c r="F15" s="20">
        <v>6</v>
      </c>
      <c r="G15" s="20">
        <v>7</v>
      </c>
      <c r="H15" s="48">
        <v>8</v>
      </c>
      <c r="I15" s="48">
        <v>9</v>
      </c>
      <c r="J15" s="21">
        <v>10</v>
      </c>
      <c r="K15" s="21">
        <v>11</v>
      </c>
    </row>
    <row r="16" spans="1:11" x14ac:dyDescent="0.25">
      <c r="A16" s="123" t="s">
        <v>165</v>
      </c>
      <c r="B16" s="123"/>
      <c r="C16" s="123"/>
      <c r="D16" s="123"/>
      <c r="E16" s="123"/>
      <c r="F16" s="123"/>
      <c r="G16" s="123"/>
      <c r="H16" s="123"/>
      <c r="I16" s="123"/>
      <c r="J16" s="123"/>
      <c r="K16" s="123"/>
    </row>
    <row r="17" spans="1:11" x14ac:dyDescent="0.25">
      <c r="A17" s="124" t="s">
        <v>166</v>
      </c>
      <c r="B17" s="124"/>
      <c r="C17" s="124"/>
      <c r="D17" s="124"/>
      <c r="E17" s="124"/>
      <c r="F17" s="124"/>
      <c r="G17" s="124"/>
      <c r="H17" s="124"/>
      <c r="I17" s="124"/>
      <c r="J17" s="124"/>
      <c r="K17" s="124"/>
    </row>
    <row r="18" spans="1:11" s="7" customFormat="1" ht="75" x14ac:dyDescent="0.25">
      <c r="A18" s="24">
        <v>1</v>
      </c>
      <c r="B18" s="67" t="s">
        <v>280</v>
      </c>
      <c r="C18" s="4" t="s">
        <v>34</v>
      </c>
      <c r="D18" s="67" t="s">
        <v>167</v>
      </c>
      <c r="E18" s="13" t="s">
        <v>168</v>
      </c>
      <c r="F18" s="15">
        <v>1</v>
      </c>
      <c r="G18" s="15"/>
      <c r="H18" s="42">
        <v>3869564117</v>
      </c>
      <c r="I18" s="42">
        <f>H18*1.12</f>
        <v>4333911811.04</v>
      </c>
      <c r="J18" s="54" t="s">
        <v>169</v>
      </c>
      <c r="K18" s="11" t="s">
        <v>170</v>
      </c>
    </row>
    <row r="19" spans="1:11" s="7" customFormat="1" ht="75" x14ac:dyDescent="0.25">
      <c r="A19" s="24">
        <v>2</v>
      </c>
      <c r="B19" s="67" t="s">
        <v>281</v>
      </c>
      <c r="C19" s="6" t="s">
        <v>34</v>
      </c>
      <c r="D19" s="67" t="s">
        <v>171</v>
      </c>
      <c r="E19" s="13" t="s">
        <v>168</v>
      </c>
      <c r="F19" s="13">
        <v>1</v>
      </c>
      <c r="G19" s="13"/>
      <c r="H19" s="28">
        <v>20450244299</v>
      </c>
      <c r="I19" s="42">
        <f t="shared" ref="I19" si="0">H19*1.12</f>
        <v>22904273614.880001</v>
      </c>
      <c r="J19" s="54" t="s">
        <v>172</v>
      </c>
      <c r="K19" s="11" t="s">
        <v>170</v>
      </c>
    </row>
    <row r="20" spans="1:11" s="7" customFormat="1" x14ac:dyDescent="0.25">
      <c r="A20" s="125" t="s">
        <v>173</v>
      </c>
      <c r="B20" s="126"/>
      <c r="C20" s="126"/>
      <c r="D20" s="126"/>
      <c r="E20" s="126"/>
      <c r="F20" s="126"/>
      <c r="G20" s="127"/>
      <c r="H20" s="40">
        <f>SUM(H18:H19)</f>
        <v>24319808416</v>
      </c>
      <c r="I20" s="40">
        <f>SUM(I18:I19)</f>
        <v>27238185425.920002</v>
      </c>
      <c r="J20" s="3"/>
      <c r="K20" s="11"/>
    </row>
    <row r="21" spans="1:11" s="7" customFormat="1" x14ac:dyDescent="0.25">
      <c r="A21" s="124" t="s">
        <v>174</v>
      </c>
      <c r="B21" s="124"/>
      <c r="C21" s="124"/>
      <c r="D21" s="124"/>
      <c r="E21" s="124"/>
      <c r="F21" s="124"/>
      <c r="G21" s="124"/>
      <c r="H21" s="124"/>
      <c r="I21" s="124"/>
      <c r="J21" s="124"/>
      <c r="K21" s="124"/>
    </row>
    <row r="22" spans="1:11" s="94" customFormat="1" ht="60" x14ac:dyDescent="0.25">
      <c r="A22" s="95">
        <v>3</v>
      </c>
      <c r="B22" s="104" t="s">
        <v>407</v>
      </c>
      <c r="C22" s="105" t="s">
        <v>34</v>
      </c>
      <c r="D22" s="104" t="s">
        <v>408</v>
      </c>
      <c r="E22" s="106" t="s">
        <v>175</v>
      </c>
      <c r="F22" s="106">
        <v>1</v>
      </c>
      <c r="G22" s="106"/>
      <c r="H22" s="107">
        <v>447281489</v>
      </c>
      <c r="I22" s="108">
        <f>H22*1.12</f>
        <v>500955267.68000007</v>
      </c>
      <c r="J22" s="109" t="s">
        <v>176</v>
      </c>
      <c r="K22" s="102" t="s">
        <v>170</v>
      </c>
    </row>
    <row r="23" spans="1:11" s="7" customFormat="1" ht="105" x14ac:dyDescent="0.25">
      <c r="A23" s="24">
        <v>4</v>
      </c>
      <c r="B23" s="67" t="s">
        <v>177</v>
      </c>
      <c r="C23" s="12" t="s">
        <v>34</v>
      </c>
      <c r="D23" s="67" t="s">
        <v>312</v>
      </c>
      <c r="E23" s="13" t="s">
        <v>175</v>
      </c>
      <c r="F23" s="13">
        <v>1</v>
      </c>
      <c r="G23" s="13"/>
      <c r="H23" s="28">
        <v>37000000</v>
      </c>
      <c r="I23" s="28">
        <f t="shared" ref="I23:I46" si="1">H23*1.12</f>
        <v>41440000.000000007</v>
      </c>
      <c r="J23" s="52" t="s">
        <v>353</v>
      </c>
      <c r="K23" s="11" t="s">
        <v>170</v>
      </c>
    </row>
    <row r="24" spans="1:11" s="7" customFormat="1" x14ac:dyDescent="0.25">
      <c r="A24" s="24">
        <v>5</v>
      </c>
      <c r="B24" s="67" t="s">
        <v>311</v>
      </c>
      <c r="C24" s="12"/>
      <c r="D24" s="67"/>
      <c r="E24" s="13"/>
      <c r="F24" s="13"/>
      <c r="G24" s="13"/>
      <c r="H24" s="28"/>
      <c r="I24" s="28"/>
      <c r="J24" s="52"/>
      <c r="K24" s="11"/>
    </row>
    <row r="25" spans="1:11" s="7" customFormat="1" ht="60" x14ac:dyDescent="0.25">
      <c r="A25" s="24">
        <v>6</v>
      </c>
      <c r="B25" s="67" t="s">
        <v>178</v>
      </c>
      <c r="C25" s="12" t="s">
        <v>315</v>
      </c>
      <c r="D25" s="67" t="s">
        <v>313</v>
      </c>
      <c r="E25" s="13" t="s">
        <v>175</v>
      </c>
      <c r="F25" s="13">
        <v>1</v>
      </c>
      <c r="G25" s="13"/>
      <c r="H25" s="28">
        <v>5000000</v>
      </c>
      <c r="I25" s="28">
        <f t="shared" si="1"/>
        <v>5600000.0000000009</v>
      </c>
      <c r="J25" s="52" t="s">
        <v>363</v>
      </c>
      <c r="K25" s="11" t="s">
        <v>170</v>
      </c>
    </row>
    <row r="26" spans="1:11" s="7" customFormat="1" x14ac:dyDescent="0.25">
      <c r="A26" s="24">
        <v>7</v>
      </c>
      <c r="B26" s="67" t="s">
        <v>311</v>
      </c>
      <c r="C26" s="12"/>
      <c r="D26" s="67"/>
      <c r="E26" s="13"/>
      <c r="F26" s="13"/>
      <c r="G26" s="13"/>
      <c r="H26" s="28"/>
      <c r="I26" s="28"/>
      <c r="J26" s="52"/>
      <c r="K26" s="11"/>
    </row>
    <row r="27" spans="1:11" s="7" customFormat="1" x14ac:dyDescent="0.25">
      <c r="A27" s="24">
        <v>8</v>
      </c>
      <c r="B27" s="67" t="s">
        <v>311</v>
      </c>
      <c r="C27" s="12"/>
      <c r="D27" s="67"/>
      <c r="E27" s="13"/>
      <c r="F27" s="13"/>
      <c r="G27" s="13"/>
      <c r="H27" s="28"/>
      <c r="I27" s="28"/>
      <c r="J27" s="55"/>
      <c r="K27" s="11"/>
    </row>
    <row r="28" spans="1:11" s="7" customFormat="1" x14ac:dyDescent="0.25">
      <c r="A28" s="24">
        <v>9</v>
      </c>
      <c r="B28" s="67" t="s">
        <v>311</v>
      </c>
      <c r="C28" s="12"/>
      <c r="D28" s="67"/>
      <c r="E28" s="13"/>
      <c r="F28" s="13"/>
      <c r="G28" s="13"/>
      <c r="H28" s="28"/>
      <c r="I28" s="28"/>
      <c r="J28" s="55"/>
      <c r="K28" s="11"/>
    </row>
    <row r="29" spans="1:11" s="94" customFormat="1" ht="45" x14ac:dyDescent="0.25">
      <c r="A29" s="95">
        <v>10</v>
      </c>
      <c r="B29" s="104" t="s">
        <v>332</v>
      </c>
      <c r="C29" s="105" t="s">
        <v>34</v>
      </c>
      <c r="D29" s="104" t="s">
        <v>179</v>
      </c>
      <c r="E29" s="106" t="s">
        <v>175</v>
      </c>
      <c r="F29" s="106">
        <v>1</v>
      </c>
      <c r="G29" s="106"/>
      <c r="H29" s="108">
        <v>9000000</v>
      </c>
      <c r="I29" s="108">
        <f t="shared" si="1"/>
        <v>10080000.000000002</v>
      </c>
      <c r="J29" s="109" t="s">
        <v>362</v>
      </c>
      <c r="K29" s="102" t="s">
        <v>333</v>
      </c>
    </row>
    <row r="30" spans="1:11" s="7" customFormat="1" ht="30" x14ac:dyDescent="0.25">
      <c r="A30" s="24">
        <v>11</v>
      </c>
      <c r="B30" s="67" t="s">
        <v>282</v>
      </c>
      <c r="C30" s="12" t="s">
        <v>34</v>
      </c>
      <c r="D30" s="67" t="s">
        <v>180</v>
      </c>
      <c r="E30" s="13" t="s">
        <v>175</v>
      </c>
      <c r="F30" s="13">
        <v>1</v>
      </c>
      <c r="G30" s="13"/>
      <c r="H30" s="28">
        <v>9000000</v>
      </c>
      <c r="I30" s="28">
        <f t="shared" si="1"/>
        <v>10080000.000000002</v>
      </c>
      <c r="J30" s="55" t="s">
        <v>181</v>
      </c>
      <c r="K30" s="11" t="s">
        <v>170</v>
      </c>
    </row>
    <row r="31" spans="1:11" s="7" customFormat="1" ht="45" x14ac:dyDescent="0.25">
      <c r="A31" s="24">
        <v>12</v>
      </c>
      <c r="B31" s="67" t="s">
        <v>182</v>
      </c>
      <c r="C31" s="12" t="s">
        <v>315</v>
      </c>
      <c r="D31" s="67" t="s">
        <v>183</v>
      </c>
      <c r="E31" s="13" t="s">
        <v>175</v>
      </c>
      <c r="F31" s="13">
        <v>1</v>
      </c>
      <c r="G31" s="13"/>
      <c r="H31" s="28">
        <v>4000000</v>
      </c>
      <c r="I31" s="28">
        <f t="shared" si="1"/>
        <v>4480000</v>
      </c>
      <c r="J31" s="55" t="s">
        <v>184</v>
      </c>
      <c r="K31" s="11" t="s">
        <v>170</v>
      </c>
    </row>
    <row r="32" spans="1:11" s="7" customFormat="1" x14ac:dyDescent="0.25">
      <c r="A32" s="24">
        <v>13</v>
      </c>
      <c r="B32" s="67" t="s">
        <v>311</v>
      </c>
      <c r="C32" s="12"/>
      <c r="D32" s="67"/>
      <c r="E32" s="13"/>
      <c r="F32" s="13"/>
      <c r="G32" s="13"/>
      <c r="H32" s="28"/>
      <c r="I32" s="28"/>
      <c r="J32" s="55"/>
      <c r="K32" s="11"/>
    </row>
    <row r="33" spans="1:11" s="7" customFormat="1" ht="75" x14ac:dyDescent="0.25">
      <c r="A33" s="24">
        <v>14</v>
      </c>
      <c r="B33" s="67" t="s">
        <v>185</v>
      </c>
      <c r="C33" s="12" t="s">
        <v>315</v>
      </c>
      <c r="D33" s="67" t="s">
        <v>186</v>
      </c>
      <c r="E33" s="13" t="s">
        <v>175</v>
      </c>
      <c r="F33" s="13">
        <v>1</v>
      </c>
      <c r="G33" s="13"/>
      <c r="H33" s="28">
        <v>3200000</v>
      </c>
      <c r="I33" s="28">
        <f t="shared" si="1"/>
        <v>3584000.0000000005</v>
      </c>
      <c r="J33" s="55" t="s">
        <v>187</v>
      </c>
      <c r="K33" s="11" t="s">
        <v>188</v>
      </c>
    </row>
    <row r="34" spans="1:11" s="7" customFormat="1" ht="45" x14ac:dyDescent="0.25">
      <c r="A34" s="24">
        <v>15</v>
      </c>
      <c r="B34" s="67" t="s">
        <v>189</v>
      </c>
      <c r="C34" s="12" t="s">
        <v>34</v>
      </c>
      <c r="D34" s="67" t="s">
        <v>190</v>
      </c>
      <c r="E34" s="13" t="s">
        <v>175</v>
      </c>
      <c r="F34" s="13">
        <v>1</v>
      </c>
      <c r="G34" s="13"/>
      <c r="H34" s="28">
        <v>10000000</v>
      </c>
      <c r="I34" s="28">
        <f t="shared" si="1"/>
        <v>11200000.000000002</v>
      </c>
      <c r="J34" s="55" t="s">
        <v>191</v>
      </c>
      <c r="K34" s="11" t="s">
        <v>188</v>
      </c>
    </row>
    <row r="35" spans="1:11" s="7" customFormat="1" ht="45" x14ac:dyDescent="0.25">
      <c r="A35" s="24">
        <v>16</v>
      </c>
      <c r="B35" s="67" t="s">
        <v>192</v>
      </c>
      <c r="C35" s="12" t="s">
        <v>34</v>
      </c>
      <c r="D35" s="67" t="s">
        <v>193</v>
      </c>
      <c r="E35" s="13" t="s">
        <v>175</v>
      </c>
      <c r="F35" s="13">
        <v>1</v>
      </c>
      <c r="G35" s="13"/>
      <c r="H35" s="28">
        <v>38000000</v>
      </c>
      <c r="I35" s="28">
        <f t="shared" si="1"/>
        <v>42560000.000000007</v>
      </c>
      <c r="J35" s="55" t="s">
        <v>365</v>
      </c>
      <c r="K35" s="11" t="s">
        <v>188</v>
      </c>
    </row>
    <row r="36" spans="1:11" s="7" customFormat="1" ht="45" x14ac:dyDescent="0.25">
      <c r="A36" s="24">
        <v>17</v>
      </c>
      <c r="B36" s="67" t="s">
        <v>194</v>
      </c>
      <c r="C36" s="12" t="s">
        <v>34</v>
      </c>
      <c r="D36" s="67" t="s">
        <v>194</v>
      </c>
      <c r="E36" s="13" t="s">
        <v>175</v>
      </c>
      <c r="F36" s="13">
        <v>1</v>
      </c>
      <c r="G36" s="13"/>
      <c r="H36" s="28">
        <v>20000000</v>
      </c>
      <c r="I36" s="28">
        <f t="shared" si="1"/>
        <v>22400000.000000004</v>
      </c>
      <c r="J36" s="52" t="s">
        <v>187</v>
      </c>
      <c r="K36" s="11" t="s">
        <v>195</v>
      </c>
    </row>
    <row r="37" spans="1:11" s="94" customFormat="1" ht="60" x14ac:dyDescent="0.25">
      <c r="A37" s="95">
        <v>18</v>
      </c>
      <c r="B37" s="104" t="s">
        <v>196</v>
      </c>
      <c r="C37" s="105" t="s">
        <v>315</v>
      </c>
      <c r="D37" s="104" t="s">
        <v>197</v>
      </c>
      <c r="E37" s="106" t="s">
        <v>175</v>
      </c>
      <c r="F37" s="106">
        <v>1</v>
      </c>
      <c r="G37" s="106"/>
      <c r="H37" s="108">
        <v>769763.75</v>
      </c>
      <c r="I37" s="108">
        <f t="shared" si="1"/>
        <v>862135.40000000014</v>
      </c>
      <c r="J37" s="109" t="s">
        <v>198</v>
      </c>
      <c r="K37" s="102" t="s">
        <v>199</v>
      </c>
    </row>
    <row r="38" spans="1:11" s="7" customFormat="1" ht="45" x14ac:dyDescent="0.25">
      <c r="A38" s="24">
        <v>19</v>
      </c>
      <c r="B38" s="67" t="s">
        <v>200</v>
      </c>
      <c r="C38" s="12" t="s">
        <v>315</v>
      </c>
      <c r="D38" s="67" t="s">
        <v>200</v>
      </c>
      <c r="E38" s="13" t="s">
        <v>175</v>
      </c>
      <c r="F38" s="13">
        <v>1</v>
      </c>
      <c r="G38" s="13"/>
      <c r="H38" s="28">
        <v>2154.46</v>
      </c>
      <c r="I38" s="28">
        <f t="shared" si="1"/>
        <v>2412.9952000000003</v>
      </c>
      <c r="J38" s="55" t="s">
        <v>198</v>
      </c>
      <c r="K38" s="11" t="s">
        <v>199</v>
      </c>
    </row>
    <row r="39" spans="1:11" s="7" customFormat="1" ht="60" x14ac:dyDescent="0.25">
      <c r="A39" s="24">
        <v>20</v>
      </c>
      <c r="B39" s="67" t="s">
        <v>201</v>
      </c>
      <c r="C39" s="12" t="s">
        <v>315</v>
      </c>
      <c r="D39" s="67" t="s">
        <v>201</v>
      </c>
      <c r="E39" s="13" t="s">
        <v>175</v>
      </c>
      <c r="F39" s="13">
        <v>1</v>
      </c>
      <c r="G39" s="13"/>
      <c r="H39" s="28">
        <v>3752.68</v>
      </c>
      <c r="I39" s="28">
        <f t="shared" si="1"/>
        <v>4203.0016000000005</v>
      </c>
      <c r="J39" s="55" t="s">
        <v>198</v>
      </c>
      <c r="K39" s="11" t="s">
        <v>199</v>
      </c>
    </row>
    <row r="40" spans="1:11" s="7" customFormat="1" x14ac:dyDescent="0.25">
      <c r="A40" s="26">
        <v>21</v>
      </c>
      <c r="B40" s="67" t="s">
        <v>311</v>
      </c>
      <c r="C40" s="12"/>
      <c r="D40" s="67"/>
      <c r="E40" s="13"/>
      <c r="F40" s="14"/>
      <c r="G40" s="14"/>
      <c r="H40" s="28"/>
      <c r="I40" s="28"/>
      <c r="J40" s="55"/>
      <c r="K40" s="11"/>
    </row>
    <row r="41" spans="1:11" s="7" customFormat="1" ht="45" x14ac:dyDescent="0.25">
      <c r="A41" s="26">
        <v>22</v>
      </c>
      <c r="B41" s="67" t="s">
        <v>314</v>
      </c>
      <c r="C41" s="12" t="s">
        <v>315</v>
      </c>
      <c r="D41" s="67" t="s">
        <v>316</v>
      </c>
      <c r="E41" s="14" t="s">
        <v>175</v>
      </c>
      <c r="F41" s="14">
        <v>1</v>
      </c>
      <c r="G41" s="14"/>
      <c r="H41" s="29">
        <v>1500000</v>
      </c>
      <c r="I41" s="29">
        <f t="shared" si="1"/>
        <v>1680000.0000000002</v>
      </c>
      <c r="J41" s="55" t="s">
        <v>317</v>
      </c>
      <c r="K41" s="11" t="s">
        <v>199</v>
      </c>
    </row>
    <row r="42" spans="1:11" s="7" customFormat="1" ht="47.25" customHeight="1" x14ac:dyDescent="0.25">
      <c r="A42" s="86" t="s">
        <v>347</v>
      </c>
      <c r="B42" s="67" t="s">
        <v>354</v>
      </c>
      <c r="C42" s="12" t="s">
        <v>315</v>
      </c>
      <c r="D42" s="67" t="s">
        <v>355</v>
      </c>
      <c r="E42" s="14" t="s">
        <v>175</v>
      </c>
      <c r="F42" s="14">
        <v>1</v>
      </c>
      <c r="G42" s="14"/>
      <c r="H42" s="29">
        <v>3197000</v>
      </c>
      <c r="I42" s="29">
        <f t="shared" si="1"/>
        <v>3580640.0000000005</v>
      </c>
      <c r="J42" s="55" t="s">
        <v>356</v>
      </c>
      <c r="K42" s="11" t="s">
        <v>319</v>
      </c>
    </row>
    <row r="43" spans="1:11" s="7" customFormat="1" ht="45" x14ac:dyDescent="0.25">
      <c r="A43" s="86" t="s">
        <v>398</v>
      </c>
      <c r="B43" s="67" t="s">
        <v>409</v>
      </c>
      <c r="C43" s="12" t="s">
        <v>315</v>
      </c>
      <c r="D43" s="67" t="s">
        <v>409</v>
      </c>
      <c r="E43" s="14" t="s">
        <v>175</v>
      </c>
      <c r="F43" s="14">
        <v>1</v>
      </c>
      <c r="G43" s="14"/>
      <c r="H43" s="28">
        <v>14608.93</v>
      </c>
      <c r="I43" s="28">
        <f t="shared" si="1"/>
        <v>16362.001600000001</v>
      </c>
      <c r="J43" s="55" t="s">
        <v>410</v>
      </c>
      <c r="K43" s="11" t="s">
        <v>199</v>
      </c>
    </row>
    <row r="44" spans="1:11" s="7" customFormat="1" ht="45" x14ac:dyDescent="0.25">
      <c r="A44" s="86" t="s">
        <v>399</v>
      </c>
      <c r="B44" s="67" t="s">
        <v>411</v>
      </c>
      <c r="C44" s="12" t="s">
        <v>315</v>
      </c>
      <c r="D44" s="67" t="s">
        <v>411</v>
      </c>
      <c r="E44" s="14" t="s">
        <v>175</v>
      </c>
      <c r="F44" s="14">
        <v>1</v>
      </c>
      <c r="G44" s="14"/>
      <c r="H44" s="28">
        <v>5542.86</v>
      </c>
      <c r="I44" s="28">
        <f t="shared" si="1"/>
        <v>6208.0032000000001</v>
      </c>
      <c r="J44" s="55" t="s">
        <v>410</v>
      </c>
      <c r="K44" s="11" t="s">
        <v>199</v>
      </c>
    </row>
    <row r="45" spans="1:11" s="7" customFormat="1" ht="60" x14ac:dyDescent="0.25">
      <c r="A45" s="86" t="s">
        <v>400</v>
      </c>
      <c r="B45" s="67" t="s">
        <v>412</v>
      </c>
      <c r="C45" s="12" t="s">
        <v>315</v>
      </c>
      <c r="D45" s="67" t="s">
        <v>412</v>
      </c>
      <c r="E45" s="14" t="s">
        <v>175</v>
      </c>
      <c r="F45" s="14">
        <v>1</v>
      </c>
      <c r="G45" s="14"/>
      <c r="H45" s="28">
        <v>53425.89</v>
      </c>
      <c r="I45" s="28">
        <f t="shared" si="1"/>
        <v>59836.996800000008</v>
      </c>
      <c r="J45" s="55" t="s">
        <v>410</v>
      </c>
      <c r="K45" s="11" t="s">
        <v>199</v>
      </c>
    </row>
    <row r="46" spans="1:11" s="7" customFormat="1" ht="60" x14ac:dyDescent="0.25">
      <c r="A46" s="86" t="s">
        <v>401</v>
      </c>
      <c r="B46" s="67" t="s">
        <v>413</v>
      </c>
      <c r="C46" s="12" t="s">
        <v>315</v>
      </c>
      <c r="D46" s="67" t="s">
        <v>413</v>
      </c>
      <c r="E46" s="14" t="s">
        <v>175</v>
      </c>
      <c r="F46" s="14">
        <v>1</v>
      </c>
      <c r="G46" s="14"/>
      <c r="H46" s="28">
        <v>20421.43</v>
      </c>
      <c r="I46" s="28">
        <f t="shared" si="1"/>
        <v>22872.001600000003</v>
      </c>
      <c r="J46" s="55" t="s">
        <v>410</v>
      </c>
      <c r="K46" s="11" t="s">
        <v>199</v>
      </c>
    </row>
    <row r="47" spans="1:11" s="7" customFormat="1" x14ac:dyDescent="0.25">
      <c r="A47" s="82" t="s">
        <v>202</v>
      </c>
      <c r="B47" s="80"/>
      <c r="C47" s="80"/>
      <c r="D47" s="80"/>
      <c r="E47" s="80"/>
      <c r="F47" s="80"/>
      <c r="G47" s="81"/>
      <c r="H47" s="41">
        <f>SUM(H22:H46)</f>
        <v>588048158.99999988</v>
      </c>
      <c r="I47" s="41">
        <f>SUM(I22:I46)</f>
        <v>658613938.08000016</v>
      </c>
      <c r="J47" s="3"/>
      <c r="K47" s="11"/>
    </row>
    <row r="48" spans="1:11" s="7" customFormat="1" x14ac:dyDescent="0.25">
      <c r="A48" s="133" t="s">
        <v>318</v>
      </c>
      <c r="B48" s="134"/>
      <c r="C48" s="134"/>
      <c r="D48" s="134"/>
      <c r="E48" s="134"/>
      <c r="F48" s="134"/>
      <c r="G48" s="134"/>
      <c r="H48" s="134"/>
      <c r="I48" s="134"/>
      <c r="J48" s="134"/>
      <c r="K48" s="135"/>
    </row>
    <row r="49" spans="1:11" s="7" customFormat="1" x14ac:dyDescent="0.25">
      <c r="A49" s="83">
        <v>23</v>
      </c>
      <c r="B49" s="37" t="s">
        <v>311</v>
      </c>
      <c r="C49" s="84"/>
      <c r="D49" s="37"/>
      <c r="E49" s="26"/>
      <c r="F49" s="26"/>
      <c r="G49" s="29"/>
      <c r="H49" s="29"/>
      <c r="I49" s="29"/>
      <c r="J49" s="3"/>
      <c r="K49" s="11"/>
    </row>
    <row r="50" spans="1:11" s="7" customFormat="1" ht="19.5" customHeight="1" x14ac:dyDescent="0.25">
      <c r="A50" s="83">
        <v>24</v>
      </c>
      <c r="B50" s="37" t="s">
        <v>311</v>
      </c>
      <c r="C50" s="84"/>
      <c r="D50" s="37"/>
      <c r="E50" s="26"/>
      <c r="F50" s="26"/>
      <c r="G50" s="29"/>
      <c r="H50" s="29"/>
      <c r="I50" s="29"/>
      <c r="J50" s="3"/>
      <c r="K50" s="11"/>
    </row>
    <row r="51" spans="1:11" s="7" customFormat="1" x14ac:dyDescent="0.25">
      <c r="A51" s="83">
        <v>25</v>
      </c>
      <c r="B51" s="37" t="s">
        <v>311</v>
      </c>
      <c r="C51" s="84"/>
      <c r="D51" s="37"/>
      <c r="E51" s="26"/>
      <c r="F51" s="26"/>
      <c r="G51" s="29"/>
      <c r="H51" s="29"/>
      <c r="I51" s="29"/>
      <c r="J51" s="3"/>
      <c r="K51" s="11"/>
    </row>
    <row r="52" spans="1:11" s="7" customFormat="1" x14ac:dyDescent="0.25">
      <c r="A52" s="83">
        <v>26</v>
      </c>
      <c r="B52" s="37" t="s">
        <v>311</v>
      </c>
      <c r="C52" s="84"/>
      <c r="D52" s="37"/>
      <c r="E52" s="26"/>
      <c r="F52" s="26"/>
      <c r="G52" s="29"/>
      <c r="H52" s="29"/>
      <c r="I52" s="29"/>
      <c r="J52" s="3"/>
      <c r="K52" s="11"/>
    </row>
    <row r="53" spans="1:11" s="7" customFormat="1" x14ac:dyDescent="0.25">
      <c r="A53" s="83">
        <v>27</v>
      </c>
      <c r="B53" s="37" t="s">
        <v>311</v>
      </c>
      <c r="C53" s="84"/>
      <c r="D53" s="37"/>
      <c r="E53" s="26"/>
      <c r="F53" s="26"/>
      <c r="G53" s="29"/>
      <c r="H53" s="29"/>
      <c r="I53" s="29"/>
      <c r="J53" s="3"/>
      <c r="K53" s="11"/>
    </row>
    <row r="54" spans="1:11" s="7" customFormat="1" x14ac:dyDescent="0.25">
      <c r="A54" s="83">
        <v>28</v>
      </c>
      <c r="B54" s="37" t="s">
        <v>311</v>
      </c>
      <c r="C54" s="84"/>
      <c r="D54" s="37"/>
      <c r="E54" s="26"/>
      <c r="F54" s="26"/>
      <c r="G54" s="29"/>
      <c r="H54" s="29"/>
      <c r="I54" s="29"/>
      <c r="J54" s="3"/>
      <c r="K54" s="11"/>
    </row>
    <row r="55" spans="1:11" s="7" customFormat="1" ht="20.25" customHeight="1" x14ac:dyDescent="0.25">
      <c r="A55" s="136" t="s">
        <v>320</v>
      </c>
      <c r="B55" s="137"/>
      <c r="C55" s="137"/>
      <c r="D55" s="137"/>
      <c r="E55" s="137"/>
      <c r="F55" s="137"/>
      <c r="G55" s="138"/>
      <c r="H55" s="40">
        <f>SUM(H49:H54)</f>
        <v>0</v>
      </c>
      <c r="I55" s="40">
        <f t="shared" ref="I55" si="2">H55*1.12</f>
        <v>0</v>
      </c>
      <c r="J55" s="3"/>
      <c r="K55" s="11"/>
    </row>
    <row r="56" spans="1:11" s="7" customFormat="1" x14ac:dyDescent="0.25">
      <c r="A56" s="123" t="s">
        <v>327</v>
      </c>
      <c r="B56" s="123"/>
      <c r="C56" s="123"/>
      <c r="D56" s="123"/>
      <c r="E56" s="123"/>
      <c r="F56" s="123"/>
      <c r="G56" s="123"/>
      <c r="H56" s="123"/>
      <c r="I56" s="123"/>
      <c r="J56" s="123"/>
      <c r="K56" s="123"/>
    </row>
    <row r="57" spans="1:11" s="7" customFormat="1" x14ac:dyDescent="0.25">
      <c r="A57" s="129" t="s">
        <v>166</v>
      </c>
      <c r="B57" s="130"/>
      <c r="C57" s="130"/>
      <c r="D57" s="130"/>
      <c r="E57" s="130"/>
      <c r="F57" s="130"/>
      <c r="G57" s="130"/>
      <c r="H57" s="130"/>
      <c r="I57" s="130"/>
      <c r="J57" s="130"/>
      <c r="K57" s="131"/>
    </row>
    <row r="58" spans="1:11" s="7" customFormat="1" ht="75" x14ac:dyDescent="0.25">
      <c r="A58" s="26">
        <v>1</v>
      </c>
      <c r="B58" s="67" t="s">
        <v>283</v>
      </c>
      <c r="C58" s="26" t="s">
        <v>203</v>
      </c>
      <c r="D58" s="67" t="s">
        <v>204</v>
      </c>
      <c r="E58" s="26" t="s">
        <v>168</v>
      </c>
      <c r="F58" s="26">
        <v>1</v>
      </c>
      <c r="G58" s="37"/>
      <c r="H58" s="29">
        <v>22067946054</v>
      </c>
      <c r="I58" s="29">
        <f>H58*1.12</f>
        <v>24716099580.480003</v>
      </c>
      <c r="J58" s="56" t="s">
        <v>345</v>
      </c>
      <c r="K58" s="37" t="s">
        <v>199</v>
      </c>
    </row>
    <row r="59" spans="1:11" s="7" customFormat="1" ht="60" x14ac:dyDescent="0.25">
      <c r="A59" s="26">
        <v>2</v>
      </c>
      <c r="B59" s="31" t="s">
        <v>284</v>
      </c>
      <c r="C59" s="26" t="s">
        <v>203</v>
      </c>
      <c r="D59" s="31" t="s">
        <v>285</v>
      </c>
      <c r="E59" s="26" t="s">
        <v>168</v>
      </c>
      <c r="F59" s="26">
        <v>1</v>
      </c>
      <c r="G59" s="37"/>
      <c r="H59" s="29">
        <v>1192956190</v>
      </c>
      <c r="I59" s="29">
        <f t="shared" ref="I59:I64" si="3">H59*1.12</f>
        <v>1336110932.8000002</v>
      </c>
      <c r="J59" s="56" t="s">
        <v>205</v>
      </c>
      <c r="K59" s="37" t="s">
        <v>199</v>
      </c>
    </row>
    <row r="60" spans="1:11" s="7" customFormat="1" ht="45" x14ac:dyDescent="0.25">
      <c r="A60" s="26">
        <v>3</v>
      </c>
      <c r="B60" s="31" t="s">
        <v>206</v>
      </c>
      <c r="C60" s="26" t="s">
        <v>207</v>
      </c>
      <c r="D60" s="31" t="s">
        <v>206</v>
      </c>
      <c r="E60" s="26" t="s">
        <v>168</v>
      </c>
      <c r="F60" s="26">
        <v>1</v>
      </c>
      <c r="G60" s="37"/>
      <c r="H60" s="29">
        <v>296349062</v>
      </c>
      <c r="I60" s="29">
        <f t="shared" si="3"/>
        <v>331910949.44000006</v>
      </c>
      <c r="J60" s="37" t="s">
        <v>208</v>
      </c>
      <c r="K60" s="37" t="s">
        <v>188</v>
      </c>
    </row>
    <row r="61" spans="1:11" s="7" customFormat="1" ht="30" x14ac:dyDescent="0.25">
      <c r="A61" s="26">
        <v>4</v>
      </c>
      <c r="B61" s="31" t="s">
        <v>286</v>
      </c>
      <c r="C61" s="26" t="s">
        <v>203</v>
      </c>
      <c r="D61" s="31" t="s">
        <v>286</v>
      </c>
      <c r="E61" s="26" t="s">
        <v>168</v>
      </c>
      <c r="F61" s="26">
        <v>1</v>
      </c>
      <c r="G61" s="31"/>
      <c r="H61" s="29">
        <v>212883810</v>
      </c>
      <c r="I61" s="29">
        <f t="shared" si="3"/>
        <v>238429867.20000002</v>
      </c>
      <c r="J61" s="56" t="s">
        <v>209</v>
      </c>
      <c r="K61" s="37" t="s">
        <v>199</v>
      </c>
    </row>
    <row r="62" spans="1:11" s="7" customFormat="1" ht="60" x14ac:dyDescent="0.25">
      <c r="A62" s="26">
        <v>5</v>
      </c>
      <c r="B62" s="31" t="s">
        <v>287</v>
      </c>
      <c r="C62" s="26" t="s">
        <v>203</v>
      </c>
      <c r="D62" s="31" t="s">
        <v>288</v>
      </c>
      <c r="E62" s="26" t="s">
        <v>168</v>
      </c>
      <c r="F62" s="26">
        <v>1</v>
      </c>
      <c r="G62" s="31"/>
      <c r="H62" s="29">
        <v>480353448</v>
      </c>
      <c r="I62" s="29">
        <f t="shared" si="3"/>
        <v>537995861.76000011</v>
      </c>
      <c r="J62" s="56" t="s">
        <v>209</v>
      </c>
      <c r="K62" s="37" t="s">
        <v>199</v>
      </c>
    </row>
    <row r="63" spans="1:11" s="94" customFormat="1" ht="60" x14ac:dyDescent="0.25">
      <c r="A63" s="88">
        <v>6</v>
      </c>
      <c r="B63" s="89" t="s">
        <v>414</v>
      </c>
      <c r="C63" s="88" t="s">
        <v>203</v>
      </c>
      <c r="D63" s="89" t="s">
        <v>415</v>
      </c>
      <c r="E63" s="88" t="s">
        <v>168</v>
      </c>
      <c r="F63" s="88">
        <v>1</v>
      </c>
      <c r="G63" s="89"/>
      <c r="H63" s="91">
        <v>1093196228</v>
      </c>
      <c r="I63" s="91">
        <f t="shared" si="3"/>
        <v>1224379775.3600001</v>
      </c>
      <c r="J63" s="92" t="s">
        <v>346</v>
      </c>
      <c r="K63" s="93" t="s">
        <v>199</v>
      </c>
    </row>
    <row r="64" spans="1:11" s="7" customFormat="1" ht="60" x14ac:dyDescent="0.25">
      <c r="A64" s="26">
        <v>7</v>
      </c>
      <c r="B64" s="31" t="s">
        <v>289</v>
      </c>
      <c r="C64" s="26" t="s">
        <v>203</v>
      </c>
      <c r="D64" s="31" t="s">
        <v>289</v>
      </c>
      <c r="E64" s="26" t="s">
        <v>210</v>
      </c>
      <c r="F64" s="26">
        <v>1</v>
      </c>
      <c r="G64" s="31"/>
      <c r="H64" s="29">
        <v>48472113</v>
      </c>
      <c r="I64" s="29">
        <f t="shared" si="3"/>
        <v>54288766.560000002</v>
      </c>
      <c r="J64" s="56" t="s">
        <v>184</v>
      </c>
      <c r="K64" s="37" t="s">
        <v>199</v>
      </c>
    </row>
    <row r="65" spans="1:11" s="7" customFormat="1" ht="15" customHeight="1" x14ac:dyDescent="0.25">
      <c r="A65" s="118" t="s">
        <v>173</v>
      </c>
      <c r="B65" s="119"/>
      <c r="C65" s="119"/>
      <c r="D65" s="119"/>
      <c r="E65" s="119"/>
      <c r="F65" s="119"/>
      <c r="G65" s="120"/>
      <c r="H65" s="40">
        <f>SUM(H58:H64)</f>
        <v>25392156905</v>
      </c>
      <c r="I65" s="40">
        <f>SUM(I58:I64)</f>
        <v>28439215733.600002</v>
      </c>
      <c r="J65" s="57"/>
      <c r="K65" s="57"/>
    </row>
    <row r="66" spans="1:11" s="7" customFormat="1" ht="15" customHeight="1" x14ac:dyDescent="0.25">
      <c r="A66" s="129" t="s">
        <v>174</v>
      </c>
      <c r="B66" s="130"/>
      <c r="C66" s="130"/>
      <c r="D66" s="130"/>
      <c r="E66" s="130"/>
      <c r="F66" s="130"/>
      <c r="G66" s="130"/>
      <c r="H66" s="130"/>
      <c r="I66" s="130"/>
      <c r="J66" s="130"/>
      <c r="K66" s="130"/>
    </row>
    <row r="67" spans="1:11" s="7" customFormat="1" ht="60" x14ac:dyDescent="0.25">
      <c r="A67" s="26">
        <v>8</v>
      </c>
      <c r="B67" s="31" t="s">
        <v>211</v>
      </c>
      <c r="C67" s="26" t="s">
        <v>212</v>
      </c>
      <c r="D67" s="31" t="s">
        <v>213</v>
      </c>
      <c r="E67" s="26" t="s">
        <v>175</v>
      </c>
      <c r="F67" s="26">
        <v>1</v>
      </c>
      <c r="G67" s="38"/>
      <c r="H67" s="29">
        <v>535081814.29000002</v>
      </c>
      <c r="I67" s="29">
        <f>H67*1.12</f>
        <v>599291632.00480008</v>
      </c>
      <c r="J67" s="56" t="s">
        <v>214</v>
      </c>
      <c r="K67" s="37" t="s">
        <v>188</v>
      </c>
    </row>
    <row r="68" spans="1:11" s="7" customFormat="1" ht="60" x14ac:dyDescent="0.25">
      <c r="A68" s="24">
        <f>A67+1</f>
        <v>9</v>
      </c>
      <c r="B68" s="68" t="s">
        <v>215</v>
      </c>
      <c r="C68" s="18" t="s">
        <v>212</v>
      </c>
      <c r="D68" s="68" t="s">
        <v>216</v>
      </c>
      <c r="E68" s="26" t="s">
        <v>175</v>
      </c>
      <c r="F68" s="22">
        <v>1</v>
      </c>
      <c r="G68" s="23"/>
      <c r="H68" s="43">
        <v>482142857.13999999</v>
      </c>
      <c r="I68" s="29">
        <f t="shared" ref="I68:I107" si="4">H68*1.12</f>
        <v>539999999.99680007</v>
      </c>
      <c r="J68" s="58" t="s">
        <v>214</v>
      </c>
      <c r="K68" s="11" t="s">
        <v>188</v>
      </c>
    </row>
    <row r="69" spans="1:11" s="7" customFormat="1" ht="60" x14ac:dyDescent="0.25">
      <c r="A69" s="24">
        <f>A68+1</f>
        <v>10</v>
      </c>
      <c r="B69" s="68" t="s">
        <v>217</v>
      </c>
      <c r="C69" s="18" t="s">
        <v>212</v>
      </c>
      <c r="D69" s="68" t="s">
        <v>218</v>
      </c>
      <c r="E69" s="26" t="s">
        <v>175</v>
      </c>
      <c r="F69" s="22">
        <v>1</v>
      </c>
      <c r="G69" s="23"/>
      <c r="H69" s="43">
        <v>169623761.61000001</v>
      </c>
      <c r="I69" s="29">
        <f t="shared" si="4"/>
        <v>189978613.00320002</v>
      </c>
      <c r="J69" s="58" t="s">
        <v>214</v>
      </c>
      <c r="K69" s="11" t="s">
        <v>188</v>
      </c>
    </row>
    <row r="70" spans="1:11" s="7" customFormat="1" ht="45" x14ac:dyDescent="0.25">
      <c r="A70" s="24">
        <f>A69+1</f>
        <v>11</v>
      </c>
      <c r="B70" s="69" t="s">
        <v>219</v>
      </c>
      <c r="C70" s="18" t="s">
        <v>220</v>
      </c>
      <c r="D70" s="69" t="s">
        <v>219</v>
      </c>
      <c r="E70" s="26" t="s">
        <v>175</v>
      </c>
      <c r="F70" s="6">
        <v>1</v>
      </c>
      <c r="G70" s="16"/>
      <c r="H70" s="27">
        <v>1128437</v>
      </c>
      <c r="I70" s="29">
        <f t="shared" si="4"/>
        <v>1263849.4400000002</v>
      </c>
      <c r="J70" s="59" t="s">
        <v>221</v>
      </c>
      <c r="K70" s="11" t="s">
        <v>199</v>
      </c>
    </row>
    <row r="71" spans="1:11" s="7" customFormat="1" ht="30" x14ac:dyDescent="0.25">
      <c r="A71" s="24">
        <f t="shared" ref="A71:A73" si="5">A70+1</f>
        <v>12</v>
      </c>
      <c r="B71" s="51" t="s">
        <v>222</v>
      </c>
      <c r="C71" s="18" t="s">
        <v>220</v>
      </c>
      <c r="D71" s="51" t="s">
        <v>222</v>
      </c>
      <c r="E71" s="26" t="s">
        <v>175</v>
      </c>
      <c r="F71" s="22">
        <v>1</v>
      </c>
      <c r="G71" s="23"/>
      <c r="H71" s="43">
        <v>37450000</v>
      </c>
      <c r="I71" s="29">
        <f t="shared" si="4"/>
        <v>41944000.000000007</v>
      </c>
      <c r="J71" s="58" t="s">
        <v>221</v>
      </c>
      <c r="K71" s="11" t="s">
        <v>223</v>
      </c>
    </row>
    <row r="72" spans="1:11" s="7" customFormat="1" ht="60" x14ac:dyDescent="0.25">
      <c r="A72" s="24">
        <f t="shared" si="5"/>
        <v>13</v>
      </c>
      <c r="B72" s="70" t="s">
        <v>224</v>
      </c>
      <c r="C72" s="6" t="s">
        <v>220</v>
      </c>
      <c r="D72" s="70" t="s">
        <v>224</v>
      </c>
      <c r="E72" s="26" t="s">
        <v>175</v>
      </c>
      <c r="F72" s="6">
        <v>1</v>
      </c>
      <c r="G72" s="6"/>
      <c r="H72" s="27">
        <v>200000</v>
      </c>
      <c r="I72" s="29">
        <f t="shared" si="4"/>
        <v>224000.00000000003</v>
      </c>
      <c r="J72" s="59" t="s">
        <v>225</v>
      </c>
      <c r="K72" s="11" t="s">
        <v>223</v>
      </c>
    </row>
    <row r="73" spans="1:11" s="7" customFormat="1" ht="60" x14ac:dyDescent="0.25">
      <c r="A73" s="24">
        <f t="shared" si="5"/>
        <v>14</v>
      </c>
      <c r="B73" s="32" t="s">
        <v>226</v>
      </c>
      <c r="C73" s="6" t="s">
        <v>227</v>
      </c>
      <c r="D73" s="32" t="s">
        <v>228</v>
      </c>
      <c r="E73" s="26" t="s">
        <v>175</v>
      </c>
      <c r="F73" s="6">
        <v>1</v>
      </c>
      <c r="G73" s="6"/>
      <c r="H73" s="27">
        <v>72000000</v>
      </c>
      <c r="I73" s="29">
        <f t="shared" si="4"/>
        <v>80640000.000000015</v>
      </c>
      <c r="J73" s="59" t="s">
        <v>229</v>
      </c>
      <c r="K73" s="11" t="s">
        <v>230</v>
      </c>
    </row>
    <row r="74" spans="1:11" s="7" customFormat="1" ht="75" x14ac:dyDescent="0.25">
      <c r="A74" s="24">
        <f>A73+1</f>
        <v>15</v>
      </c>
      <c r="B74" s="50" t="s">
        <v>231</v>
      </c>
      <c r="C74" s="6" t="s">
        <v>220</v>
      </c>
      <c r="D74" s="50" t="s">
        <v>231</v>
      </c>
      <c r="E74" s="26" t="s">
        <v>175</v>
      </c>
      <c r="F74" s="6">
        <v>1</v>
      </c>
      <c r="G74" s="6"/>
      <c r="H74" s="27">
        <v>116000</v>
      </c>
      <c r="I74" s="29">
        <f t="shared" si="4"/>
        <v>129920.00000000001</v>
      </c>
      <c r="J74" s="59" t="s">
        <v>232</v>
      </c>
      <c r="K74" s="11" t="s">
        <v>199</v>
      </c>
    </row>
    <row r="75" spans="1:11" ht="45" x14ac:dyDescent="0.25">
      <c r="A75" s="24">
        <f>A74+1</f>
        <v>16</v>
      </c>
      <c r="B75" s="69" t="s">
        <v>373</v>
      </c>
      <c r="C75" s="6" t="s">
        <v>203</v>
      </c>
      <c r="D75" s="69" t="s">
        <v>374</v>
      </c>
      <c r="E75" s="26" t="s">
        <v>175</v>
      </c>
      <c r="F75" s="6">
        <v>1</v>
      </c>
      <c r="G75" s="6"/>
      <c r="H75" s="27">
        <v>241600000</v>
      </c>
      <c r="I75" s="29">
        <f t="shared" si="4"/>
        <v>270592000</v>
      </c>
      <c r="J75" s="59" t="s">
        <v>376</v>
      </c>
      <c r="K75" s="11" t="s">
        <v>375</v>
      </c>
    </row>
    <row r="76" spans="1:11" s="94" customFormat="1" ht="75" x14ac:dyDescent="0.25">
      <c r="A76" s="95">
        <f t="shared" ref="A76:A103" si="6">A75+1</f>
        <v>17</v>
      </c>
      <c r="B76" s="96" t="s">
        <v>233</v>
      </c>
      <c r="C76" s="110" t="s">
        <v>203</v>
      </c>
      <c r="D76" s="96" t="s">
        <v>233</v>
      </c>
      <c r="E76" s="88" t="s">
        <v>175</v>
      </c>
      <c r="F76" s="98">
        <v>1</v>
      </c>
      <c r="G76" s="99"/>
      <c r="H76" s="100">
        <v>45000000</v>
      </c>
      <c r="I76" s="91">
        <f t="shared" si="4"/>
        <v>50400000.000000007</v>
      </c>
      <c r="J76" s="101" t="s">
        <v>191</v>
      </c>
      <c r="K76" s="102" t="s">
        <v>188</v>
      </c>
    </row>
    <row r="77" spans="1:11" s="7" customFormat="1" ht="120" x14ac:dyDescent="0.25">
      <c r="A77" s="24">
        <f t="shared" si="6"/>
        <v>18</v>
      </c>
      <c r="B77" s="69" t="s">
        <v>234</v>
      </c>
      <c r="C77" s="6" t="s">
        <v>227</v>
      </c>
      <c r="D77" s="69" t="s">
        <v>235</v>
      </c>
      <c r="E77" s="26" t="s">
        <v>175</v>
      </c>
      <c r="F77" s="6">
        <v>1</v>
      </c>
      <c r="G77" s="6"/>
      <c r="H77" s="44">
        <v>61236000</v>
      </c>
      <c r="I77" s="29">
        <f t="shared" si="4"/>
        <v>68584320</v>
      </c>
      <c r="J77" s="60" t="s">
        <v>191</v>
      </c>
      <c r="K77" s="11" t="s">
        <v>236</v>
      </c>
    </row>
    <row r="78" spans="1:11" s="7" customFormat="1" ht="60" x14ac:dyDescent="0.25">
      <c r="A78" s="24">
        <f t="shared" si="6"/>
        <v>19</v>
      </c>
      <c r="B78" s="50" t="s">
        <v>290</v>
      </c>
      <c r="C78" s="6" t="s">
        <v>237</v>
      </c>
      <c r="D78" s="50" t="s">
        <v>290</v>
      </c>
      <c r="E78" s="26" t="s">
        <v>175</v>
      </c>
      <c r="F78" s="6">
        <v>1</v>
      </c>
      <c r="G78" s="8"/>
      <c r="H78" s="46">
        <v>800000</v>
      </c>
      <c r="I78" s="29">
        <f t="shared" si="4"/>
        <v>896000.00000000012</v>
      </c>
      <c r="J78" s="61" t="s">
        <v>229</v>
      </c>
      <c r="K78" s="11" t="s">
        <v>223</v>
      </c>
    </row>
    <row r="79" spans="1:11" s="7" customFormat="1" ht="60" x14ac:dyDescent="0.25">
      <c r="A79" s="24">
        <f t="shared" si="6"/>
        <v>20</v>
      </c>
      <c r="B79" s="71" t="s">
        <v>238</v>
      </c>
      <c r="C79" s="6" t="s">
        <v>203</v>
      </c>
      <c r="D79" s="71" t="s">
        <v>239</v>
      </c>
      <c r="E79" s="26" t="s">
        <v>175</v>
      </c>
      <c r="F79" s="6">
        <v>1</v>
      </c>
      <c r="G79" s="6"/>
      <c r="H79" s="44">
        <v>481120000</v>
      </c>
      <c r="I79" s="29">
        <f t="shared" si="4"/>
        <v>538854400</v>
      </c>
      <c r="J79" s="61" t="s">
        <v>229</v>
      </c>
      <c r="K79" s="11" t="s">
        <v>188</v>
      </c>
    </row>
    <row r="80" spans="1:11" s="7" customFormat="1" ht="60" x14ac:dyDescent="0.25">
      <c r="A80" s="24">
        <f t="shared" si="6"/>
        <v>21</v>
      </c>
      <c r="B80" s="71" t="s">
        <v>240</v>
      </c>
      <c r="C80" s="6" t="s">
        <v>203</v>
      </c>
      <c r="D80" s="71" t="s">
        <v>240</v>
      </c>
      <c r="E80" s="26" t="s">
        <v>175</v>
      </c>
      <c r="F80" s="6">
        <v>1</v>
      </c>
      <c r="G80" s="6"/>
      <c r="H80" s="44">
        <v>7000000</v>
      </c>
      <c r="I80" s="29">
        <f t="shared" si="4"/>
        <v>7840000.0000000009</v>
      </c>
      <c r="J80" s="61" t="s">
        <v>229</v>
      </c>
      <c r="K80" s="11" t="s">
        <v>188</v>
      </c>
    </row>
    <row r="81" spans="1:11" s="7" customFormat="1" ht="60" x14ac:dyDescent="0.25">
      <c r="A81" s="24">
        <f t="shared" si="6"/>
        <v>22</v>
      </c>
      <c r="B81" s="71" t="s">
        <v>238</v>
      </c>
      <c r="C81" s="6" t="s">
        <v>203</v>
      </c>
      <c r="D81" s="71" t="s">
        <v>241</v>
      </c>
      <c r="E81" s="26" t="s">
        <v>175</v>
      </c>
      <c r="F81" s="6">
        <v>1</v>
      </c>
      <c r="G81" s="6"/>
      <c r="H81" s="44">
        <v>54200000</v>
      </c>
      <c r="I81" s="29">
        <f t="shared" si="4"/>
        <v>60704000.000000007</v>
      </c>
      <c r="J81" s="61" t="s">
        <v>229</v>
      </c>
      <c r="K81" s="11" t="s">
        <v>188</v>
      </c>
    </row>
    <row r="82" spans="1:11" s="7" customFormat="1" ht="60" x14ac:dyDescent="0.25">
      <c r="A82" s="24">
        <f t="shared" si="6"/>
        <v>23</v>
      </c>
      <c r="B82" s="71" t="s">
        <v>238</v>
      </c>
      <c r="C82" s="6" t="s">
        <v>203</v>
      </c>
      <c r="D82" s="72" t="s">
        <v>242</v>
      </c>
      <c r="E82" s="26" t="s">
        <v>175</v>
      </c>
      <c r="F82" s="6">
        <v>1</v>
      </c>
      <c r="G82" s="6"/>
      <c r="H82" s="44">
        <v>174185000</v>
      </c>
      <c r="I82" s="29">
        <f t="shared" si="4"/>
        <v>195087200.00000003</v>
      </c>
      <c r="J82" s="61" t="s">
        <v>229</v>
      </c>
      <c r="K82" s="11" t="s">
        <v>188</v>
      </c>
    </row>
    <row r="83" spans="1:11" s="7" customFormat="1" ht="60" x14ac:dyDescent="0.25">
      <c r="A83" s="24">
        <f t="shared" si="6"/>
        <v>24</v>
      </c>
      <c r="B83" s="71" t="s">
        <v>357</v>
      </c>
      <c r="C83" s="6" t="s">
        <v>203</v>
      </c>
      <c r="D83" s="73" t="s">
        <v>358</v>
      </c>
      <c r="E83" s="26" t="s">
        <v>175</v>
      </c>
      <c r="F83" s="6">
        <v>1</v>
      </c>
      <c r="G83" s="6"/>
      <c r="H83" s="44">
        <v>6053030100</v>
      </c>
      <c r="I83" s="29">
        <f t="shared" si="4"/>
        <v>6779393712.000001</v>
      </c>
      <c r="J83" s="61" t="s">
        <v>359</v>
      </c>
      <c r="K83" s="11" t="s">
        <v>188</v>
      </c>
    </row>
    <row r="84" spans="1:11" s="7" customFormat="1" ht="75" x14ac:dyDescent="0.25">
      <c r="A84" s="24">
        <f t="shared" si="6"/>
        <v>25</v>
      </c>
      <c r="B84" s="74" t="s">
        <v>243</v>
      </c>
      <c r="C84" s="6" t="s">
        <v>203</v>
      </c>
      <c r="D84" s="74" t="s">
        <v>243</v>
      </c>
      <c r="E84" s="26" t="s">
        <v>175</v>
      </c>
      <c r="F84" s="6">
        <v>1</v>
      </c>
      <c r="G84" s="6"/>
      <c r="H84" s="44">
        <v>86947200</v>
      </c>
      <c r="I84" s="29">
        <f t="shared" si="4"/>
        <v>97380864.000000015</v>
      </c>
      <c r="J84" s="61" t="s">
        <v>229</v>
      </c>
      <c r="K84" s="11" t="s">
        <v>188</v>
      </c>
    </row>
    <row r="85" spans="1:11" ht="60" x14ac:dyDescent="0.25">
      <c r="A85" s="24">
        <f t="shared" si="6"/>
        <v>26</v>
      </c>
      <c r="B85" s="75" t="s">
        <v>340</v>
      </c>
      <c r="C85" s="6" t="s">
        <v>203</v>
      </c>
      <c r="D85" s="75" t="s">
        <v>341</v>
      </c>
      <c r="E85" s="26" t="s">
        <v>175</v>
      </c>
      <c r="F85" s="6">
        <v>1</v>
      </c>
      <c r="G85" s="6"/>
      <c r="H85" s="44">
        <v>1806000000</v>
      </c>
      <c r="I85" s="29">
        <f t="shared" si="4"/>
        <v>2022720000.0000002</v>
      </c>
      <c r="J85" s="61" t="s">
        <v>342</v>
      </c>
      <c r="K85" s="11" t="s">
        <v>188</v>
      </c>
    </row>
    <row r="86" spans="1:11" ht="90" x14ac:dyDescent="0.25">
      <c r="A86" s="24">
        <f t="shared" si="6"/>
        <v>27</v>
      </c>
      <c r="B86" s="75" t="s">
        <v>244</v>
      </c>
      <c r="C86" s="6" t="s">
        <v>203</v>
      </c>
      <c r="D86" s="75" t="s">
        <v>244</v>
      </c>
      <c r="E86" s="26" t="s">
        <v>175</v>
      </c>
      <c r="F86" s="6">
        <v>1</v>
      </c>
      <c r="G86" s="6"/>
      <c r="H86" s="44">
        <v>13566000</v>
      </c>
      <c r="I86" s="29">
        <f t="shared" si="4"/>
        <v>15193920.000000002</v>
      </c>
      <c r="J86" s="61" t="s">
        <v>229</v>
      </c>
      <c r="K86" s="11" t="s">
        <v>188</v>
      </c>
    </row>
    <row r="87" spans="1:11" ht="60" x14ac:dyDescent="0.25">
      <c r="A87" s="24">
        <f t="shared" si="6"/>
        <v>28</v>
      </c>
      <c r="B87" s="75" t="s">
        <v>245</v>
      </c>
      <c r="C87" s="6" t="s">
        <v>246</v>
      </c>
      <c r="D87" s="75" t="s">
        <v>245</v>
      </c>
      <c r="E87" s="26" t="s">
        <v>175</v>
      </c>
      <c r="F87" s="6">
        <v>1</v>
      </c>
      <c r="G87" s="6"/>
      <c r="H87" s="27">
        <v>11084000</v>
      </c>
      <c r="I87" s="29">
        <f t="shared" si="4"/>
        <v>12414080.000000002</v>
      </c>
      <c r="J87" s="55" t="s">
        <v>229</v>
      </c>
      <c r="K87" s="11" t="s">
        <v>188</v>
      </c>
    </row>
    <row r="88" spans="1:11" ht="60" x14ac:dyDescent="0.25">
      <c r="A88" s="24">
        <f t="shared" si="6"/>
        <v>29</v>
      </c>
      <c r="B88" s="74" t="s">
        <v>247</v>
      </c>
      <c r="C88" s="18" t="s">
        <v>248</v>
      </c>
      <c r="D88" s="74" t="s">
        <v>249</v>
      </c>
      <c r="E88" s="26" t="s">
        <v>175</v>
      </c>
      <c r="F88" s="6">
        <v>1</v>
      </c>
      <c r="G88" s="6"/>
      <c r="H88" s="44">
        <v>2916000</v>
      </c>
      <c r="I88" s="29">
        <f t="shared" si="4"/>
        <v>3265920.0000000005</v>
      </c>
      <c r="J88" s="61" t="s">
        <v>229</v>
      </c>
      <c r="K88" s="11" t="s">
        <v>188</v>
      </c>
    </row>
    <row r="89" spans="1:11" ht="60" x14ac:dyDescent="0.25">
      <c r="A89" s="24">
        <f t="shared" si="6"/>
        <v>30</v>
      </c>
      <c r="B89" s="75" t="s">
        <v>250</v>
      </c>
      <c r="C89" s="6" t="s">
        <v>203</v>
      </c>
      <c r="D89" s="75" t="s">
        <v>251</v>
      </c>
      <c r="E89" s="26" t="s">
        <v>175</v>
      </c>
      <c r="F89" s="6">
        <v>1</v>
      </c>
      <c r="G89" s="6"/>
      <c r="H89" s="44">
        <v>129000000</v>
      </c>
      <c r="I89" s="29">
        <f t="shared" si="4"/>
        <v>144480000</v>
      </c>
      <c r="J89" s="61" t="s">
        <v>252</v>
      </c>
      <c r="K89" s="11" t="s">
        <v>188</v>
      </c>
    </row>
    <row r="90" spans="1:11" ht="60" x14ac:dyDescent="0.25">
      <c r="A90" s="24">
        <f t="shared" si="6"/>
        <v>31</v>
      </c>
      <c r="B90" s="75" t="s">
        <v>253</v>
      </c>
      <c r="C90" s="6" t="s">
        <v>203</v>
      </c>
      <c r="D90" s="75" t="s">
        <v>254</v>
      </c>
      <c r="E90" s="26" t="s">
        <v>175</v>
      </c>
      <c r="F90" s="6">
        <v>1</v>
      </c>
      <c r="G90" s="6"/>
      <c r="H90" s="44">
        <v>68415000</v>
      </c>
      <c r="I90" s="29">
        <f t="shared" si="4"/>
        <v>76624800</v>
      </c>
      <c r="J90" s="61" t="s">
        <v>229</v>
      </c>
      <c r="K90" s="11" t="s">
        <v>188</v>
      </c>
    </row>
    <row r="91" spans="1:11" ht="75" x14ac:dyDescent="0.25">
      <c r="A91" s="24">
        <f t="shared" si="6"/>
        <v>32</v>
      </c>
      <c r="B91" s="75" t="s">
        <v>255</v>
      </c>
      <c r="C91" s="6" t="s">
        <v>246</v>
      </c>
      <c r="D91" s="75" t="s">
        <v>255</v>
      </c>
      <c r="E91" s="26" t="s">
        <v>175</v>
      </c>
      <c r="F91" s="6">
        <v>1</v>
      </c>
      <c r="G91" s="6"/>
      <c r="H91" s="44">
        <v>1311534000</v>
      </c>
      <c r="I91" s="29">
        <f t="shared" si="4"/>
        <v>1468918080.0000002</v>
      </c>
      <c r="J91" s="61" t="s">
        <v>256</v>
      </c>
      <c r="K91" s="11" t="s">
        <v>188</v>
      </c>
    </row>
    <row r="92" spans="1:11" ht="60" x14ac:dyDescent="0.25">
      <c r="A92" s="24">
        <f t="shared" si="6"/>
        <v>33</v>
      </c>
      <c r="B92" s="75" t="s">
        <v>257</v>
      </c>
      <c r="C92" s="30" t="s">
        <v>246</v>
      </c>
      <c r="D92" s="75" t="s">
        <v>257</v>
      </c>
      <c r="E92" s="26" t="s">
        <v>175</v>
      </c>
      <c r="F92" s="30">
        <v>1</v>
      </c>
      <c r="G92" s="25"/>
      <c r="H92" s="45">
        <v>1771999000</v>
      </c>
      <c r="I92" s="29">
        <f t="shared" si="4"/>
        <v>1984638880.0000002</v>
      </c>
      <c r="J92" s="62" t="s">
        <v>256</v>
      </c>
      <c r="K92" s="11" t="s">
        <v>188</v>
      </c>
    </row>
    <row r="93" spans="1:11" ht="45" x14ac:dyDescent="0.25">
      <c r="A93" s="24">
        <f t="shared" si="6"/>
        <v>34</v>
      </c>
      <c r="B93" s="75" t="s">
        <v>258</v>
      </c>
      <c r="C93" s="30" t="s">
        <v>246</v>
      </c>
      <c r="D93" s="75" t="s">
        <v>258</v>
      </c>
      <c r="E93" s="26" t="s">
        <v>175</v>
      </c>
      <c r="F93" s="30">
        <v>1</v>
      </c>
      <c r="G93" s="25"/>
      <c r="H93" s="45">
        <v>137645000</v>
      </c>
      <c r="I93" s="29">
        <f t="shared" si="4"/>
        <v>154162400</v>
      </c>
      <c r="J93" s="62" t="s">
        <v>256</v>
      </c>
      <c r="K93" s="11" t="s">
        <v>188</v>
      </c>
    </row>
    <row r="94" spans="1:11" ht="90" x14ac:dyDescent="0.25">
      <c r="A94" s="24">
        <f t="shared" si="6"/>
        <v>35</v>
      </c>
      <c r="B94" s="75" t="s">
        <v>259</v>
      </c>
      <c r="C94" s="30" t="s">
        <v>246</v>
      </c>
      <c r="D94" s="75" t="s">
        <v>259</v>
      </c>
      <c r="E94" s="26" t="s">
        <v>175</v>
      </c>
      <c r="F94" s="30">
        <v>1</v>
      </c>
      <c r="G94" s="25"/>
      <c r="H94" s="45">
        <v>144767000</v>
      </c>
      <c r="I94" s="29">
        <f t="shared" si="4"/>
        <v>162139040.00000003</v>
      </c>
      <c r="J94" s="25" t="s">
        <v>256</v>
      </c>
      <c r="K94" s="60" t="s">
        <v>188</v>
      </c>
    </row>
    <row r="95" spans="1:11" ht="90" x14ac:dyDescent="0.25">
      <c r="A95" s="24">
        <f t="shared" si="6"/>
        <v>36</v>
      </c>
      <c r="B95" s="75" t="s">
        <v>260</v>
      </c>
      <c r="C95" s="30" t="s">
        <v>246</v>
      </c>
      <c r="D95" s="75" t="s">
        <v>260</v>
      </c>
      <c r="E95" s="26" t="s">
        <v>175</v>
      </c>
      <c r="F95" s="30">
        <v>1</v>
      </c>
      <c r="G95" s="25"/>
      <c r="H95" s="45">
        <v>512072000</v>
      </c>
      <c r="I95" s="29">
        <f t="shared" si="4"/>
        <v>573520640</v>
      </c>
      <c r="J95" s="25" t="s">
        <v>256</v>
      </c>
      <c r="K95" s="60" t="s">
        <v>188</v>
      </c>
    </row>
    <row r="96" spans="1:11" ht="120" x14ac:dyDescent="0.25">
      <c r="A96" s="24">
        <f t="shared" si="6"/>
        <v>37</v>
      </c>
      <c r="B96" s="75" t="s">
        <v>261</v>
      </c>
      <c r="C96" s="30" t="s">
        <v>246</v>
      </c>
      <c r="D96" s="75" t="s">
        <v>261</v>
      </c>
      <c r="E96" s="26" t="s">
        <v>175</v>
      </c>
      <c r="F96" s="30">
        <v>1</v>
      </c>
      <c r="G96" s="25"/>
      <c r="H96" s="45">
        <v>1015852000</v>
      </c>
      <c r="I96" s="29">
        <f t="shared" si="4"/>
        <v>1137754240</v>
      </c>
      <c r="J96" s="25" t="s">
        <v>256</v>
      </c>
      <c r="K96" s="60" t="s">
        <v>188</v>
      </c>
    </row>
    <row r="97" spans="1:11" ht="60" x14ac:dyDescent="0.25">
      <c r="A97" s="24">
        <f t="shared" si="6"/>
        <v>38</v>
      </c>
      <c r="B97" s="75" t="s">
        <v>262</v>
      </c>
      <c r="C97" s="30" t="s">
        <v>212</v>
      </c>
      <c r="D97" s="75" t="s">
        <v>262</v>
      </c>
      <c r="E97" s="26" t="s">
        <v>175</v>
      </c>
      <c r="F97" s="30">
        <v>1</v>
      </c>
      <c r="G97" s="25"/>
      <c r="H97" s="45">
        <v>82952000</v>
      </c>
      <c r="I97" s="29">
        <f t="shared" si="4"/>
        <v>92906240.000000015</v>
      </c>
      <c r="J97" s="25" t="s">
        <v>229</v>
      </c>
      <c r="K97" s="60" t="s">
        <v>188</v>
      </c>
    </row>
    <row r="98" spans="1:11" ht="60" x14ac:dyDescent="0.25">
      <c r="A98" s="24">
        <f t="shared" si="6"/>
        <v>39</v>
      </c>
      <c r="B98" s="75" t="s">
        <v>263</v>
      </c>
      <c r="C98" s="30" t="s">
        <v>212</v>
      </c>
      <c r="D98" s="75" t="s">
        <v>264</v>
      </c>
      <c r="E98" s="26" t="s">
        <v>175</v>
      </c>
      <c r="F98" s="30">
        <v>1</v>
      </c>
      <c r="G98" s="25"/>
      <c r="H98" s="45">
        <v>43226000</v>
      </c>
      <c r="I98" s="29">
        <f t="shared" si="4"/>
        <v>48413120.000000007</v>
      </c>
      <c r="J98" s="25" t="s">
        <v>229</v>
      </c>
      <c r="K98" s="62" t="s">
        <v>188</v>
      </c>
    </row>
    <row r="99" spans="1:11" ht="60" x14ac:dyDescent="0.25">
      <c r="A99" s="24">
        <f t="shared" si="6"/>
        <v>40</v>
      </c>
      <c r="B99" s="75" t="s">
        <v>265</v>
      </c>
      <c r="C99" s="30" t="s">
        <v>212</v>
      </c>
      <c r="D99" s="75" t="s">
        <v>266</v>
      </c>
      <c r="E99" s="26" t="s">
        <v>175</v>
      </c>
      <c r="F99" s="30">
        <v>1</v>
      </c>
      <c r="G99" s="25"/>
      <c r="H99" s="45">
        <v>123822000</v>
      </c>
      <c r="I99" s="29">
        <f t="shared" si="4"/>
        <v>138680640</v>
      </c>
      <c r="J99" s="62" t="s">
        <v>229</v>
      </c>
      <c r="K99" s="11" t="s">
        <v>188</v>
      </c>
    </row>
    <row r="100" spans="1:11" ht="60" x14ac:dyDescent="0.25">
      <c r="A100" s="24">
        <f t="shared" si="6"/>
        <v>41</v>
      </c>
      <c r="B100" s="75" t="s">
        <v>267</v>
      </c>
      <c r="C100" s="30" t="s">
        <v>268</v>
      </c>
      <c r="D100" s="75" t="s">
        <v>267</v>
      </c>
      <c r="E100" s="26" t="s">
        <v>175</v>
      </c>
      <c r="F100" s="30">
        <v>1</v>
      </c>
      <c r="G100" s="25"/>
      <c r="H100" s="45">
        <v>8139120</v>
      </c>
      <c r="I100" s="29">
        <f t="shared" si="4"/>
        <v>9115814.4000000004</v>
      </c>
      <c r="J100" s="62" t="s">
        <v>229</v>
      </c>
      <c r="K100" s="11" t="s">
        <v>188</v>
      </c>
    </row>
    <row r="101" spans="1:11" ht="60" x14ac:dyDescent="0.25">
      <c r="A101" s="24">
        <f t="shared" si="6"/>
        <v>42</v>
      </c>
      <c r="B101" s="31" t="s">
        <v>269</v>
      </c>
      <c r="C101" s="26" t="s">
        <v>268</v>
      </c>
      <c r="D101" s="31" t="s">
        <v>269</v>
      </c>
      <c r="E101" s="26" t="s">
        <v>175</v>
      </c>
      <c r="F101" s="30">
        <v>1</v>
      </c>
      <c r="G101" s="31"/>
      <c r="H101" s="29">
        <v>6782600</v>
      </c>
      <c r="I101" s="29">
        <f t="shared" si="4"/>
        <v>7596512.0000000009</v>
      </c>
      <c r="J101" s="37" t="s">
        <v>229</v>
      </c>
      <c r="K101" s="37" t="s">
        <v>188</v>
      </c>
    </row>
    <row r="102" spans="1:11" ht="60" x14ac:dyDescent="0.25">
      <c r="A102" s="24">
        <f t="shared" si="6"/>
        <v>43</v>
      </c>
      <c r="B102" s="31" t="s">
        <v>270</v>
      </c>
      <c r="C102" s="26" t="s">
        <v>203</v>
      </c>
      <c r="D102" s="31" t="s">
        <v>271</v>
      </c>
      <c r="E102" s="26" t="s">
        <v>175</v>
      </c>
      <c r="F102" s="30">
        <v>1</v>
      </c>
      <c r="G102" s="31"/>
      <c r="H102" s="29">
        <v>165529350</v>
      </c>
      <c r="I102" s="29">
        <f t="shared" si="4"/>
        <v>185392872.00000003</v>
      </c>
      <c r="J102" s="37" t="s">
        <v>272</v>
      </c>
      <c r="K102" s="37" t="s">
        <v>188</v>
      </c>
    </row>
    <row r="103" spans="1:11" s="112" customFormat="1" ht="150" x14ac:dyDescent="0.25">
      <c r="A103" s="95">
        <f t="shared" si="6"/>
        <v>44</v>
      </c>
      <c r="B103" s="89" t="s">
        <v>419</v>
      </c>
      <c r="C103" s="88" t="s">
        <v>246</v>
      </c>
      <c r="D103" s="89" t="s">
        <v>428</v>
      </c>
      <c r="E103" s="88" t="s">
        <v>175</v>
      </c>
      <c r="F103" s="111">
        <v>1</v>
      </c>
      <c r="G103" s="89"/>
      <c r="H103" s="91">
        <v>156389901</v>
      </c>
      <c r="I103" s="91">
        <f t="shared" si="4"/>
        <v>175156689.12</v>
      </c>
      <c r="J103" s="93" t="s">
        <v>273</v>
      </c>
      <c r="K103" s="93" t="s">
        <v>199</v>
      </c>
    </row>
    <row r="104" spans="1:11" ht="75" x14ac:dyDescent="0.25">
      <c r="A104" s="53">
        <v>45</v>
      </c>
      <c r="B104" s="31" t="s">
        <v>274</v>
      </c>
      <c r="C104" s="26" t="s">
        <v>203</v>
      </c>
      <c r="D104" s="31" t="s">
        <v>274</v>
      </c>
      <c r="E104" s="26" t="s">
        <v>175</v>
      </c>
      <c r="F104" s="30">
        <v>1</v>
      </c>
      <c r="G104" s="31"/>
      <c r="H104" s="29">
        <v>284900000</v>
      </c>
      <c r="I104" s="29">
        <f t="shared" si="4"/>
        <v>319088000.00000006</v>
      </c>
      <c r="J104" s="56" t="s">
        <v>275</v>
      </c>
      <c r="K104" s="37" t="s">
        <v>276</v>
      </c>
    </row>
    <row r="105" spans="1:11" ht="39.75" customHeight="1" x14ac:dyDescent="0.25">
      <c r="A105" s="53">
        <v>46</v>
      </c>
      <c r="B105" s="31" t="s">
        <v>321</v>
      </c>
      <c r="C105" s="26" t="s">
        <v>237</v>
      </c>
      <c r="D105" s="31" t="s">
        <v>322</v>
      </c>
      <c r="E105" s="26" t="s">
        <v>175</v>
      </c>
      <c r="F105" s="30">
        <v>1</v>
      </c>
      <c r="G105" s="31"/>
      <c r="H105" s="29">
        <v>1944000</v>
      </c>
      <c r="I105" s="29">
        <f t="shared" si="4"/>
        <v>2177280</v>
      </c>
      <c r="J105" s="56" t="s">
        <v>323</v>
      </c>
      <c r="K105" s="37" t="s">
        <v>319</v>
      </c>
    </row>
    <row r="106" spans="1:11" ht="47.25" customHeight="1" x14ac:dyDescent="0.25">
      <c r="A106" s="53">
        <v>47</v>
      </c>
      <c r="B106" s="31" t="s">
        <v>324</v>
      </c>
      <c r="C106" s="26" t="s">
        <v>237</v>
      </c>
      <c r="D106" s="31" t="s">
        <v>325</v>
      </c>
      <c r="E106" s="26" t="s">
        <v>175</v>
      </c>
      <c r="F106" s="30">
        <v>1</v>
      </c>
      <c r="G106" s="31"/>
      <c r="H106" s="29">
        <v>11153410</v>
      </c>
      <c r="I106" s="29">
        <f t="shared" si="4"/>
        <v>12491819.200000001</v>
      </c>
      <c r="J106" s="56" t="s">
        <v>326</v>
      </c>
      <c r="K106" s="37" t="s">
        <v>319</v>
      </c>
    </row>
    <row r="107" spans="1:11" ht="82.5" customHeight="1" x14ac:dyDescent="0.25">
      <c r="A107" s="53">
        <v>48</v>
      </c>
      <c r="B107" s="31" t="s">
        <v>334</v>
      </c>
      <c r="C107" s="26" t="s">
        <v>212</v>
      </c>
      <c r="D107" s="31" t="s">
        <v>335</v>
      </c>
      <c r="E107" s="26" t="s">
        <v>175</v>
      </c>
      <c r="F107" s="30">
        <v>1</v>
      </c>
      <c r="G107" s="31"/>
      <c r="H107" s="29">
        <v>22767857.140000001</v>
      </c>
      <c r="I107" s="29">
        <f t="shared" si="4"/>
        <v>25499999.996800002</v>
      </c>
      <c r="J107" s="56" t="s">
        <v>336</v>
      </c>
      <c r="K107" s="37" t="s">
        <v>319</v>
      </c>
    </row>
    <row r="108" spans="1:11" ht="71.25" customHeight="1" x14ac:dyDescent="0.25">
      <c r="A108" s="26">
        <v>49</v>
      </c>
      <c r="B108" s="31" t="s">
        <v>377</v>
      </c>
      <c r="C108" s="26" t="s">
        <v>237</v>
      </c>
      <c r="D108" s="31" t="s">
        <v>378</v>
      </c>
      <c r="E108" s="26" t="s">
        <v>175</v>
      </c>
      <c r="F108" s="30">
        <v>1</v>
      </c>
      <c r="G108" s="31"/>
      <c r="H108" s="29">
        <v>11694600</v>
      </c>
      <c r="I108" s="29">
        <f>H108*1.12</f>
        <v>13097952.000000002</v>
      </c>
      <c r="J108" s="56" t="s">
        <v>379</v>
      </c>
      <c r="K108" s="37" t="s">
        <v>319</v>
      </c>
    </row>
    <row r="109" spans="1:11" ht="126" customHeight="1" x14ac:dyDescent="0.25">
      <c r="A109" s="34">
        <v>50</v>
      </c>
      <c r="B109" s="31" t="s">
        <v>386</v>
      </c>
      <c r="C109" s="26" t="s">
        <v>387</v>
      </c>
      <c r="D109" s="31" t="s">
        <v>388</v>
      </c>
      <c r="E109" s="26" t="s">
        <v>175</v>
      </c>
      <c r="F109" s="30">
        <v>1</v>
      </c>
      <c r="G109" s="31"/>
      <c r="H109" s="29">
        <v>60000000</v>
      </c>
      <c r="I109" s="29">
        <f>H109*1.12</f>
        <v>67200000</v>
      </c>
      <c r="J109" s="56" t="s">
        <v>389</v>
      </c>
      <c r="K109" s="37" t="s">
        <v>390</v>
      </c>
    </row>
    <row r="110" spans="1:11" s="112" customFormat="1" ht="80.25" customHeight="1" x14ac:dyDescent="0.25">
      <c r="A110" s="88">
        <v>51</v>
      </c>
      <c r="B110" s="89" t="s">
        <v>416</v>
      </c>
      <c r="C110" s="88" t="s">
        <v>417</v>
      </c>
      <c r="D110" s="89" t="s">
        <v>416</v>
      </c>
      <c r="E110" s="88" t="s">
        <v>175</v>
      </c>
      <c r="F110" s="88">
        <v>1</v>
      </c>
      <c r="G110" s="89"/>
      <c r="H110" s="91">
        <v>5000000</v>
      </c>
      <c r="I110" s="91">
        <f>H110*1.12</f>
        <v>5600000.0000000009</v>
      </c>
      <c r="J110" s="92" t="s">
        <v>418</v>
      </c>
      <c r="K110" s="93" t="s">
        <v>420</v>
      </c>
    </row>
    <row r="111" spans="1:11" s="112" customFormat="1" ht="48.75" customHeight="1" x14ac:dyDescent="0.25">
      <c r="A111" s="113" t="s">
        <v>422</v>
      </c>
      <c r="B111" s="114" t="s">
        <v>431</v>
      </c>
      <c r="C111" s="88" t="s">
        <v>432</v>
      </c>
      <c r="D111" s="115" t="s">
        <v>433</v>
      </c>
      <c r="E111" s="88" t="s">
        <v>175</v>
      </c>
      <c r="F111" s="88">
        <v>1</v>
      </c>
      <c r="G111" s="89"/>
      <c r="H111" s="91">
        <v>6000000</v>
      </c>
      <c r="I111" s="91">
        <f>H111*1.12</f>
        <v>6720000.0000000009</v>
      </c>
      <c r="J111" s="91" t="s">
        <v>434</v>
      </c>
      <c r="K111" s="88" t="s">
        <v>435</v>
      </c>
    </row>
    <row r="112" spans="1:11" x14ac:dyDescent="0.25">
      <c r="A112" s="34"/>
      <c r="B112" s="76" t="s">
        <v>277</v>
      </c>
      <c r="C112" s="35"/>
      <c r="D112" s="78"/>
      <c r="E112" s="35"/>
      <c r="F112" s="35"/>
      <c r="G112" s="36"/>
      <c r="H112" s="40">
        <f>SUM(H67:H111)</f>
        <v>16418012008.18</v>
      </c>
      <c r="I112" s="40">
        <f>SUM(I67:I111)</f>
        <v>18388173449.161602</v>
      </c>
      <c r="J112" s="37"/>
      <c r="K112" s="37"/>
    </row>
    <row r="113" spans="1:11" x14ac:dyDescent="0.25">
      <c r="A113" s="121" t="s">
        <v>278</v>
      </c>
      <c r="B113" s="122"/>
      <c r="C113" s="122"/>
      <c r="D113" s="122"/>
      <c r="E113" s="122"/>
      <c r="F113" s="122"/>
      <c r="G113" s="122"/>
      <c r="H113" s="47">
        <f>H112+H65+H55+H47+H20</f>
        <v>66718025488.18</v>
      </c>
      <c r="I113" s="47">
        <f>I112+I65+I55+I47+I20</f>
        <v>74724188546.761612</v>
      </c>
      <c r="J113" s="63"/>
      <c r="K113" s="63"/>
    </row>
    <row r="114" spans="1:11" x14ac:dyDescent="0.25">
      <c r="A114" s="2"/>
      <c r="J114" s="64"/>
    </row>
    <row r="115" spans="1:11" x14ac:dyDescent="0.25">
      <c r="A115" s="2"/>
    </row>
    <row r="116" spans="1:11" x14ac:dyDescent="0.25">
      <c r="A116" s="79" t="s">
        <v>279</v>
      </c>
      <c r="J116" s="64"/>
    </row>
    <row r="117" spans="1:11" x14ac:dyDescent="0.25">
      <c r="J117" s="64"/>
    </row>
    <row r="118" spans="1:11" x14ac:dyDescent="0.25">
      <c r="A118" s="5"/>
      <c r="B118" s="5"/>
      <c r="C118" s="5"/>
      <c r="D118" s="5"/>
      <c r="E118" s="5"/>
      <c r="F118" s="5"/>
      <c r="G118" s="5"/>
      <c r="H118" s="5"/>
      <c r="I118" s="5"/>
      <c r="J118" s="64"/>
      <c r="K118" s="5"/>
    </row>
    <row r="120" spans="1:11" x14ac:dyDescent="0.25">
      <c r="A120" s="5"/>
      <c r="B120" s="5"/>
      <c r="C120" s="5"/>
      <c r="D120" s="5"/>
      <c r="E120" s="5"/>
      <c r="F120" s="5"/>
      <c r="G120" s="5"/>
      <c r="H120" s="5"/>
      <c r="I120" s="5"/>
      <c r="J120" s="64"/>
      <c r="K120" s="5"/>
    </row>
    <row r="121" spans="1:11" x14ac:dyDescent="0.25">
      <c r="A121" s="5"/>
      <c r="B121" s="5"/>
      <c r="C121" s="5"/>
      <c r="D121" s="5"/>
      <c r="E121" s="5"/>
      <c r="F121" s="5"/>
      <c r="G121" s="5"/>
      <c r="H121" s="5"/>
      <c r="I121" s="5"/>
      <c r="J121" s="64"/>
      <c r="K121" s="5"/>
    </row>
    <row r="122" spans="1:11" x14ac:dyDescent="0.25">
      <c r="A122" s="5"/>
      <c r="B122" s="5"/>
      <c r="C122" s="5"/>
      <c r="D122" s="5"/>
      <c r="E122" s="5"/>
      <c r="F122" s="5"/>
      <c r="G122" s="5"/>
      <c r="H122" s="5"/>
      <c r="I122" s="5"/>
      <c r="J122" s="64"/>
      <c r="K122" s="5"/>
    </row>
  </sheetData>
  <mergeCells count="11">
    <mergeCell ref="A65:G65"/>
    <mergeCell ref="A66:K66"/>
    <mergeCell ref="A113:G113"/>
    <mergeCell ref="A16:K16"/>
    <mergeCell ref="A17:K17"/>
    <mergeCell ref="A20:G20"/>
    <mergeCell ref="A21:K21"/>
    <mergeCell ref="A56:K56"/>
    <mergeCell ref="A57:K57"/>
    <mergeCell ref="A48:K48"/>
    <mergeCell ref="A55:G55"/>
  </mergeCells>
  <dataValidations count="1">
    <dataValidation allowBlank="1" showInputMessage="1" showErrorMessage="1" prompt="Введите наименование на рус.языке" sqref="B70 D70"/>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user</cp:lastModifiedBy>
  <cp:lastPrinted>2012-07-05T04:10:42Z</cp:lastPrinted>
  <dcterms:created xsi:type="dcterms:W3CDTF">2010-11-22T12:00:33Z</dcterms:created>
  <dcterms:modified xsi:type="dcterms:W3CDTF">2012-09-24T05:14:57Z</dcterms:modified>
</cp:coreProperties>
</file>