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4800" windowWidth="19320" windowHeight="4215" activeTab="1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пз!$A$14:$M$106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пз!$14:$14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I104" i="12" l="1"/>
  <c r="H105" i="12"/>
  <c r="I105" i="12"/>
  <c r="H105" i="11" l="1"/>
  <c r="I104" i="11"/>
  <c r="I105" i="11" s="1"/>
  <c r="H43" i="12" l="1"/>
  <c r="I42" i="12"/>
  <c r="H43" i="11" l="1"/>
  <c r="I42" i="11"/>
  <c r="I103" i="12" l="1"/>
  <c r="I103" i="11" l="1"/>
  <c r="I102" i="12"/>
  <c r="I101" i="12"/>
  <c r="H51" i="12"/>
  <c r="I51" i="12" s="1"/>
  <c r="I41" i="12"/>
  <c r="H51" i="11" l="1"/>
  <c r="I41" i="11"/>
  <c r="I102" i="11"/>
  <c r="I101" i="11"/>
  <c r="I51" i="11" l="1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A64" i="12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I63" i="12"/>
  <c r="H61" i="12"/>
  <c r="H106" i="12" s="1"/>
  <c r="I60" i="12"/>
  <c r="I59" i="12"/>
  <c r="I58" i="12"/>
  <c r="I57" i="12"/>
  <c r="I56" i="12"/>
  <c r="I55" i="12"/>
  <c r="I54" i="12"/>
  <c r="I61" i="12" s="1"/>
  <c r="I39" i="12"/>
  <c r="I38" i="12"/>
  <c r="I37" i="12"/>
  <c r="I36" i="12"/>
  <c r="I35" i="12"/>
  <c r="I34" i="12"/>
  <c r="I33" i="12"/>
  <c r="I31" i="12"/>
  <c r="I30" i="12"/>
  <c r="I29" i="12"/>
  <c r="I25" i="12"/>
  <c r="I23" i="12"/>
  <c r="I43" i="12" s="1"/>
  <c r="I22" i="12"/>
  <c r="H20" i="12"/>
  <c r="I19" i="12"/>
  <c r="I20" i="12" s="1"/>
  <c r="I18" i="12"/>
  <c r="I106" i="12" l="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63" i="11"/>
  <c r="I55" i="11"/>
  <c r="I56" i="11"/>
  <c r="I57" i="11"/>
  <c r="I58" i="11"/>
  <c r="I59" i="11"/>
  <c r="I60" i="11"/>
  <c r="I54" i="11"/>
  <c r="I23" i="11"/>
  <c r="I25" i="11"/>
  <c r="I29" i="11"/>
  <c r="I30" i="11"/>
  <c r="I31" i="11"/>
  <c r="I33" i="11"/>
  <c r="I34" i="11"/>
  <c r="I35" i="11"/>
  <c r="I36" i="11"/>
  <c r="I37" i="11"/>
  <c r="I38" i="11"/>
  <c r="I39" i="11"/>
  <c r="I22" i="11"/>
  <c r="I19" i="11"/>
  <c r="I18" i="11"/>
  <c r="I43" i="11" l="1"/>
  <c r="I20" i="11"/>
  <c r="H61" i="11"/>
  <c r="H106" i="11" s="1"/>
  <c r="A65" i="11" l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H20" i="11"/>
  <c r="A82" i="11" l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I61" i="11"/>
  <c r="I106" i="11" s="1"/>
</calcChain>
</file>

<file path=xl/sharedStrings.xml><?xml version="1.0" encoding="utf-8"?>
<sst xmlns="http://schemas.openxmlformats.org/spreadsheetml/2006/main" count="877" uniqueCount="393">
  <si>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</si>
  <si>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</si>
  <si>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</si>
  <si>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</si>
  <si>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Консультационно-информационное обслуживание по вопросам налогообложения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</si>
  <si>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</si>
  <si>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Оказание PR-услуг по организации информационного маркетинга и рекламы</t>
  </si>
  <si>
    <t>Республика Казахстан</t>
  </si>
  <si>
    <t>Проведение маркетинговых и PR-акций компании</t>
  </si>
  <si>
    <t>запрос ценовых предложений</t>
  </si>
  <si>
    <t>Услуги по отбору абитуриентов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</si>
  <si>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2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</si>
  <si>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</si>
  <si>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«Назарбаев Университет»</t>
  </si>
  <si>
    <t>г.Астана</t>
  </si>
  <si>
    <t>Консультационные услуги по совершенствованию интегрированной системы управления рисками</t>
  </si>
  <si>
    <t>Консультационные услуги по разработке кратко-среднесрочного плана повышения потенциала преподавателей (неклинического и клинического профиля) Школы медицины, основанного на компетенциях.</t>
  </si>
  <si>
    <t>Организация и проведение теста английского языка ВСЕРТ и теста IELTS</t>
  </si>
  <si>
    <t>Алматы, Астана, Актау, Актобе, Атырау, Костанай, Павлодар, Петропавловск, Шымкент, Талдыкорган, Кызылорда, Тараз, Караганда, Семей, Уральск, Усть-Каменогорск</t>
  </si>
  <si>
    <t>со дня вступления договора в силу по 31.12.2012г.</t>
  </si>
  <si>
    <t>Производство и размещение рекламного и имиджевого материала в печатных и электронных СМИ ( в том числе и региональных) и Интернете, ротация, производство и размещение наружной рекламы, осуществление информационной поддержки корпоративного веб-сайта, производство видео и радио роликов, медиа-мониторинг</t>
  </si>
  <si>
    <t>Организация и проведение мероприятия нацеленного на подведение итогов года</t>
  </si>
  <si>
    <t>Услуги по привлечению экзаменаторов</t>
  </si>
  <si>
    <t>6 месяцев со дня вступления договора в силу</t>
  </si>
  <si>
    <t>в течение 12 месяцев со дня вступления в силу договора</t>
  </si>
  <si>
    <t>в течение 6 месяцев со дня вступления в силу договора</t>
  </si>
  <si>
    <t>ИТОГО:</t>
  </si>
  <si>
    <t>с даты вступления договора в силу до 31 декабря 2012 года</t>
  </si>
  <si>
    <t>г.Астана, пр. Кабанбай батыра, 53</t>
  </si>
  <si>
    <t xml:space="preserve">комплексная работа </t>
  </si>
  <si>
    <t>в течение 3 месяцев со дня вступления в силу договора</t>
  </si>
  <si>
    <t>в течение 1 месяца со дня вступления в силу договора</t>
  </si>
  <si>
    <t>Проведение маркетингового исследования (создание маркетингового плана и стратегии)</t>
  </si>
  <si>
    <t>Проведение маркетингового исследования по основным показателям развития университета (рекрутинг, брендинг, репутация)</t>
  </si>
  <si>
    <t>тендер</t>
  </si>
  <si>
    <t>План закупок товаров, работ, услуг "Назарбаев Университет" на 2012 год</t>
  </si>
  <si>
    <t>Услуги по номинальному держанию ценных бумаг</t>
  </si>
  <si>
    <t>со дня вступления договора в законную силу по 31.12.2012г., возможно продление по соглашению сторон договора</t>
  </si>
  <si>
    <t>г. Астана</t>
  </si>
  <si>
    <t>Консультационные услуги по организации инвестиционной деятельности Назарбаев Университет</t>
  </si>
  <si>
    <t>Оказание консультационных услуг по организации инвестиционной деятельности Назарбаев Университет</t>
  </si>
  <si>
    <t>Аренда конференц-зала для проведения презентаций "Назарбаев Университет"</t>
  </si>
  <si>
    <t xml:space="preserve">Мероприятия направленные на сплочение команды и поддержание внутрикорпоративной культуры </t>
  </si>
  <si>
    <t>Дистанционное и консультационное сопровождение, в письменной и устной форме, по любым спорным и/или неоднозначным вопросам налогообложения, возникающим в ходе хозяйственной деятельности Назарбаев Университет</t>
  </si>
  <si>
    <t>в течение 30 календарных дней со дня вступления в силу договора</t>
  </si>
  <si>
    <t>Разработка схем координат теплового центра</t>
  </si>
  <si>
    <t>Комплексные работы для запуска научных учебных лабораторий «Назарбаев Университет»</t>
  </si>
  <si>
    <t>150 дней со дня вступления в силу договора подряда</t>
  </si>
  <si>
    <t xml:space="preserve">г.Астана </t>
  </si>
  <si>
    <t>Приобретение у стратегического партнера услуг по краткосрочному комплектованию штата (Старший персонал)</t>
  </si>
  <si>
    <t>Краткосрочное комплектование штата (Старший персонал) для методологического, методического обеспечения образовательного процесса Школы Инженерии</t>
  </si>
  <si>
    <t>со дня вступления в силу договора по 31.12.2012г</t>
  </si>
  <si>
    <t>Брокерские услуги по медицинскому страхованию международного академического персонала</t>
  </si>
  <si>
    <t>со дня вступления в силу договора по 28 февраля 2013г.</t>
  </si>
  <si>
    <t>Республика Казахстан, г. Астана, США, Великобритания</t>
  </si>
  <si>
    <t>Консультационные услуги по разработке, внедрению и реализации корпоративных тренинговых программ для членов Правительства Республики Казахстан и иных государственных служащих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</si>
  <si>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</si>
  <si>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по организации информационно-библиографического, библиотечного обеспечения и  внедрения, предоставления и  развития ИТ-систем, ИТ-технологий и ИТ-сервисов для «Назарбаев Университета»</t>
  </si>
  <si>
    <t>04.01.- 31.12.2012г.</t>
  </si>
  <si>
    <t>Услуги по организации обеспечения и обслуживания административно-хозяйственной деятельности «Назарбаев Университета»</t>
  </si>
  <si>
    <t>Услуги по управлению инвестиционно-строительными проектами «Назарбаев Университета»</t>
  </si>
  <si>
    <t>Типографские услуги</t>
  </si>
  <si>
    <t>Услуги в области междисциплинарных и энергетических исследований</t>
  </si>
  <si>
    <t>Услуги ЧУ "Центр энергетических исследований" по проведению научных исследований в рамках выполнения государственного задания</t>
  </si>
  <si>
    <t>Услуги "Научные исследования в области наук о жизни"</t>
  </si>
  <si>
    <t>Услуги ЧУ "Центр наук о жизни" по проведению научных исследований в рамках выполнения государственного задания</t>
  </si>
  <si>
    <t>Услуги "Научные исследования в области образовательной политики"</t>
  </si>
  <si>
    <t>Услуги ЧУ "Центр образовательной политики" по проведению научных исследований в рамках выполнения государственного задания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</si>
  <si>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</si>
  <si>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</si>
  <si>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</si>
  <si>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</si>
  <si>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</si>
  <si>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</si>
  <si>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</si>
  <si>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</si>
  <si>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</si>
  <si>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Инжиниринговые услуги по проектам строительства "Назарбаев Университет"</t>
  </si>
  <si>
    <t>в течение 24 месяцев со дня вступления в силу договора</t>
  </si>
  <si>
    <t>Строительство пускового комплекса 2 второй очереди строительства Научно-образовательного комплекса «Назарбаев Университет»</t>
  </si>
  <si>
    <t>в течение 19 месяцев со дня вступления в силу договора подряда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</si>
  <si>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</si>
  <si>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в течение 17 месяцев со дня вступления в силу договора подряда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</si>
  <si>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</si>
  <si>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Комплексный отчет по анализу градостроительной ситуации и определению пространственных параметров объекта (перепланировка нежилых помещений без изменения целевого назначения)</t>
  </si>
  <si>
    <t>Типографские услуги для проведения тренингов</t>
  </si>
  <si>
    <t>Типографские услуги для проведения тренингов в рамках выполнения государственного задания</t>
  </si>
  <si>
    <t>Инжиниринговые услуги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- 68,42%</t>
  </si>
  <si>
    <t xml:space="preserve">Организация и проведение итогового мероприятия "День науки, знаний" </t>
  </si>
  <si>
    <t>Реконструкция фасада и кровли первого пускового комплекса первой очереди строительства научно-образовательного комплекса "Назарбаев Университет"</t>
  </si>
  <si>
    <t>с даты отправки заказчиком гарантийного письма до 15 сентября 2012 года</t>
  </si>
  <si>
    <t>Совершенствование интегрированной системы управления рисками</t>
  </si>
  <si>
    <t>Обязательное страхование работников от несчастных случаев при исполнении им трудовых (служебных) обязанностей</t>
  </si>
  <si>
    <t>Добровольное страхование на случай болезни</t>
  </si>
  <si>
    <t>Услуги по поиску кандидатов на должности деканов</t>
  </si>
  <si>
    <t>Услуги международных рекрутинговых агентств (услуги по поиску кандидатов на должности деканов)</t>
  </si>
  <si>
    <t>со дня вступления договора в силу по 31 декабря 2012 года включительно</t>
  </si>
  <si>
    <t>г.Астана, г. Лондон</t>
  </si>
  <si>
    <t xml:space="preserve">Долгосрочное соглашение по приобретению услуг у стратегического партнера </t>
  </si>
  <si>
    <t>Долгосрочное соглашение по приобретению услуг у стратегического партнера для Школы инженерии</t>
  </si>
  <si>
    <t>Долгосрочное соглашение по приобретению услуг у стратегического партнера</t>
  </si>
  <si>
    <t xml:space="preserve">Долгосрочное соглашение по приобретению услуг у стратегического партнера для Школы наук и технологий </t>
  </si>
  <si>
    <t>Долгосрочное соглашение по приобретению услуг у стратегического партнера для Школы социальных и гуманитарных наук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</si>
  <si>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</si>
  <si>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Услуги по проведению фундаментальных и прикладных научных исследований в области наук о жизни,  разработке образовательных программ и подготовке специалистов в области биомедицины,  а также трансляции научных разработок в клиническую практику</t>
  </si>
  <si>
    <t>Услуги по повышению конкурентоспособности образования и престижа профессии педагога, подготовке специалистов в области образовательной политики, а также проведению актуальных исследований в сфере образовательной политики и оказания аккредитационных услуг</t>
  </si>
  <si>
    <t>Услуги по обеспечению учебной и научно-лабораторной экспериментальной базой, созданию инновационной среды, благоприятной для развития современных научных, инженерных и технологических направлений, в том числе в областях энергетики, экологии, фундаментальных и прикладных наук</t>
  </si>
  <si>
    <t>Услуги по проведению научных исследований в области здравоохранения АО «Республиканский научный центр неотложной медицинской помощи»</t>
  </si>
  <si>
    <t xml:space="preserve">Услуги АО "Республиканский научный центр неотложной медицинской помощи " по проведению научных исследований 
в рамках выполнения государственного задания 
</t>
  </si>
  <si>
    <t xml:space="preserve">Услуги по проведению научных исследований в области здравоохранения АО «Национальный научный центр кардиохирургии» </t>
  </si>
  <si>
    <t>Услуги АО "Национальный научный центр кардиохирургии " по проведению научных исследований в рамках выполнения государственного задания</t>
  </si>
  <si>
    <t xml:space="preserve">Услуги по проведению научных исследований в области здравоохранения АО «Национальный научный центр материнства и детства» </t>
  </si>
  <si>
    <t xml:space="preserve">Услуги АО " Национальный научный центр материнства и детства" по проведению научных исследований в рамках выполнения государственного задания </t>
  </si>
  <si>
    <t xml:space="preserve">Услуги синхронного перевода для тренинговых программ Высшей школы государственной политики </t>
  </si>
  <si>
    <t>Услуги синхронного перевода для тренинговых программ Высшей школы бизнеса</t>
  </si>
  <si>
    <t>Услуги стратегического партнера в сфере образования</t>
  </si>
  <si>
    <t>Услуги стратегического партнера по предоставлению Лицензии на курсы</t>
  </si>
  <si>
    <t>с даты вступления договора в силу по июнь 2012 года</t>
  </si>
  <si>
    <t>г. Астана, пр. Кабанбай батыра, 53</t>
  </si>
  <si>
    <t>Инжиниринговые услуги частного учреждения "Дирекция строящегося предприятия" по проектам строительства "Назарбаев Университет"</t>
  </si>
  <si>
    <t>Инжиниринговые услуги частного учреждения "Дирекция строящегося предприятия" по проектам строительства "Назарбаев Университет" (ПК1, ПК2, ПК3, ПК4 II-й очереди строительства, реконструкция фасадов зданий "Назарбаев Университет", МЖК "Академический") - 31,58% и ПК5</t>
  </si>
  <si>
    <t>24 месяца</t>
  </si>
  <si>
    <t>Реконструкция фасадов факультетов и общежитий "Назарбаев Университет"</t>
  </si>
  <si>
    <t>в течение 4 месяцев со дня вступления в силу договора подряда</t>
  </si>
  <si>
    <t>Ремонт зданий АО "Национальный научный центр материнства и детства", АО "Республиканский детский реабилитационный центр", АО "Республиканский научный центр нейрохирургии"</t>
  </si>
  <si>
    <t>Строительно-монтажные работы по осушению участка, затопленного системами озер Малый Талдыколь на территории научно-образовательного комплекса "Назарбаев Университет" для ПК1 II-й очереди строительства</t>
  </si>
  <si>
    <t xml:space="preserve">работа </t>
  </si>
  <si>
    <t>Услуги по  предпроектному исследованию по созданию Национального научного онкологического центра</t>
  </si>
  <si>
    <t>Услуги стратегического партнера по предпроектному исследованию по созданию Национального научного онкологического центра.</t>
  </si>
  <si>
    <t>со дня вступления договора в силу до 31 декабря 2012 года</t>
  </si>
  <si>
    <t>США, Республика Казахстан</t>
  </si>
  <si>
    <t>Краткая характеристика (описание) товаров, работ, услуг</t>
  </si>
  <si>
    <t>Единица измерения (в соответствии с МКЕИ)</t>
  </si>
  <si>
    <t>Цена за единицу, тенге (маркетинговая цена)</t>
  </si>
  <si>
    <t>Количество/ объем</t>
  </si>
  <si>
    <t xml:space="preserve"> пп. 26) п. 15 Правил</t>
  </si>
  <si>
    <t>пп. 30) п.15 Правил</t>
  </si>
  <si>
    <t>пп 26) п. 15 Правил</t>
  </si>
  <si>
    <t xml:space="preserve"> пп. 6), 14) п. 15 Правил</t>
  </si>
  <si>
    <t>пп. 6), 14) п. 15 Правил</t>
  </si>
  <si>
    <t xml:space="preserve"> пп. 4) п. 15 Правил</t>
  </si>
  <si>
    <t>пп. 4) п. 15 Правил</t>
  </si>
  <si>
    <t xml:space="preserve"> пп. 25) п.15 Правил</t>
  </si>
  <si>
    <t>пп. 26) п. 15 Правил</t>
  </si>
  <si>
    <t>пп. 25) п.15 Правил</t>
  </si>
  <si>
    <t xml:space="preserve"> пп. 1) п. 15 Правил</t>
  </si>
  <si>
    <t>пп. 14) п.15 Правил</t>
  </si>
  <si>
    <t>пп. 6) п.15 Правил</t>
  </si>
  <si>
    <t>пп. 14) п. 15 Правил</t>
  </si>
  <si>
    <t xml:space="preserve"> пп. 14) п. 15 Правил</t>
  </si>
  <si>
    <t>пп. 1), 6) п.15 Правил</t>
  </si>
  <si>
    <t>пп. 1),6) п.15 Правил</t>
  </si>
  <si>
    <t xml:space="preserve"> пп. 26) п.15 Правил</t>
  </si>
  <si>
    <t>пп 14) п. 15 Правил</t>
  </si>
  <si>
    <t>исп. менеджер ДАО Тасбулатова Д.С., тел. 8 (7172)70-60-80</t>
  </si>
  <si>
    <t xml:space="preserve">в течение 3 месяцев со дня вступления в силу договора </t>
  </si>
  <si>
    <t xml:space="preserve">«Назарбаев Университеті» 2012 жылға арналған тауарларды, жұмыстарды, қызметтерді сатып алу жоспары.  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</si>
  <si>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</si>
  <si>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</si>
  <si>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</si>
  <si>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</si>
  <si>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</si>
  <si>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</si>
  <si>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</si>
  <si>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>Бірлігі үшін баға, теңге (маркетинг бағасы)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</si>
  <si>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</si>
  <si>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</si>
  <si>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</si>
  <si>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</si>
  <si>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</si>
  <si>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</si>
  <si>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</si>
  <si>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кешендi жұмыс</t>
  </si>
  <si>
    <t>мердiгерлiк шарттың күшіне енген күнінен бастап 17 ай ішінде</t>
  </si>
  <si>
    <t>Астана қ.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</si>
  <si>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</si>
  <si>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мердiгерлiк шарттың күшіне енген күнінен бастап 19 ай ішінде</t>
  </si>
  <si>
    <t>Жұмыстар бойынша жинағы:</t>
  </si>
  <si>
    <t>Қызметтер</t>
  </si>
  <si>
    <t>қызмет</t>
  </si>
  <si>
    <t xml:space="preserve">шарттың күшіне енген күнінен бастап 24 ай ішінде </t>
  </si>
  <si>
    <t xml:space="preserve"> Ақпараттық маркетинг және жарнаманы ұйымдастыру бойынша  PR-қызметтерді көрсету </t>
  </si>
  <si>
    <t>Компанияның маркетингтік және PR-акцияларын өткізу</t>
  </si>
  <si>
    <t xml:space="preserve">Іс-шаралар корпоративтік мәдениетке қолдау көрсету мен команданы біріктіруге бағытталған </t>
  </si>
  <si>
    <t>Іс-шараларды ұйымдастыру және өткізу жылдың қорытындысын жинақтауға бағыттаған</t>
  </si>
  <si>
    <t>шарттың күшіне енген күнінен бастап 1 ай</t>
  </si>
  <si>
    <t xml:space="preserve">Маркетингтік зерттеулерді  өткізу (Маркетингтік жоспар мен стратегияны жасау) </t>
  </si>
  <si>
    <t>Университеттің   негізгі даму көрсеткіштері бойынша маркетингтік зерттеулерді өткізу (рекрутинг, брендинг, бедел)</t>
  </si>
  <si>
    <t>шарттың күшіне енген күнінен бастап 3 ай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</si>
  <si>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</si>
  <si>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</si>
  <si>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2012 ж. 31 желтоқсанға дейн</t>
  </si>
  <si>
    <t>Астана қ., Қабанбай батырдың дн., 53</t>
  </si>
  <si>
    <t>Назарбаев Университетінің инвестициялық қызметін ұйымдастыру бойынша консультациялық қызметтер</t>
  </si>
  <si>
    <t>Назарбаев Университетінің  инвестициялық қызметін ұйымдастыру бойынша консультациялық қызметтерді көрсету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</si>
  <si>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</si>
  <si>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</si>
  <si>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</si>
  <si>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 xml:space="preserve">Шетелдік ЖОО-мен және ғылыми орталықтармен келісімдер жасау мәселесі бойынша консультациялық және заң қызметтер  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</si>
  <si>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</si>
  <si>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</si>
  <si>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Бастапқы-рұқсат беру құжаттамасын алу бойынша қызметтер (жер бөлімше таңдау және келісу, жер комитеттің кешенді есептеу нәтижесісі, ақпараттық мәліметтері және  басқа) </t>
  </si>
  <si>
    <t>шарттың күшіне енген күнінен бастап 30 күн</t>
  </si>
  <si>
    <t xml:space="preserve">Астана қ. </t>
  </si>
  <si>
    <t>Жылу орталығы координаттарының схемасын әзірлеу</t>
  </si>
  <si>
    <t>Қала құрылысы ахуалын талдау және объектінің кеңістіктегі параметрлерін айқындау (мақсатты пайдаланылуын өзгертусіз тұрғын емес үй-жайларды қайта жоспарлау)</t>
  </si>
  <si>
    <t>Қызметтер бойынша жинағы:</t>
  </si>
  <si>
    <t>Ереженің 15-т. 26) тт.</t>
  </si>
  <si>
    <t xml:space="preserve"> "Назарбаев Университетi" Ғылыми-бiлiм беру  кешенiнің 2-шi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</si>
  <si>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кепілді хаттан тапсырма берушімен жіберуден күнінен бастап 15 қырқүйек 2012 жылға дейін</t>
  </si>
  <si>
    <t xml:space="preserve">«Назарбаев Университеті» ғылыми оқу зертханаларын іске қосуға арналған кешенді жұмыстар </t>
  </si>
  <si>
    <t>Ереженің 15-т. 30) тт.</t>
  </si>
  <si>
    <t>мердiгерлiк шарттың күшіне енген күнінен бастап 150 күн</t>
  </si>
  <si>
    <t>мердiгерлiк шарттың күшіне енген күнінен бастап 4 ай</t>
  </si>
  <si>
    <t>жұмыс</t>
  </si>
  <si>
    <t>Пәнаралық және энергетикалық зерттеулер саласындағы қызметтер</t>
  </si>
  <si>
    <t>Ереженің 15-т. 6), 14) тт.</t>
  </si>
  <si>
    <t xml:space="preserve">Мемлекеттiк тапсырманы орындау шеңберінде  ғылыми зерттеулердi өткiзу бойынша "Энергетикалық зерттеулер орталығы" ЖМ-нің  қызметтерi </t>
  </si>
  <si>
    <t xml:space="preserve">шарттың күшіне енген күнінен бастап 
31.12.2012 дейін
</t>
  </si>
  <si>
    <t>«Өмiр туралы ғылымдар саласындағы  ғылыми зерттеулер» қызметтері</t>
  </si>
  <si>
    <t xml:space="preserve">Мемлекеттiк тапсырманы орындау шеңберінде  ғылыми зерттеулердi өткiзу бойынша "Өмір туралы ғылымдар орталығы"  ЖМ-нің қызметтерi </t>
  </si>
  <si>
    <t>«Бiлiм беру саясаты саласындағы ғылыми зерттеулер» қызметтері</t>
  </si>
  <si>
    <t xml:space="preserve">Мемлекеттiк тапсырманы орындау шеңберінде  ғылыми зерттеулердi өткiзу бойынша "Білім беру саясаты орталығы"  ЖМ-нің қызметтерi 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</si>
  <si>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</si>
  <si>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</si>
  <si>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</si>
  <si>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</si>
  <si>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</si>
  <si>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Халықаралық академиялық персоналды медициналық сақтандыру бойынша делдалдық қызметтер</t>
  </si>
  <si>
    <t xml:space="preserve">шарттың күшіне енген күнінен бастап 20013 ж. 28 ақпанға дейiн
</t>
  </si>
  <si>
    <t>Декан лауазымына үміткерлерді iздестiру бойынша қызмет</t>
  </si>
  <si>
    <t>Ереженің 15-т. 25) тт.</t>
  </si>
  <si>
    <t>Халықаралық рекрутинг агенттіктерінің қызметі (Декан лауазымына үміткерлерді iздестiру бойынша қызмет)</t>
  </si>
  <si>
    <t xml:space="preserve">шарттың күшіне енген күнінен бастап 31.12.2012 дейін
</t>
  </si>
  <si>
    <t>Астана қ., Лондон қ.</t>
  </si>
  <si>
    <t>Бағалы қағаздар номиналын ұстау бойынша қызметтер</t>
  </si>
  <si>
    <t>шарттың күшіне енген күнінен бастап 31.12.2012 дейін, келісім шарты тараптар келісім бойынша мүмкін ұзарту</t>
  </si>
  <si>
    <t>Құзыретке негізделген Медицина мектебі оқытушыларының әлеуетін арттырудың қысқа мерзімді жоспарын әзірлеу бойынша консультациялық қызметтер (клиникалық емес және клиникалық)</t>
  </si>
  <si>
    <t>Талапкерлерді іріктеу бойынша қызметтер</t>
  </si>
  <si>
    <t xml:space="preserve">ВСЕРТ және  IELTS ағылшын тілі тестілерін ұйымдастыру және өткізу </t>
  </si>
  <si>
    <t>Алматы, Астана, Ақтау, Ақтөбе, Атырау, Қостанай, Павлодар, Петропавл, Шымкент, Талдықорган, Қызылорда, Тараз, Карағанды, Семей, Урал, Өскемен</t>
  </si>
  <si>
    <t>Ереженің 15-т. 1) тт.</t>
  </si>
  <si>
    <t xml:space="preserve">Стратегиялық әріптестен қызметтерді сатып алу бойынша ұзақмерзімді келісім </t>
  </si>
  <si>
    <t xml:space="preserve"> Стратегиялық әріптестен Инженерия мектебі үшін қызметтерді сатып алу бойынша ұзақ мерзімді келісім </t>
  </si>
  <si>
    <t>Емтихан алушыларды тарту бойынша қызметтер</t>
  </si>
  <si>
    <t>Стратегиялық әріптестен  Ғылым және технологиялар мектебі үшін қызметтерді сатып алу бойынша ұзақмерзімді келісім</t>
  </si>
  <si>
    <t xml:space="preserve">Стратегиялық әріптестен Әлеуметтік және гуманитарлық ғылымдар мектебі   үшін қызметтерді сатып алу бойынша ұзақмерзімді келісім </t>
  </si>
  <si>
    <t xml:space="preserve">Шағын және орта бизнестің топ-менеджментіне арналған корпоративтік тренингтік бағдарламаларды әзірлеу, енгізу және іске асыру бойынша консультациялық қызметтер </t>
  </si>
  <si>
    <t xml:space="preserve">Қазақстан Республикасы Үкіметінің мүшелеріне және өзге де мемлекеттік қызметшілерге арналған корпоративтік тренингтік бағдарламаларды әзірлеу, енгізу және іске асыру бойынша консультациялық қызметтер </t>
  </si>
  <si>
    <t xml:space="preserve">Типография қызметтері </t>
  </si>
  <si>
    <t>Ереженің 15-т. 14) тт.</t>
  </si>
  <si>
    <t xml:space="preserve">Тренингтер өткізу үшін типография қызметтері   </t>
  </si>
  <si>
    <t>Ереженің 15-т. 6) тт.</t>
  </si>
  <si>
    <t>Мемлекеттік тапсырманы орындау шеңберінде тренингтерді өткізу үшін типографиялық қызметтер</t>
  </si>
  <si>
    <t>Стратегиялық әрiптестен штатты қысқа мерзiм ішінде жинақтау (бас қызметшi) бойынша қызметтердi сатып алу</t>
  </si>
  <si>
    <t>Инженерия мектебiнiң бiлiм беру процесiн әдiснамалық, әдiстемелiк қамтамасыз ету үшiн штатты қысқа мерзiм ішінде жинақтау (бас қызметшi)</t>
  </si>
  <si>
    <t xml:space="preserve">шарттың күшіне енген күнінен бастап 2012 жылғы 31 желтоқсанға дейiн
</t>
  </si>
  <si>
    <t>Басшылыққ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</si>
  <si>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</si>
  <si>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 </t>
  </si>
  <si>
    <t>04.01.- 31.12.2012ж.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</si>
  <si>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</si>
  <si>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</si>
  <si>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 xml:space="preserve">Өмір туралы ғылым саласында іргелі және қолданбалы ғылыми зерттеулерді жүргізу, биомедицина саласында білім беру бағдарламаларын әзірлеу және мамандарды даярлау, сондай-ақ ғылыми әзірлемелерді практикаға трансляциялау қызметтері  </t>
  </si>
  <si>
    <t xml:space="preserve">Білімнің бәсекеге қабілеттілігі мен педагог мамандығының беделін арттыру, білім беру саясаты саласында мамандарды даярлау, сондай-ақ білім беру саясаты саласында өзекті зерттеулер жүргізу мен аккредиттеу қызметтерін көрсету қызметтері </t>
  </si>
  <si>
    <t xml:space="preserve">Оқу және ғылыми-зертханалық эксперименталдық базаны қамтамасыз ету, қазіргі заманға сай ғылыми, инженерлік және технологиялық бағыттарды, оның ішінде энергетика, экология, іргелі және қолданбалы ғылым саласын дамытуға қолайлы инновациялық ортаны құру бойынша қызметтер </t>
  </si>
  <si>
    <t>«Жедел медициналық жәрдем республикалық ғылыми орталығы» АҚ денсаулық сақтау саласындағы ғылыми зерттеулердi өткiзу бойынша қызметтер</t>
  </si>
  <si>
    <t>«Ұлттық ғылыми кардиохирургия орталығы» АҚ денсаулық сақтаудың саласында ғылыми зерттеулердi өткiзу бойынша қызметтер</t>
  </si>
  <si>
    <t>Мемлекеттік тапсырманы орындау шеңберінде ғылыми зерттеулердi өткiзу бойынша «Ұлттық ғылыми кардиохирургия  орталығы» АҚ қызметтер</t>
  </si>
  <si>
    <t>«Ана мен бала Ұлттық ғылыми орталығы» АҚ денсаулық сақтау саласындағы ғылыми зерттеулердi өткiзу бойынша қызметтер</t>
  </si>
  <si>
    <t>Мемлекеттік тапсырманы орындау шеңберінде «Ана мен бала Ұлттық ғылыми орталығы» АҚ денсаулық сақтау саласындағы ғылыми зерттеулердi өткiзу бойынша қызметтер</t>
  </si>
  <si>
    <t>Жоғары мемлекеттік саясат мектебінің тренингтік бағдарламалары үшін ілеспе аударма қызметі</t>
  </si>
  <si>
    <t>Ереженің 15-т. 1), 6) тт.</t>
  </si>
  <si>
    <t>Жоғары бизнес мектебінің тренингтік бағдарламалары үшін ілеспе аударма қызметі</t>
  </si>
  <si>
    <t>Білім саласындағы стратегиялық әріптестік қызметі</t>
  </si>
  <si>
    <t>Курстарға Лицензия беру бойынша стратегиялық әріптестің қызметі</t>
  </si>
  <si>
    <t xml:space="preserve">шарттың күшіне енген күнінен бастап маусымға 2012ж. дейін
</t>
  </si>
  <si>
    <t>24 ай</t>
  </si>
  <si>
    <t>Ұлттық ғылыми онкология орталығын құру бойынша жобалау адындағы зерттеу бойынша қызмет</t>
  </si>
  <si>
    <t xml:space="preserve">шарттың күшіне енген күнінен бастап 
2012 жылғы 31 желтоқсанға дейын
</t>
  </si>
  <si>
    <t xml:space="preserve">Қазақстан Республикасы,  АҚШ
</t>
  </si>
  <si>
    <t>Қызметтер бойынша жиыны:</t>
  </si>
  <si>
    <t>ЖИЫНЫ:</t>
  </si>
  <si>
    <t>Орынд. ӘҚД менеджері Тасболатова Д.С., тел. 8 (7172)70-60-80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</si>
  <si>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</si>
  <si>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</si>
  <si>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"Назарбаев Университеті" құрылыс жобалары бойынша инжинирингтік қызмет </t>
  </si>
  <si>
    <t>"Назарбаев Университеті" құрылыс жобалары бойынша инжинирингтік қызмет (Екiншi құрылыс кезегiнiң ІК1, ІК2, ІК3, ІК4 , "Назарбаев Университеті" ғимараттары фасадтарын қалпына келтiру, КТК "Академический") - 68,42%</t>
  </si>
  <si>
    <t xml:space="preserve">"Ғылым, білім күні" қорытынды іс-шараларды ұйымдастыру және өткізу </t>
  </si>
  <si>
    <t xml:space="preserve">"Назарбаев Университетi" Ғылыми-бiлiм беру  кешенiнің екiншi құрылыс кезегiнiң 2-шi iске қосылатын кешенiнің құрылысы </t>
  </si>
  <si>
    <t>"Назарбаев Университеті" ғылыми-білім беру кешенінің құрылыстар бірінші кезегі іске қосқыш кешеннің біріншісінің фасадтың және шатырдың қайта құруы</t>
  </si>
  <si>
    <t>"Назарбаев Университеті" ғылыми-білім беретін кешеннің құрылыстар бірінші кезегі іске қосқыш кешеннің біріншісінің фасадтың және шатырдың қайта құруы</t>
  </si>
  <si>
    <t>"Назарбаев Университеті" факультеттері мен жатақханаларының фасадтарын қайта құру</t>
  </si>
  <si>
    <t>"Ана мен бала Ұлттық ғылыми орталығы" АҚ, "Республикалық балаларды оңалту орталығы" АҚ, " Республикалық нейрохирургия ғылыми орталығы" АҚ ғимараттарың жөндеу</t>
  </si>
  <si>
    <t>"Ана мен бала Ұлттық ғылыми орталығыә АҚ, "Республикалық балаларды оңалту орталығы" АҚ, " Республикалық нейрохирургия ғылыми орталығы" АҚ ғимараттарың жөндеу</t>
  </si>
  <si>
    <t>"Назарбаев Университеті" ғылыми-білім беру кешенінің аумағында Кіші Талдыкөл көлдерінің жүйелерімен су басқан жерлерді құрғату бойынша құрылыс-монтаждық жұмыстар</t>
  </si>
  <si>
    <t>"Назарбаев Университеті" презентациясын өткізу үшін конференц-залды жалдау</t>
  </si>
  <si>
    <t xml:space="preserve">"Назарбаев Университеті" құрылыс жобалары бойынша "Салынып жатқан кәсіпорын дирекциясы" ЖМ-нің инжинирингкiк кызметі </t>
  </si>
  <si>
    <t>"Назарбаев Университеті" құрылыс жобалары бойынша  "Салынып жатқан кәсіпорын дирекциясы" ЖМ инжинирингтiк кызметі (Екiншi құрылыс кезегiнiң ІК1, ІК2, ІК3, ІК4 , "Назарбаев Университеті" ғимараттары фасадтарын қалпына келтiру,  "Академический"КТК) - 31,58% және ІК5</t>
  </si>
  <si>
    <t xml:space="preserve">Утвержден приказом Председателя Исполнительного совета </t>
  </si>
  <si>
    <t>"Назарбаев Университет" от 06 января 2012 года №1</t>
  </si>
  <si>
    <t>Наименование товаров, работ, услуг</t>
  </si>
  <si>
    <t xml:space="preserve">Способ осуществления закупок </t>
  </si>
  <si>
    <t>со дня подписания договора по 31 декабря 2012 г.</t>
  </si>
  <si>
    <t>Ориентационная неделя для профессорско-преподавательского состава</t>
  </si>
  <si>
    <t>исключена</t>
  </si>
  <si>
    <t>Услуги питания для организации форума в "Назарбаев Университет"</t>
  </si>
  <si>
    <t>пп. 1) п. 15 Правил</t>
  </si>
  <si>
    <t>Организация и обеспечение питанием участникам форума</t>
  </si>
  <si>
    <t>20-21 августа 2012 года</t>
  </si>
  <si>
    <t>Услуги технической поддержки для организации форума в "Назарбаев Университет"</t>
  </si>
  <si>
    <t>Аренда выставочного, звукового, синхронного оборудования, услуги режиссера, видео, фото оператора и др. в соответствии с технической спецификацией</t>
  </si>
  <si>
    <t>со дня вступления договора в силу до 21 августа 2012 года</t>
  </si>
  <si>
    <t>со дня подписания договора по 18 августа 2012 года.</t>
  </si>
  <si>
    <t>Товары</t>
  </si>
  <si>
    <t>Услуги по организации и проведению концертного мероприятия</t>
  </si>
  <si>
    <t>Организация и проведение концертного мероприятия</t>
  </si>
  <si>
    <t>Итого по товарам: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</si>
  <si>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</si>
  <si>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Алынып тасталған</t>
  </si>
  <si>
    <t>Баспа және электрондық  (оның iшiнде аймақтық) БАҚ-тарда, Интернетте жарнамалық және имидждік материалдарды шығару және орналастыру, сыртқы жарнаманы орнату, шығару және ауыстыру, корпоративтік веб-сайтқа ақпараттық қолдау  көрсету, бейне және радио роликтердi жасау және медиа - мониторинг жүргізу</t>
  </si>
  <si>
    <t>Оқытушы - профессорлар құрамы үшiн бағыт беру аптасы</t>
  </si>
  <si>
    <t>Концерттiк іс-шараны ұйымдастыру және өткiзу бойынша қызмет</t>
  </si>
  <si>
    <t>баға ұсыныстарын сұрастыру</t>
  </si>
  <si>
    <t>Концерттiк іс-шараны ұйымдастыру және өткiзу</t>
  </si>
  <si>
    <t xml:space="preserve">2012 жылы 20-21 тамызда </t>
  </si>
  <si>
    <t xml:space="preserve">Тауарлар </t>
  </si>
  <si>
    <t>Астана қ., Қабанбай батыр даң., 53</t>
  </si>
  <si>
    <t>Тауарлар бойынша жинағы:</t>
  </si>
  <si>
    <t>«Назарбаев Университеті» форумын ұйымдастыруға арналған тамақтану қызметтері</t>
  </si>
  <si>
    <t>Форумның қатысушыларының тамақтануын ұйымдастыру және қамтамасыз ету</t>
  </si>
  <si>
    <t>2012 жылы 20-21 тамызда</t>
  </si>
  <si>
    <t>«Назарбаев Университеті» форумын ұйымдастыруға арналған техникалық қолдау қызметтері</t>
  </si>
  <si>
    <t>Көрме, дыбыстық синхронды жабдық, бейне, фото оператордың және тағы басқалардың  қызметтері техникалық ерекшелігімен</t>
  </si>
  <si>
    <t>шарттың күшіне енген күнінен бастап 2012 ж. 21 тамызға дейн</t>
  </si>
  <si>
    <t>2. Сатып алуы  Ереженің 15-тармағына сәйкес Ереженің нормаларын қолданусыз жүзеге асырылатын тауарлар, жұмыстар, қызметтер</t>
  </si>
  <si>
    <t>Услуги ЧУ "Центр наук о жизни" по проведению научных исследований по программе "Целевое развитие университетской науки, ориентированное на инновационный результат" на 2011-2014 годы</t>
  </si>
  <si>
    <t>Научные исследования по направлению "Научные основы качественного долголетия и разработка инновационных технологий геронтоинжиниринга на 2011-2014 годы"</t>
  </si>
  <si>
    <t>Организация и проведение мероприятия "Teambuilding"</t>
  </si>
  <si>
    <t>Акмолинская область</t>
  </si>
  <si>
    <t>Teambuilding» іс-шарасын  ұйымдастыру және өткізу</t>
  </si>
  <si>
    <t>Ақмола облысы</t>
  </si>
  <si>
    <t>2011-2014 жылдарға арналған сапалы ұзақ өмiр сүрудiң ғылыми негiздерi және геронтоинжинирингтегі инновациялық технологияларды дамыту» бағыты бойынша ғылыми зерттеулер</t>
  </si>
  <si>
    <t xml:space="preserve">«Өмір туралы ғылымдар орталығы» ЖМ-ның 
2011-2014 жылдарға арналған «Инновациялық нәтижеге бағытталған университеттік ғылымды мақсатты дамыту» бағдарламасы жөніндегі ғылыми зерттеулерді  жүргізу бойынша қызметтері 
</t>
  </si>
  <si>
    <t>шарттың күшіне енген күнінен бастап 31.12.2012 ж. дейін</t>
  </si>
  <si>
    <t>Долгосрочное соглашение о приобретении услуг у стратегического партнера</t>
  </si>
  <si>
    <t>Долгосрочное соглашение о приобретении услуг у стратегического партнера  Школы государственной политики Ли Куан Ю</t>
  </si>
  <si>
    <t>со дня вступления договора в силу по 31.08.2017г.</t>
  </si>
  <si>
    <t>Стратегиялық әріптестен қызметтерді сатып алу бойынша ұзақ мерзімді келісім</t>
  </si>
  <si>
    <t>Ли Куан Ю Мемлекеттік саясат мектебі стратегиялық әріптестен  сатып алу бойынша ұзақ мерзімді келісім  қызметтер</t>
  </si>
  <si>
    <t xml:space="preserve">шарттың күшіне енген күнінен бастап 31.08.2017ж. дейін
</t>
  </si>
  <si>
    <t>в течение 22 месяцев со дня вступления в силу договора подряда</t>
  </si>
  <si>
    <t>Капитальный ремонт кровли и реконструкция помещений здания АО "Республиканский научный центр неотложной медицинской помощи"</t>
  </si>
  <si>
    <t>Капитальный ремонт кровли и реконструкция помещений здания  АО "Республиканский научный центр неотложной медицинской помощи"</t>
  </si>
  <si>
    <t>в течение 12 месяцев со дня вступления в силу договора подряда</t>
  </si>
  <si>
    <t>мердiгерлiк шарттың күшіне енген күнінен бастап 22 ай</t>
  </si>
  <si>
    <t xml:space="preserve">"Республикалық жедел медициналық жәрдем ғылыми орталығы" АҚ ғимаратының үй-жайларын және шатырын  күрделі жөндеу және қайта қалпына келтіру </t>
  </si>
  <si>
    <t>мердiгерлiк шарттың күшіне енген күнінен бастап 12 ай</t>
  </si>
  <si>
    <t>22-1</t>
  </si>
  <si>
    <t xml:space="preserve">Услуги по изготовлению наглядно-имиджевой продукции для международного форума </t>
  </si>
  <si>
    <t>Изготовление и предоставление наглядно-имиджевой продукции для международного форума (баннер информационный, бейдж, табличка указатель, флаг, верхняя одежда)</t>
  </si>
  <si>
    <t>Оказание консультационных и образовательных услуг по созданию Высшей школы бизнеса «Назарбаев Университет»</t>
  </si>
  <si>
    <t>Приобретение консультационных и образовательных услуг у стратегического партнера для создания Высшей школы бизнеса «Назарбаев Университет»</t>
  </si>
  <si>
    <t>со дня вступления договора в силу по 30.06.2017г.</t>
  </si>
  <si>
    <t xml:space="preserve">шарттың күшіне енген күнінен бастап 2012 жылғы 31 желтоқсанға дейін
</t>
  </si>
  <si>
    <t>Халықаралық форум үшiн көрнекi - имидж өнiмдерiн жасау бойынша қызметтер</t>
  </si>
  <si>
    <t>Халықаралық форум үшiн көрнекi - имидж өнiмдерiн жасау және беру (баннер ақпараттық, бейдж, нұсқама кесте, ту, сыртқы киiм)</t>
  </si>
  <si>
    <t>Шартқа қол қойылған күннен бастап 2012 ж. 18 тамызға дейн</t>
  </si>
  <si>
    <t xml:space="preserve">«Назарбаев Университеті» Жоғарғы бизнес мектебiн ашу бойынша консультациялық және бiлiм беру қызметтері
</t>
  </si>
  <si>
    <t xml:space="preserve">«Назарбаев Университеті» Жоғарғы бизнес мектебiн ашу үшін стратегиялық әріптестен консультациялық және бiлiм беру қызметтерін  сатып алу 
</t>
  </si>
  <si>
    <t xml:space="preserve">шарттың күшіне енген күнінен бастап 30.06.2017ж. дейін
</t>
  </si>
  <si>
    <t>с даты вступления договора в силу по 31 декабря 2012 года</t>
  </si>
  <si>
    <t>в течение 2-го полугодия 2012 года по заявке заказчика</t>
  </si>
  <si>
    <t>тапсырма берушiнiң өтінімі бойынша 2012 жылы 2 - жарты жылдық iшiнде</t>
  </si>
  <si>
    <t xml:space="preserve">шартқа қол қойылған күннен бастап 2012 жылғы
31 желтоқсанға дейін
</t>
  </si>
  <si>
    <t>180 календарных дней со дня вступления в силу договора</t>
  </si>
  <si>
    <t>шарттың күшіне енген күнінен бастап 180 күнтізбелік күн</t>
  </si>
  <si>
    <t>от 27.08.12г. № 88</t>
  </si>
  <si>
    <t>с учетом изменений и дополнений, согласно приказу Председателя</t>
  </si>
  <si>
    <t xml:space="preserve"> Исполнительного совета "Назарбаев Университет" </t>
  </si>
  <si>
    <t>Консультационные услуги по разработке плана реализации по созданию и деятельности Школы Медицины "Назарбаев Университет"</t>
  </si>
  <si>
    <t>Составление плана по разработке и запуску четырехлетней программы Школы Медицины, разработка учебных программ, создание дорожной карты и графика мероприятий</t>
  </si>
  <si>
    <t xml:space="preserve">со дня вступления договора в силу по 31 декабря 2012 года </t>
  </si>
  <si>
    <t>Приобретение услуг для организации совещания в "Назарбаев Университет"</t>
  </si>
  <si>
    <t>Услуги питания, технического оснащений, синхронного перевода для организации совещания в "Назарбаев Университет"</t>
  </si>
  <si>
    <t>со дня подписания договора до 5 сентября 2012 года</t>
  </si>
  <si>
    <t>«Назарбаев Университеті» Медицина мектебін құру және қызметі туралы жоспарды өткізу әзірлеу консультациялық қызметтер</t>
  </si>
  <si>
    <t>Медицина мектебінің төрт жылдық бағдарламаларын әзірлеу, оқу бағдарламасын әзірлеу, жол карта мен іс-шаралар кестесін жасау</t>
  </si>
  <si>
    <t>АҚШ, Қазақстан Республикасы</t>
  </si>
  <si>
    <t>шарттың күшіне енген күнінен бастап 31.12.2012 жылға дейін</t>
  </si>
  <si>
    <t xml:space="preserve">«Назарбаев Университеті» отырысын  ұйымдастыру үшін қызметтерді сатып алу </t>
  </si>
  <si>
    <t>«Назарбаев Университеті» отырысын ұйымдастыру үшін тамақтандыру, техникамен жарақтандыру, ілеспе аударма қызметтерін алу</t>
  </si>
  <si>
    <t xml:space="preserve">Шартқа қол қойылған күннен бастап 2012 жылғы 5 қыркүйекке дейін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</si>
</sst>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4" fontId="25" fillId="2" borderId="0" xfId="0" applyNumberFormat="1" applyFont="1" applyFill="1" applyAlignment="1">
      <alignment horizontal="center" vertical="center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7" xfId="2" applyNumberFormat="1" applyFont="1" applyFill="1" applyBorder="1" applyAlignment="1">
      <alignment horizontal="center" vertical="center" wrapText="1"/>
    </xf>
    <xf numFmtId="1" fontId="25" fillId="2" borderId="5" xfId="2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vertical="center" wrapText="1"/>
    </xf>
    <xf numFmtId="4" fontId="28" fillId="2" borderId="0" xfId="0" applyNumberFormat="1" applyFont="1" applyFill="1" applyAlignment="1">
      <alignment horizontal="left" vertical="center"/>
    </xf>
    <xf numFmtId="4" fontId="27" fillId="2" borderId="1" xfId="2" applyNumberFormat="1" applyFont="1" applyFill="1" applyBorder="1" applyAlignment="1">
      <alignment horizontal="center" vertical="center" wrapText="1"/>
    </xf>
    <xf numFmtId="4" fontId="27" fillId="2" borderId="4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4" fontId="25" fillId="2" borderId="4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4" fontId="25" fillId="2" borderId="4" xfId="0" applyNumberFormat="1" applyFont="1" applyFill="1" applyBorder="1" applyAlignment="1">
      <alignment horizontal="center" vertical="center" wrapText="1"/>
    </xf>
    <xf numFmtId="4" fontId="27" fillId="2" borderId="1" xfId="1" applyNumberFormat="1" applyFont="1" applyFill="1" applyBorder="1" applyAlignment="1">
      <alignment horizontal="center" vertical="center" wrapText="1"/>
    </xf>
    <xf numFmtId="0" fontId="27" fillId="2" borderId="4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1" fontId="25" fillId="2" borderId="8" xfId="2" applyNumberFormat="1" applyFont="1" applyFill="1" applyBorder="1" applyAlignment="1">
      <alignment horizontal="center" vertical="center" wrapText="1"/>
    </xf>
    <xf numFmtId="4" fontId="25" fillId="2" borderId="6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1" fontId="27" fillId="2" borderId="1" xfId="1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5" fillId="2" borderId="3" xfId="2" applyNumberFormat="1" applyFont="1" applyFill="1" applyBorder="1" applyAlignment="1">
      <alignment vertical="center" wrapText="1"/>
    </xf>
    <xf numFmtId="3" fontId="25" fillId="2" borderId="1" xfId="0" applyNumberFormat="1" applyFont="1" applyFill="1" applyBorder="1" applyAlignment="1">
      <alignment vertical="center" wrapText="1"/>
    </xf>
    <xf numFmtId="3" fontId="25" fillId="2" borderId="1" xfId="3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27" fillId="2" borderId="7" xfId="2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5" xfId="2" applyNumberFormat="1" applyFont="1" applyFill="1" applyBorder="1" applyAlignment="1">
      <alignment vertical="center" wrapText="1"/>
    </xf>
    <xf numFmtId="1" fontId="25" fillId="2" borderId="0" xfId="0" applyNumberFormat="1" applyFont="1" applyFill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2" applyNumberFormat="1" applyFont="1" applyFill="1" applyBorder="1" applyAlignment="1">
      <alignment horizontal="left" vertical="center"/>
    </xf>
    <xf numFmtId="1" fontId="25" fillId="2" borderId="1" xfId="2" applyNumberFormat="1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1" fontId="25" fillId="2" borderId="7" xfId="2" applyNumberFormat="1" applyFont="1" applyFill="1" applyBorder="1" applyAlignment="1">
      <alignment vertical="center" wrapText="1"/>
    </xf>
    <xf numFmtId="49" fontId="25" fillId="2" borderId="1" xfId="2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" fontId="27" fillId="2" borderId="7" xfId="2" applyNumberFormat="1" applyFont="1" applyFill="1" applyBorder="1" applyAlignment="1">
      <alignment horizontal="left" vertical="center" wrapText="1"/>
    </xf>
    <xf numFmtId="1" fontId="27" fillId="2" borderId="5" xfId="2" applyNumberFormat="1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Alignment="1">
      <alignment horizontal="left" vertical="center" wrapText="1"/>
    </xf>
    <xf numFmtId="1" fontId="27" fillId="2" borderId="7" xfId="1" applyNumberFormat="1" applyFont="1" applyFill="1" applyBorder="1" applyAlignment="1">
      <alignment horizontal="center" vertical="center" wrapText="1"/>
    </xf>
    <xf numFmtId="1" fontId="27" fillId="2" borderId="5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 shrinkToFit="1"/>
    </xf>
    <xf numFmtId="0" fontId="27" fillId="2" borderId="5" xfId="0" applyFont="1" applyFill="1" applyBorder="1" applyAlignment="1">
      <alignment horizontal="left" vertical="center" wrapText="1" shrinkToFit="1"/>
    </xf>
    <xf numFmtId="0" fontId="27" fillId="2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2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1" fontId="27" fillId="2" borderId="7" xfId="2" applyNumberFormat="1" applyFont="1" applyFill="1" applyBorder="1" applyAlignment="1">
      <alignment horizontal="left" vertical="center"/>
    </xf>
    <xf numFmtId="1" fontId="27" fillId="2" borderId="5" xfId="2" applyNumberFormat="1" applyFont="1" applyFill="1" applyBorder="1" applyAlignment="1">
      <alignment horizontal="left" vertical="center"/>
    </xf>
    <xf numFmtId="1" fontId="27" fillId="2" borderId="3" xfId="2" applyNumberFormat="1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105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977900" y="6626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533400</xdr:colOff>
      <xdr:row>105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9715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5"/>
  <sheetViews>
    <sheetView topLeftCell="E1" zoomScale="75" zoomScaleNormal="75" workbookViewId="0">
      <pane ySplit="14" topLeftCell="A39" activePane="bottomLeft" state="frozen"/>
      <selection pane="bottomLeft" activeCell="H108" sqref="H108:I109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9.570312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1" customWidth="1"/>
    <col min="13" max="13" width="20.28515625" style="1" customWidth="1"/>
    <col min="14" max="16384" width="9.140625" style="1"/>
  </cols>
  <sheetData>
    <row r="1" spans="1:11" s="5" customFormat="1" ht="18.75" x14ac:dyDescent="0.25">
      <c r="A1" s="9"/>
      <c r="B1" s="50"/>
      <c r="C1" s="2"/>
      <c r="D1" s="50"/>
      <c r="E1" s="2"/>
      <c r="F1" s="2"/>
      <c r="G1" s="2"/>
      <c r="H1" s="17"/>
      <c r="I1" s="39" t="s">
        <v>299</v>
      </c>
      <c r="J1" s="10"/>
      <c r="K1" s="67"/>
    </row>
    <row r="2" spans="1:11" s="5" customFormat="1" ht="18.75" x14ac:dyDescent="0.25">
      <c r="A2" s="9"/>
      <c r="B2" s="50"/>
      <c r="C2" s="2"/>
      <c r="D2" s="50"/>
      <c r="E2" s="2"/>
      <c r="F2" s="2"/>
      <c r="G2" s="2"/>
      <c r="H2" s="17"/>
      <c r="I2" s="39" t="s">
        <v>300</v>
      </c>
      <c r="J2" s="10"/>
      <c r="K2" s="68"/>
    </row>
    <row r="3" spans="1:11" s="5" customFormat="1" ht="18.75" x14ac:dyDescent="0.25">
      <c r="A3" s="9"/>
      <c r="B3" s="50"/>
      <c r="C3" s="2"/>
      <c r="D3" s="50"/>
      <c r="E3" s="2"/>
      <c r="F3" s="2"/>
      <c r="G3" s="2"/>
      <c r="H3" s="17"/>
      <c r="I3" s="39" t="s">
        <v>378</v>
      </c>
      <c r="J3" s="10"/>
      <c r="K3" s="68"/>
    </row>
    <row r="4" spans="1:11" s="5" customFormat="1" ht="18.75" x14ac:dyDescent="0.25">
      <c r="A4" s="9"/>
      <c r="B4" s="50"/>
      <c r="C4" s="2"/>
      <c r="D4" s="50"/>
      <c r="E4" s="2"/>
      <c r="F4" s="2"/>
      <c r="G4" s="2"/>
      <c r="H4" s="17"/>
      <c r="I4" s="39" t="s">
        <v>379</v>
      </c>
      <c r="J4" s="10"/>
      <c r="K4" s="68"/>
    </row>
    <row r="5" spans="1:11" s="5" customFormat="1" ht="18.75" x14ac:dyDescent="0.25">
      <c r="A5" s="9"/>
      <c r="B5" s="50"/>
      <c r="C5" s="2"/>
      <c r="D5" s="50"/>
      <c r="E5" s="2"/>
      <c r="F5" s="2"/>
      <c r="G5" s="2"/>
      <c r="H5" s="17"/>
      <c r="I5" s="39" t="s">
        <v>377</v>
      </c>
      <c r="J5" s="10"/>
      <c r="K5" s="68"/>
    </row>
    <row r="6" spans="1:11" s="5" customFormat="1" ht="18.75" x14ac:dyDescent="0.25">
      <c r="A6" s="9"/>
      <c r="B6" s="50"/>
      <c r="C6" s="2"/>
      <c r="D6" s="50"/>
      <c r="E6" s="2"/>
      <c r="F6" s="2"/>
      <c r="G6" s="2"/>
      <c r="H6" s="17"/>
      <c r="I6" s="39"/>
      <c r="J6" s="10"/>
      <c r="K6" s="67"/>
    </row>
    <row r="7" spans="1:11" s="5" customFormat="1" ht="18.75" x14ac:dyDescent="0.25">
      <c r="A7" s="9"/>
      <c r="B7" s="50"/>
      <c r="C7" s="2"/>
      <c r="D7" s="50"/>
      <c r="E7" s="2"/>
      <c r="F7" s="2"/>
      <c r="G7" s="2"/>
      <c r="H7" s="17"/>
      <c r="I7" s="39"/>
      <c r="J7" s="10"/>
      <c r="K7" s="68"/>
    </row>
    <row r="8" spans="1:11" s="5" customFormat="1" ht="18.75" x14ac:dyDescent="0.25">
      <c r="A8" s="9"/>
      <c r="B8" s="50"/>
      <c r="C8" s="2"/>
      <c r="D8" s="50"/>
      <c r="E8" s="2"/>
      <c r="F8" s="2"/>
      <c r="G8" s="2"/>
      <c r="H8" s="17"/>
      <c r="I8" s="39"/>
      <c r="J8" s="10"/>
      <c r="K8" s="68"/>
    </row>
    <row r="9" spans="1:11" s="5" customFormat="1" ht="18.75" x14ac:dyDescent="0.25">
      <c r="A9" s="9"/>
      <c r="B9" s="50"/>
      <c r="C9" s="2"/>
      <c r="D9" s="50"/>
      <c r="E9" s="2"/>
      <c r="F9" s="2"/>
      <c r="G9" s="2"/>
      <c r="H9" s="17"/>
      <c r="I9" s="39"/>
      <c r="J9" s="10"/>
      <c r="K9" s="68"/>
    </row>
    <row r="10" spans="1:11" s="5" customFormat="1" ht="18.75" x14ac:dyDescent="0.25">
      <c r="A10" s="9"/>
      <c r="B10" s="50"/>
      <c r="C10" s="2"/>
      <c r="D10" s="50"/>
      <c r="E10" s="2"/>
      <c r="F10" s="2"/>
      <c r="G10" s="2"/>
      <c r="H10" s="17"/>
      <c r="I10" s="17"/>
      <c r="J10" s="10"/>
      <c r="K10" s="68"/>
    </row>
    <row r="11" spans="1:11" s="5" customFormat="1" ht="18.75" x14ac:dyDescent="0.25">
      <c r="A11" s="9"/>
      <c r="B11" s="50"/>
      <c r="C11" s="2"/>
      <c r="D11" s="50"/>
      <c r="E11" s="2"/>
      <c r="F11" s="2"/>
      <c r="G11" s="2"/>
      <c r="H11" s="17"/>
      <c r="I11" s="17"/>
      <c r="J11" s="10"/>
      <c r="K11" s="68"/>
    </row>
    <row r="12" spans="1:11" s="5" customFormat="1" ht="18.75" x14ac:dyDescent="0.25">
      <c r="A12" s="9"/>
      <c r="B12" s="50"/>
      <c r="C12" s="2"/>
      <c r="D12" s="79" t="s">
        <v>35</v>
      </c>
      <c r="E12" s="2"/>
      <c r="F12" s="2"/>
      <c r="G12" s="2"/>
      <c r="H12" s="17"/>
      <c r="I12" s="17"/>
      <c r="J12" s="10"/>
      <c r="K12" s="10"/>
    </row>
    <row r="13" spans="1:11" s="5" customFormat="1" ht="18.75" x14ac:dyDescent="0.25">
      <c r="A13" s="9"/>
      <c r="B13" s="50"/>
      <c r="C13" s="2"/>
      <c r="D13" s="79" t="s">
        <v>68</v>
      </c>
      <c r="E13" s="2"/>
      <c r="F13" s="2"/>
      <c r="G13" s="2"/>
      <c r="H13" s="17"/>
      <c r="I13" s="17"/>
      <c r="J13" s="10"/>
      <c r="K13" s="10"/>
    </row>
    <row r="14" spans="1:11" ht="90" customHeight="1" x14ac:dyDescent="0.25">
      <c r="A14" s="19" t="s">
        <v>69</v>
      </c>
      <c r="B14" s="20" t="s">
        <v>301</v>
      </c>
      <c r="C14" s="21" t="s">
        <v>302</v>
      </c>
      <c r="D14" s="20" t="s">
        <v>131</v>
      </c>
      <c r="E14" s="21" t="s">
        <v>132</v>
      </c>
      <c r="F14" s="21" t="s">
        <v>134</v>
      </c>
      <c r="G14" s="21" t="s">
        <v>133</v>
      </c>
      <c r="H14" s="40" t="s">
        <v>70</v>
      </c>
      <c r="I14" s="40" t="s">
        <v>71</v>
      </c>
      <c r="J14" s="21" t="s">
        <v>0</v>
      </c>
      <c r="K14" s="21" t="s">
        <v>1</v>
      </c>
    </row>
    <row r="15" spans="1:11" s="5" customFormat="1" ht="29.25" customHeight="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s="5" customFormat="1" ht="29.25" customHeight="1" x14ac:dyDescent="0.25">
      <c r="A16" s="95" t="s">
        <v>75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s="5" customFormat="1" ht="23.25" customHeight="1" x14ac:dyDescent="0.25">
      <c r="A17" s="96" t="s">
        <v>72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s="7" customFormat="1" ht="95.25" customHeight="1" x14ac:dyDescent="0.25">
      <c r="A18" s="24">
        <v>1</v>
      </c>
      <c r="B18" s="69" t="s">
        <v>81</v>
      </c>
      <c r="C18" s="4" t="s">
        <v>34</v>
      </c>
      <c r="D18" s="69" t="s">
        <v>12</v>
      </c>
      <c r="E18" s="13" t="s">
        <v>29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82</v>
      </c>
      <c r="K18" s="11" t="s">
        <v>14</v>
      </c>
    </row>
    <row r="19" spans="1:11" s="7" customFormat="1" ht="90" customHeight="1" x14ac:dyDescent="0.25">
      <c r="A19" s="24">
        <v>2</v>
      </c>
      <c r="B19" s="69" t="s">
        <v>83</v>
      </c>
      <c r="C19" s="6" t="s">
        <v>34</v>
      </c>
      <c r="D19" s="69" t="s">
        <v>13</v>
      </c>
      <c r="E19" s="13" t="s">
        <v>29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7" t="s">
        <v>80</v>
      </c>
      <c r="K19" s="11" t="s">
        <v>14</v>
      </c>
    </row>
    <row r="20" spans="1:11" s="7" customFormat="1" ht="12" customHeight="1" x14ac:dyDescent="0.25">
      <c r="A20" s="97" t="s">
        <v>73</v>
      </c>
      <c r="B20" s="98"/>
      <c r="C20" s="98"/>
      <c r="D20" s="98"/>
      <c r="E20" s="98"/>
      <c r="F20" s="98"/>
      <c r="G20" s="99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ht="24" customHeight="1" x14ac:dyDescent="0.25">
      <c r="A21" s="96" t="s">
        <v>74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s="7" customFormat="1" ht="84" customHeight="1" x14ac:dyDescent="0.25">
      <c r="A22" s="24">
        <v>3</v>
      </c>
      <c r="B22" s="69" t="s">
        <v>77</v>
      </c>
      <c r="C22" s="12" t="s">
        <v>34</v>
      </c>
      <c r="D22" s="69" t="s">
        <v>87</v>
      </c>
      <c r="E22" s="13" t="s">
        <v>2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78</v>
      </c>
      <c r="K22" s="11" t="s">
        <v>14</v>
      </c>
    </row>
    <row r="23" spans="1:11" s="7" customFormat="1" ht="114" customHeight="1" x14ac:dyDescent="0.25">
      <c r="A23" s="24">
        <v>4</v>
      </c>
      <c r="B23" s="69" t="s">
        <v>6</v>
      </c>
      <c r="C23" s="12" t="s">
        <v>34</v>
      </c>
      <c r="D23" s="69" t="s">
        <v>20</v>
      </c>
      <c r="E23" s="13" t="s">
        <v>2</v>
      </c>
      <c r="F23" s="13">
        <v>1</v>
      </c>
      <c r="G23" s="13"/>
      <c r="H23" s="28">
        <v>42925590</v>
      </c>
      <c r="I23" s="28">
        <f t="shared" ref="I23:I42" si="1">H23*1.12</f>
        <v>48076660.800000004</v>
      </c>
      <c r="J23" s="54" t="s">
        <v>371</v>
      </c>
      <c r="K23" s="11" t="s">
        <v>14</v>
      </c>
    </row>
    <row r="24" spans="1:11" s="7" customFormat="1" ht="27" customHeight="1" x14ac:dyDescent="0.25">
      <c r="A24" s="24">
        <v>5</v>
      </c>
      <c r="B24" s="69" t="s">
        <v>305</v>
      </c>
      <c r="C24" s="12"/>
      <c r="D24" s="69"/>
      <c r="E24" s="13"/>
      <c r="F24" s="13"/>
      <c r="G24" s="13"/>
      <c r="H24" s="28"/>
      <c r="I24" s="28"/>
      <c r="J24" s="54"/>
      <c r="K24" s="11"/>
    </row>
    <row r="25" spans="1:11" s="7" customFormat="1" ht="42.75" customHeight="1" x14ac:dyDescent="0.25">
      <c r="A25" s="24">
        <v>6</v>
      </c>
      <c r="B25" s="69" t="s">
        <v>8</v>
      </c>
      <c r="C25" s="12" t="s">
        <v>9</v>
      </c>
      <c r="D25" s="69" t="s">
        <v>304</v>
      </c>
      <c r="E25" s="13" t="s">
        <v>2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303</v>
      </c>
      <c r="K25" s="11" t="s">
        <v>14</v>
      </c>
    </row>
    <row r="26" spans="1:11" s="7" customFormat="1" ht="21" customHeight="1" x14ac:dyDescent="0.25">
      <c r="A26" s="24">
        <v>7</v>
      </c>
      <c r="B26" s="69" t="s">
        <v>305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ht="21" customHeight="1" x14ac:dyDescent="0.25">
      <c r="A27" s="24">
        <v>8</v>
      </c>
      <c r="B27" s="69" t="s">
        <v>305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ht="21" customHeight="1" x14ac:dyDescent="0.25">
      <c r="A28" s="24">
        <v>9</v>
      </c>
      <c r="B28" s="69" t="s">
        <v>305</v>
      </c>
      <c r="C28" s="12"/>
      <c r="D28" s="69"/>
      <c r="E28" s="13"/>
      <c r="F28" s="13"/>
      <c r="G28" s="13"/>
      <c r="H28" s="28"/>
      <c r="I28" s="28"/>
      <c r="J28" s="57"/>
      <c r="K28" s="11"/>
    </row>
    <row r="29" spans="1:11" s="7" customFormat="1" ht="45" customHeight="1" x14ac:dyDescent="0.25">
      <c r="A29" s="24">
        <v>10</v>
      </c>
      <c r="B29" s="69" t="s">
        <v>338</v>
      </c>
      <c r="C29" s="12" t="s">
        <v>34</v>
      </c>
      <c r="D29" s="69" t="s">
        <v>42</v>
      </c>
      <c r="E29" s="13" t="s">
        <v>2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372</v>
      </c>
      <c r="K29" s="11" t="s">
        <v>339</v>
      </c>
    </row>
    <row r="30" spans="1:11" s="7" customFormat="1" ht="45" customHeight="1" x14ac:dyDescent="0.25">
      <c r="A30" s="24">
        <v>11</v>
      </c>
      <c r="B30" s="69" t="s">
        <v>88</v>
      </c>
      <c r="C30" s="12" t="s">
        <v>34</v>
      </c>
      <c r="D30" s="69" t="s">
        <v>21</v>
      </c>
      <c r="E30" s="13" t="s">
        <v>2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31</v>
      </c>
      <c r="K30" s="11" t="s">
        <v>14</v>
      </c>
    </row>
    <row r="31" spans="1:11" s="7" customFormat="1" ht="45" customHeight="1" x14ac:dyDescent="0.25">
      <c r="A31" s="24">
        <v>12</v>
      </c>
      <c r="B31" s="69" t="s">
        <v>32</v>
      </c>
      <c r="C31" s="12" t="s">
        <v>9</v>
      </c>
      <c r="D31" s="69" t="s">
        <v>33</v>
      </c>
      <c r="E31" s="13" t="s">
        <v>2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30</v>
      </c>
      <c r="K31" s="11" t="s">
        <v>14</v>
      </c>
    </row>
    <row r="32" spans="1:11" s="7" customFormat="1" ht="24" customHeight="1" x14ac:dyDescent="0.25">
      <c r="A32" s="24">
        <v>13</v>
      </c>
      <c r="B32" s="69" t="s">
        <v>305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84.75" customHeight="1" x14ac:dyDescent="0.25">
      <c r="A33" s="24">
        <v>14</v>
      </c>
      <c r="B33" s="69" t="s">
        <v>4</v>
      </c>
      <c r="C33" s="12" t="s">
        <v>9</v>
      </c>
      <c r="D33" s="69" t="s">
        <v>43</v>
      </c>
      <c r="E33" s="13" t="s">
        <v>2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27</v>
      </c>
      <c r="K33" s="11" t="s">
        <v>28</v>
      </c>
    </row>
    <row r="34" spans="1:11" s="7" customFormat="1" ht="45" customHeight="1" x14ac:dyDescent="0.25">
      <c r="A34" s="24">
        <v>15</v>
      </c>
      <c r="B34" s="69" t="s">
        <v>39</v>
      </c>
      <c r="C34" s="12" t="s">
        <v>34</v>
      </c>
      <c r="D34" s="69" t="s">
        <v>40</v>
      </c>
      <c r="E34" s="13" t="s">
        <v>2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25</v>
      </c>
      <c r="K34" s="11" t="s">
        <v>28</v>
      </c>
    </row>
    <row r="35" spans="1:11" s="7" customFormat="1" ht="45" customHeight="1" x14ac:dyDescent="0.25">
      <c r="A35" s="24">
        <v>16</v>
      </c>
      <c r="B35" s="69" t="s">
        <v>91</v>
      </c>
      <c r="C35" s="12" t="s">
        <v>34</v>
      </c>
      <c r="D35" s="69" t="s">
        <v>15</v>
      </c>
      <c r="E35" s="13" t="s">
        <v>2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375</v>
      </c>
      <c r="K35" s="11" t="s">
        <v>28</v>
      </c>
    </row>
    <row r="36" spans="1:11" s="7" customFormat="1" ht="69.75" customHeight="1" x14ac:dyDescent="0.25">
      <c r="A36" s="24">
        <v>17</v>
      </c>
      <c r="B36" s="69" t="s">
        <v>5</v>
      </c>
      <c r="C36" s="12" t="s">
        <v>34</v>
      </c>
      <c r="D36" s="69" t="s">
        <v>5</v>
      </c>
      <c r="E36" s="13" t="s">
        <v>2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19</v>
      </c>
      <c r="K36" s="11" t="s">
        <v>54</v>
      </c>
    </row>
    <row r="37" spans="1:11" s="7" customFormat="1" ht="93.75" customHeight="1" x14ac:dyDescent="0.25">
      <c r="A37" s="24">
        <v>18</v>
      </c>
      <c r="B37" s="69" t="s">
        <v>103</v>
      </c>
      <c r="C37" s="12" t="s">
        <v>9</v>
      </c>
      <c r="D37" s="69" t="s">
        <v>103</v>
      </c>
      <c r="E37" s="13" t="s">
        <v>2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44</v>
      </c>
      <c r="K37" s="11" t="s">
        <v>48</v>
      </c>
    </row>
    <row r="38" spans="1:11" s="7" customFormat="1" ht="49.5" customHeight="1" x14ac:dyDescent="0.25">
      <c r="A38" s="24">
        <v>19</v>
      </c>
      <c r="B38" s="69" t="s">
        <v>45</v>
      </c>
      <c r="C38" s="12" t="s">
        <v>9</v>
      </c>
      <c r="D38" s="69" t="s">
        <v>45</v>
      </c>
      <c r="E38" s="13" t="s">
        <v>2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44</v>
      </c>
      <c r="K38" s="11" t="s">
        <v>14</v>
      </c>
    </row>
    <row r="39" spans="1:11" s="7" customFormat="1" ht="81" customHeight="1" x14ac:dyDescent="0.25">
      <c r="A39" s="24">
        <v>20</v>
      </c>
      <c r="B39" s="69" t="s">
        <v>84</v>
      </c>
      <c r="C39" s="12" t="s">
        <v>9</v>
      </c>
      <c r="D39" s="69" t="s">
        <v>84</v>
      </c>
      <c r="E39" s="13" t="s">
        <v>2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44</v>
      </c>
      <c r="K39" s="11" t="s">
        <v>14</v>
      </c>
    </row>
    <row r="40" spans="1:11" s="7" customFormat="1" ht="21" customHeight="1" x14ac:dyDescent="0.25">
      <c r="A40" s="26">
        <v>21</v>
      </c>
      <c r="B40" s="69" t="s">
        <v>305</v>
      </c>
      <c r="C40" s="12"/>
      <c r="D40" s="69"/>
      <c r="E40" s="14"/>
      <c r="F40" s="14"/>
      <c r="G40" s="14"/>
      <c r="H40" s="28"/>
      <c r="I40" s="28"/>
      <c r="J40" s="57"/>
      <c r="K40" s="11"/>
    </row>
    <row r="41" spans="1:11" s="7" customFormat="1" ht="45" customHeight="1" x14ac:dyDescent="0.25">
      <c r="A41" s="26">
        <v>22</v>
      </c>
      <c r="B41" s="69" t="s">
        <v>315</v>
      </c>
      <c r="C41" s="12" t="s">
        <v>9</v>
      </c>
      <c r="D41" s="69" t="s">
        <v>316</v>
      </c>
      <c r="E41" s="14" t="s">
        <v>2</v>
      </c>
      <c r="F41" s="14">
        <v>1</v>
      </c>
      <c r="G41" s="14"/>
      <c r="H41" s="28">
        <v>1500000</v>
      </c>
      <c r="I41" s="28">
        <f t="shared" si="1"/>
        <v>1680000.0000000002</v>
      </c>
      <c r="J41" s="57" t="s">
        <v>309</v>
      </c>
      <c r="K41" s="11" t="s">
        <v>38</v>
      </c>
    </row>
    <row r="42" spans="1:11" s="7" customFormat="1" ht="60.75" customHeight="1" x14ac:dyDescent="0.25">
      <c r="A42" s="88" t="s">
        <v>358</v>
      </c>
      <c r="B42" s="69" t="s">
        <v>359</v>
      </c>
      <c r="C42" s="12" t="s">
        <v>9</v>
      </c>
      <c r="D42" s="69" t="s">
        <v>360</v>
      </c>
      <c r="E42" s="14" t="s">
        <v>2</v>
      </c>
      <c r="F42" s="14">
        <v>1</v>
      </c>
      <c r="G42" s="14"/>
      <c r="H42" s="28">
        <v>3197000</v>
      </c>
      <c r="I42" s="28">
        <f t="shared" si="1"/>
        <v>3580640.0000000005</v>
      </c>
      <c r="J42" s="57" t="s">
        <v>313</v>
      </c>
      <c r="K42" s="11" t="s">
        <v>28</v>
      </c>
    </row>
    <row r="43" spans="1:11" s="7" customFormat="1" ht="20.25" customHeight="1" x14ac:dyDescent="0.25">
      <c r="A43" s="103" t="s">
        <v>76</v>
      </c>
      <c r="B43" s="103"/>
      <c r="C43" s="103"/>
      <c r="D43" s="103"/>
      <c r="E43" s="103"/>
      <c r="F43" s="103"/>
      <c r="G43" s="103"/>
      <c r="H43" s="40">
        <f>SUM(H22:H42)</f>
        <v>872879883</v>
      </c>
      <c r="I43" s="40">
        <f>SUM(I22:I42)</f>
        <v>977625468.96000016</v>
      </c>
      <c r="J43" s="57"/>
      <c r="K43" s="11"/>
    </row>
    <row r="44" spans="1:11" s="7" customFormat="1" ht="30.75" customHeight="1" x14ac:dyDescent="0.25">
      <c r="A44" s="100" t="s">
        <v>314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s="7" customFormat="1" ht="24" customHeight="1" x14ac:dyDescent="0.25">
      <c r="A45" s="26">
        <v>23</v>
      </c>
      <c r="B45" s="69" t="s">
        <v>305</v>
      </c>
      <c r="C45" s="12"/>
      <c r="D45" s="69"/>
      <c r="E45" s="14"/>
      <c r="F45" s="14"/>
      <c r="G45" s="29"/>
      <c r="H45" s="28"/>
      <c r="I45" s="28"/>
      <c r="J45" s="57"/>
      <c r="K45" s="11"/>
    </row>
    <row r="46" spans="1:11" s="7" customFormat="1" ht="23.25" customHeight="1" x14ac:dyDescent="0.25">
      <c r="A46" s="26">
        <v>24</v>
      </c>
      <c r="B46" s="69" t="s">
        <v>305</v>
      </c>
      <c r="C46" s="12"/>
      <c r="D46" s="69"/>
      <c r="E46" s="14"/>
      <c r="F46" s="14"/>
      <c r="G46" s="29"/>
      <c r="H46" s="28"/>
      <c r="I46" s="28"/>
      <c r="J46" s="57"/>
      <c r="K46" s="11"/>
    </row>
    <row r="47" spans="1:11" s="7" customFormat="1" ht="18.75" customHeight="1" x14ac:dyDescent="0.25">
      <c r="A47" s="26">
        <v>25</v>
      </c>
      <c r="B47" s="69" t="s">
        <v>305</v>
      </c>
      <c r="C47" s="12"/>
      <c r="D47" s="69"/>
      <c r="E47" s="14"/>
      <c r="F47" s="14"/>
      <c r="G47" s="14"/>
      <c r="H47" s="28"/>
      <c r="I47" s="28"/>
      <c r="J47" s="57"/>
      <c r="K47" s="11"/>
    </row>
    <row r="48" spans="1:11" s="7" customFormat="1" ht="25.5" customHeight="1" x14ac:dyDescent="0.25">
      <c r="A48" s="26">
        <v>26</v>
      </c>
      <c r="B48" s="69" t="s">
        <v>305</v>
      </c>
      <c r="C48" s="12"/>
      <c r="D48" s="69"/>
      <c r="E48" s="14"/>
      <c r="F48" s="14"/>
      <c r="G48" s="14"/>
      <c r="H48" s="28"/>
      <c r="I48" s="28"/>
      <c r="J48" s="57"/>
      <c r="K48" s="11"/>
    </row>
    <row r="49" spans="1:11" s="7" customFormat="1" ht="21.75" customHeight="1" x14ac:dyDescent="0.25">
      <c r="A49" s="34">
        <v>27</v>
      </c>
      <c r="B49" s="69" t="s">
        <v>305</v>
      </c>
      <c r="C49" s="12"/>
      <c r="D49" s="69"/>
      <c r="E49" s="14"/>
      <c r="F49" s="14"/>
      <c r="G49" s="14"/>
      <c r="H49" s="28"/>
      <c r="I49" s="28"/>
      <c r="J49" s="57"/>
      <c r="K49" s="11"/>
    </row>
    <row r="50" spans="1:11" s="7" customFormat="1" ht="20.25" customHeight="1" x14ac:dyDescent="0.25">
      <c r="A50" s="34">
        <v>28</v>
      </c>
      <c r="B50" s="69" t="s">
        <v>305</v>
      </c>
      <c r="C50" s="12"/>
      <c r="D50" s="69"/>
      <c r="E50" s="14"/>
      <c r="F50" s="14"/>
      <c r="G50" s="14"/>
      <c r="H50" s="28"/>
      <c r="I50" s="28"/>
      <c r="J50" s="57"/>
      <c r="K50" s="11"/>
    </row>
    <row r="51" spans="1:11" s="7" customFormat="1" ht="12.75" customHeight="1" x14ac:dyDescent="0.25">
      <c r="A51" s="90" t="s">
        <v>317</v>
      </c>
      <c r="B51" s="91"/>
      <c r="C51" s="91"/>
      <c r="D51" s="91"/>
      <c r="E51" s="91"/>
      <c r="F51" s="91"/>
      <c r="G51" s="92"/>
      <c r="H51" s="41">
        <f>SUM(H45:H50)</f>
        <v>0</v>
      </c>
      <c r="I51" s="41">
        <f>SUM(I45:I50)</f>
        <v>0</v>
      </c>
      <c r="J51" s="3"/>
      <c r="K51" s="11"/>
    </row>
    <row r="52" spans="1:11" s="7" customFormat="1" ht="24.75" customHeight="1" x14ac:dyDescent="0.25">
      <c r="A52" s="95" t="s">
        <v>318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s="7" customFormat="1" ht="26.25" customHeight="1" x14ac:dyDescent="0.25">
      <c r="A53" s="96" t="s">
        <v>72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</row>
    <row r="54" spans="1:11" s="7" customFormat="1" ht="121.5" customHeight="1" x14ac:dyDescent="0.25">
      <c r="A54" s="26">
        <v>1</v>
      </c>
      <c r="B54" s="31" t="s">
        <v>79</v>
      </c>
      <c r="C54" s="26" t="s">
        <v>135</v>
      </c>
      <c r="D54" s="31" t="s">
        <v>11</v>
      </c>
      <c r="E54" s="26" t="s">
        <v>29</v>
      </c>
      <c r="F54" s="26">
        <v>1</v>
      </c>
      <c r="G54" s="37"/>
      <c r="H54" s="29">
        <v>22067946054</v>
      </c>
      <c r="I54" s="29">
        <f>H54*1.12</f>
        <v>24716099580.480003</v>
      </c>
      <c r="J54" s="58" t="s">
        <v>351</v>
      </c>
      <c r="K54" s="37" t="s">
        <v>14</v>
      </c>
    </row>
    <row r="55" spans="1:11" s="7" customFormat="1" ht="81" customHeight="1" x14ac:dyDescent="0.25">
      <c r="A55" s="26">
        <v>2</v>
      </c>
      <c r="B55" s="31" t="s">
        <v>89</v>
      </c>
      <c r="C55" s="26" t="s">
        <v>135</v>
      </c>
      <c r="D55" s="31" t="s">
        <v>89</v>
      </c>
      <c r="E55" s="26" t="s">
        <v>29</v>
      </c>
      <c r="F55" s="26">
        <v>1</v>
      </c>
      <c r="G55" s="37"/>
      <c r="H55" s="29">
        <v>1192956190</v>
      </c>
      <c r="I55" s="29">
        <f t="shared" ref="I55:I60" si="2">H55*1.12</f>
        <v>1336110932.8000002</v>
      </c>
      <c r="J55" s="58" t="s">
        <v>90</v>
      </c>
      <c r="K55" s="37" t="s">
        <v>14</v>
      </c>
    </row>
    <row r="56" spans="1:11" s="7" customFormat="1" ht="50.25" customHeight="1" x14ac:dyDescent="0.25">
      <c r="A56" s="26">
        <v>3</v>
      </c>
      <c r="B56" s="31" t="s">
        <v>46</v>
      </c>
      <c r="C56" s="26" t="s">
        <v>136</v>
      </c>
      <c r="D56" s="31" t="s">
        <v>46</v>
      </c>
      <c r="E56" s="26" t="s">
        <v>29</v>
      </c>
      <c r="F56" s="26">
        <v>1</v>
      </c>
      <c r="G56" s="37"/>
      <c r="H56" s="29">
        <v>296349062</v>
      </c>
      <c r="I56" s="29">
        <f t="shared" si="2"/>
        <v>331910949.44000006</v>
      </c>
      <c r="J56" s="37" t="s">
        <v>47</v>
      </c>
      <c r="K56" s="37" t="s">
        <v>28</v>
      </c>
    </row>
    <row r="57" spans="1:11" s="7" customFormat="1" ht="58.5" customHeight="1" x14ac:dyDescent="0.25">
      <c r="A57" s="26">
        <v>4</v>
      </c>
      <c r="B57" s="31" t="s">
        <v>122</v>
      </c>
      <c r="C57" s="26" t="s">
        <v>135</v>
      </c>
      <c r="D57" s="31" t="s">
        <v>122</v>
      </c>
      <c r="E57" s="26" t="s">
        <v>29</v>
      </c>
      <c r="F57" s="26">
        <v>1</v>
      </c>
      <c r="G57" s="31"/>
      <c r="H57" s="29">
        <v>212883810</v>
      </c>
      <c r="I57" s="29">
        <f t="shared" si="2"/>
        <v>238429867.20000002</v>
      </c>
      <c r="J57" s="58" t="s">
        <v>123</v>
      </c>
      <c r="K57" s="37" t="s">
        <v>14</v>
      </c>
    </row>
    <row r="58" spans="1:11" s="7" customFormat="1" ht="100.5" customHeight="1" x14ac:dyDescent="0.25">
      <c r="A58" s="26">
        <v>5</v>
      </c>
      <c r="B58" s="31" t="s">
        <v>124</v>
      </c>
      <c r="C58" s="26" t="s">
        <v>135</v>
      </c>
      <c r="D58" s="31" t="s">
        <v>124</v>
      </c>
      <c r="E58" s="26" t="s">
        <v>29</v>
      </c>
      <c r="F58" s="26">
        <v>1</v>
      </c>
      <c r="G58" s="31"/>
      <c r="H58" s="29">
        <v>480353448</v>
      </c>
      <c r="I58" s="29">
        <f t="shared" si="2"/>
        <v>537995861.76000011</v>
      </c>
      <c r="J58" s="58" t="s">
        <v>123</v>
      </c>
      <c r="K58" s="37" t="s">
        <v>14</v>
      </c>
    </row>
    <row r="59" spans="1:11" s="7" customFormat="1" ht="100.5" customHeight="1" x14ac:dyDescent="0.25">
      <c r="A59" s="26">
        <v>6</v>
      </c>
      <c r="B59" s="31" t="s">
        <v>352</v>
      </c>
      <c r="C59" s="26" t="s">
        <v>135</v>
      </c>
      <c r="D59" s="31" t="s">
        <v>353</v>
      </c>
      <c r="E59" s="26" t="s">
        <v>29</v>
      </c>
      <c r="F59" s="26">
        <v>1</v>
      </c>
      <c r="G59" s="31"/>
      <c r="H59" s="29">
        <v>1105468874</v>
      </c>
      <c r="I59" s="29">
        <f t="shared" si="2"/>
        <v>1238125138.8800001</v>
      </c>
      <c r="J59" s="58" t="s">
        <v>354</v>
      </c>
      <c r="K59" s="37" t="s">
        <v>14</v>
      </c>
    </row>
    <row r="60" spans="1:11" s="7" customFormat="1" ht="99.75" customHeight="1" x14ac:dyDescent="0.25">
      <c r="A60" s="26">
        <v>7</v>
      </c>
      <c r="B60" s="31" t="s">
        <v>125</v>
      </c>
      <c r="C60" s="26" t="s">
        <v>137</v>
      </c>
      <c r="D60" s="31" t="s">
        <v>125</v>
      </c>
      <c r="E60" s="26" t="s">
        <v>126</v>
      </c>
      <c r="F60" s="26">
        <v>1</v>
      </c>
      <c r="G60" s="31"/>
      <c r="H60" s="29">
        <v>48472113</v>
      </c>
      <c r="I60" s="29">
        <f t="shared" si="2"/>
        <v>54288766.560000002</v>
      </c>
      <c r="J60" s="58" t="s">
        <v>155</v>
      </c>
      <c r="K60" s="37" t="s">
        <v>14</v>
      </c>
    </row>
    <row r="61" spans="1:11" s="7" customFormat="1" ht="15" customHeight="1" x14ac:dyDescent="0.25">
      <c r="A61" s="90" t="s">
        <v>73</v>
      </c>
      <c r="B61" s="91"/>
      <c r="C61" s="91"/>
      <c r="D61" s="91"/>
      <c r="E61" s="91"/>
      <c r="F61" s="91"/>
      <c r="G61" s="92"/>
      <c r="H61" s="40">
        <f>SUM(H54:H60)</f>
        <v>25404429551</v>
      </c>
      <c r="I61" s="40">
        <f>SUM(I54:I60)</f>
        <v>28452961097.120003</v>
      </c>
      <c r="J61" s="59"/>
      <c r="K61" s="59"/>
    </row>
    <row r="62" spans="1:11" s="7" customFormat="1" ht="25.5" customHeight="1" x14ac:dyDescent="0.25">
      <c r="A62" s="100" t="s">
        <v>74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1" s="7" customFormat="1" ht="69.75" customHeight="1" x14ac:dyDescent="0.25">
      <c r="A63" s="26">
        <v>8</v>
      </c>
      <c r="B63" s="31" t="s">
        <v>62</v>
      </c>
      <c r="C63" s="26" t="s">
        <v>138</v>
      </c>
      <c r="D63" s="31" t="s">
        <v>63</v>
      </c>
      <c r="E63" s="26" t="s">
        <v>2</v>
      </c>
      <c r="F63" s="26">
        <v>1</v>
      </c>
      <c r="G63" s="38"/>
      <c r="H63" s="29">
        <v>535081814.29000002</v>
      </c>
      <c r="I63" s="29">
        <f>H63*1.12</f>
        <v>599291632.00480008</v>
      </c>
      <c r="J63" s="58" t="s">
        <v>19</v>
      </c>
      <c r="K63" s="37" t="s">
        <v>28</v>
      </c>
    </row>
    <row r="64" spans="1:11" s="7" customFormat="1" ht="58.5" customHeight="1" x14ac:dyDescent="0.25">
      <c r="A64" s="24">
        <v>9</v>
      </c>
      <c r="B64" s="70" t="s">
        <v>64</v>
      </c>
      <c r="C64" s="18" t="s">
        <v>138</v>
      </c>
      <c r="D64" s="70" t="s">
        <v>65</v>
      </c>
      <c r="E64" s="22" t="s">
        <v>2</v>
      </c>
      <c r="F64" s="22">
        <v>1</v>
      </c>
      <c r="G64" s="23"/>
      <c r="H64" s="43">
        <v>482142857.13999999</v>
      </c>
      <c r="I64" s="29">
        <f t="shared" ref="I64:I104" si="3">H64*1.12</f>
        <v>539999999.99680007</v>
      </c>
      <c r="J64" s="60" t="s">
        <v>19</v>
      </c>
      <c r="K64" s="11" t="s">
        <v>28</v>
      </c>
    </row>
    <row r="65" spans="1:11" s="7" customFormat="1" ht="58.5" customHeight="1" x14ac:dyDescent="0.25">
      <c r="A65" s="24">
        <f>A64+1</f>
        <v>10</v>
      </c>
      <c r="B65" s="70" t="s">
        <v>66</v>
      </c>
      <c r="C65" s="18" t="s">
        <v>139</v>
      </c>
      <c r="D65" s="70" t="s">
        <v>67</v>
      </c>
      <c r="E65" s="22" t="s">
        <v>2</v>
      </c>
      <c r="F65" s="22">
        <v>1</v>
      </c>
      <c r="G65" s="23"/>
      <c r="H65" s="43">
        <v>169623761.61000001</v>
      </c>
      <c r="I65" s="29">
        <f t="shared" si="3"/>
        <v>189978613.00320002</v>
      </c>
      <c r="J65" s="60" t="s">
        <v>19</v>
      </c>
      <c r="K65" s="11" t="s">
        <v>28</v>
      </c>
    </row>
    <row r="66" spans="1:11" s="7" customFormat="1" ht="58.5" customHeight="1" x14ac:dyDescent="0.25">
      <c r="A66" s="24">
        <f>A65+1</f>
        <v>11</v>
      </c>
      <c r="B66" s="71" t="s">
        <v>92</v>
      </c>
      <c r="C66" s="18" t="s">
        <v>140</v>
      </c>
      <c r="D66" s="71" t="s">
        <v>92</v>
      </c>
      <c r="E66" s="6" t="s">
        <v>2</v>
      </c>
      <c r="F66" s="6">
        <v>1</v>
      </c>
      <c r="G66" s="16"/>
      <c r="H66" s="27">
        <v>1128437</v>
      </c>
      <c r="I66" s="29">
        <f t="shared" si="3"/>
        <v>1263849.4400000002</v>
      </c>
      <c r="J66" s="61" t="s">
        <v>24</v>
      </c>
      <c r="K66" s="11" t="s">
        <v>14</v>
      </c>
    </row>
    <row r="67" spans="1:11" s="7" customFormat="1" ht="40.5" customHeight="1" x14ac:dyDescent="0.25">
      <c r="A67" s="24">
        <f t="shared" ref="A67:A69" si="4">A66+1</f>
        <v>12</v>
      </c>
      <c r="B67" s="52" t="s">
        <v>93</v>
      </c>
      <c r="C67" s="18" t="s">
        <v>141</v>
      </c>
      <c r="D67" s="52" t="s">
        <v>93</v>
      </c>
      <c r="E67" s="22" t="s">
        <v>2</v>
      </c>
      <c r="F67" s="22">
        <v>1</v>
      </c>
      <c r="G67" s="23"/>
      <c r="H67" s="43">
        <v>37450000</v>
      </c>
      <c r="I67" s="29">
        <f t="shared" si="3"/>
        <v>41944000.000000007</v>
      </c>
      <c r="J67" s="60" t="s">
        <v>24</v>
      </c>
      <c r="K67" s="11" t="s">
        <v>7</v>
      </c>
    </row>
    <row r="68" spans="1:11" s="7" customFormat="1" ht="64.5" customHeight="1" x14ac:dyDescent="0.25">
      <c r="A68" s="24">
        <f t="shared" si="4"/>
        <v>13</v>
      </c>
      <c r="B68" s="72" t="s">
        <v>52</v>
      </c>
      <c r="C68" s="6" t="s">
        <v>141</v>
      </c>
      <c r="D68" s="72" t="s">
        <v>52</v>
      </c>
      <c r="E68" s="6" t="s">
        <v>2</v>
      </c>
      <c r="F68" s="6">
        <v>1</v>
      </c>
      <c r="G68" s="6"/>
      <c r="H68" s="27">
        <v>200000</v>
      </c>
      <c r="I68" s="29">
        <f t="shared" si="3"/>
        <v>224000.00000000003</v>
      </c>
      <c r="J68" s="61" t="s">
        <v>53</v>
      </c>
      <c r="K68" s="11" t="s">
        <v>7</v>
      </c>
    </row>
    <row r="69" spans="1:11" s="7" customFormat="1" ht="60" customHeight="1" x14ac:dyDescent="0.25">
      <c r="A69" s="24">
        <f t="shared" si="4"/>
        <v>14</v>
      </c>
      <c r="B69" s="32" t="s">
        <v>94</v>
      </c>
      <c r="C69" s="6" t="s">
        <v>142</v>
      </c>
      <c r="D69" s="32" t="s">
        <v>95</v>
      </c>
      <c r="E69" s="6" t="s">
        <v>2</v>
      </c>
      <c r="F69" s="6">
        <v>1</v>
      </c>
      <c r="G69" s="6"/>
      <c r="H69" s="27">
        <v>72000000</v>
      </c>
      <c r="I69" s="29">
        <f t="shared" si="3"/>
        <v>80640000.000000015</v>
      </c>
      <c r="J69" s="61" t="s">
        <v>96</v>
      </c>
      <c r="K69" s="11" t="s">
        <v>97</v>
      </c>
    </row>
    <row r="70" spans="1:11" s="7" customFormat="1" ht="76.5" customHeight="1" x14ac:dyDescent="0.25">
      <c r="A70" s="24">
        <f>A69+1</f>
        <v>15</v>
      </c>
      <c r="B70" s="51" t="s">
        <v>36</v>
      </c>
      <c r="C70" s="6" t="s">
        <v>141</v>
      </c>
      <c r="D70" s="51" t="s">
        <v>36</v>
      </c>
      <c r="E70" s="6" t="s">
        <v>2</v>
      </c>
      <c r="F70" s="6">
        <v>1</v>
      </c>
      <c r="G70" s="6"/>
      <c r="H70" s="27">
        <v>116000</v>
      </c>
      <c r="I70" s="29">
        <f t="shared" si="3"/>
        <v>129920.00000000001</v>
      </c>
      <c r="J70" s="61" t="s">
        <v>37</v>
      </c>
      <c r="K70" s="11" t="s">
        <v>38</v>
      </c>
    </row>
    <row r="71" spans="1:11" ht="57.75" customHeight="1" x14ac:dyDescent="0.25">
      <c r="A71" s="24">
        <f>A70+1</f>
        <v>16</v>
      </c>
      <c r="B71" s="71" t="s">
        <v>380</v>
      </c>
      <c r="C71" s="6" t="s">
        <v>143</v>
      </c>
      <c r="D71" s="71" t="s">
        <v>381</v>
      </c>
      <c r="E71" s="6" t="s">
        <v>2</v>
      </c>
      <c r="F71" s="6">
        <v>1</v>
      </c>
      <c r="G71" s="6"/>
      <c r="H71" s="27">
        <v>241600000</v>
      </c>
      <c r="I71" s="29">
        <f t="shared" si="3"/>
        <v>270592000</v>
      </c>
      <c r="J71" s="61" t="s">
        <v>382</v>
      </c>
      <c r="K71" s="11" t="s">
        <v>130</v>
      </c>
    </row>
    <row r="72" spans="1:11" s="7" customFormat="1" ht="84" customHeight="1" x14ac:dyDescent="0.25">
      <c r="A72" s="24">
        <f t="shared" ref="A72:A99" si="5">A71+1</f>
        <v>17</v>
      </c>
      <c r="B72" s="70" t="s">
        <v>16</v>
      </c>
      <c r="C72" s="6" t="s">
        <v>135</v>
      </c>
      <c r="D72" s="70" t="s">
        <v>16</v>
      </c>
      <c r="E72" s="22" t="s">
        <v>2</v>
      </c>
      <c r="F72" s="22">
        <v>1</v>
      </c>
      <c r="G72" s="23"/>
      <c r="H72" s="43">
        <v>50000000</v>
      </c>
      <c r="I72" s="29">
        <f t="shared" si="3"/>
        <v>56000000.000000007</v>
      </c>
      <c r="J72" s="60" t="s">
        <v>25</v>
      </c>
      <c r="K72" s="11" t="s">
        <v>28</v>
      </c>
    </row>
    <row r="73" spans="1:11" s="7" customFormat="1" ht="132.75" customHeight="1" x14ac:dyDescent="0.25">
      <c r="A73" s="24">
        <f t="shared" si="5"/>
        <v>18</v>
      </c>
      <c r="B73" s="71" t="s">
        <v>10</v>
      </c>
      <c r="C73" s="6" t="s">
        <v>144</v>
      </c>
      <c r="D73" s="71" t="s">
        <v>17</v>
      </c>
      <c r="E73" s="6" t="s">
        <v>2</v>
      </c>
      <c r="F73" s="6">
        <v>1</v>
      </c>
      <c r="G73" s="6"/>
      <c r="H73" s="44">
        <v>61236000</v>
      </c>
      <c r="I73" s="29">
        <f t="shared" si="3"/>
        <v>68584320</v>
      </c>
      <c r="J73" s="62" t="s">
        <v>23</v>
      </c>
      <c r="K73" s="11" t="s">
        <v>18</v>
      </c>
    </row>
    <row r="74" spans="1:11" s="7" customFormat="1" ht="36.75" customHeight="1" x14ac:dyDescent="0.25">
      <c r="A74" s="24">
        <f t="shared" si="5"/>
        <v>19</v>
      </c>
      <c r="B74" s="51" t="s">
        <v>41</v>
      </c>
      <c r="C74" s="6" t="s">
        <v>145</v>
      </c>
      <c r="D74" s="51" t="s">
        <v>41</v>
      </c>
      <c r="E74" s="6" t="s">
        <v>2</v>
      </c>
      <c r="F74" s="6">
        <v>1</v>
      </c>
      <c r="G74" s="8"/>
      <c r="H74" s="47">
        <v>800000</v>
      </c>
      <c r="I74" s="29">
        <f t="shared" si="3"/>
        <v>896000.00000000012</v>
      </c>
      <c r="J74" s="63" t="s">
        <v>19</v>
      </c>
      <c r="K74" s="11" t="s">
        <v>7</v>
      </c>
    </row>
    <row r="75" spans="1:11" s="7" customFormat="1" ht="39" customHeight="1" x14ac:dyDescent="0.25">
      <c r="A75" s="24">
        <f t="shared" si="5"/>
        <v>20</v>
      </c>
      <c r="B75" s="73" t="s">
        <v>98</v>
      </c>
      <c r="C75" s="6" t="s">
        <v>135</v>
      </c>
      <c r="D75" s="73" t="s">
        <v>99</v>
      </c>
      <c r="E75" s="6" t="s">
        <v>2</v>
      </c>
      <c r="F75" s="6">
        <v>1</v>
      </c>
      <c r="G75" s="6"/>
      <c r="H75" s="44">
        <v>481120000</v>
      </c>
      <c r="I75" s="29">
        <f t="shared" si="3"/>
        <v>538854400</v>
      </c>
      <c r="J75" s="63" t="s">
        <v>19</v>
      </c>
      <c r="K75" s="11" t="s">
        <v>28</v>
      </c>
    </row>
    <row r="76" spans="1:11" s="7" customFormat="1" ht="32.25" customHeight="1" x14ac:dyDescent="0.25">
      <c r="A76" s="24">
        <f t="shared" si="5"/>
        <v>21</v>
      </c>
      <c r="B76" s="73" t="s">
        <v>22</v>
      </c>
      <c r="C76" s="6" t="s">
        <v>135</v>
      </c>
      <c r="D76" s="73" t="s">
        <v>22</v>
      </c>
      <c r="E76" s="6" t="s">
        <v>2</v>
      </c>
      <c r="F76" s="6">
        <v>1</v>
      </c>
      <c r="G76" s="6"/>
      <c r="H76" s="44">
        <v>7000000</v>
      </c>
      <c r="I76" s="29">
        <f t="shared" si="3"/>
        <v>7840000.0000000009</v>
      </c>
      <c r="J76" s="63" t="s">
        <v>19</v>
      </c>
      <c r="K76" s="11" t="s">
        <v>28</v>
      </c>
    </row>
    <row r="77" spans="1:11" s="7" customFormat="1" ht="45" customHeight="1" x14ac:dyDescent="0.25">
      <c r="A77" s="24">
        <f t="shared" si="5"/>
        <v>22</v>
      </c>
      <c r="B77" s="73" t="s">
        <v>100</v>
      </c>
      <c r="C77" s="6" t="s">
        <v>135</v>
      </c>
      <c r="D77" s="73" t="s">
        <v>101</v>
      </c>
      <c r="E77" s="6" t="s">
        <v>2</v>
      </c>
      <c r="F77" s="6">
        <v>1</v>
      </c>
      <c r="G77" s="6"/>
      <c r="H77" s="44">
        <v>54200000</v>
      </c>
      <c r="I77" s="29">
        <f t="shared" si="3"/>
        <v>60704000.000000007</v>
      </c>
      <c r="J77" s="63" t="s">
        <v>19</v>
      </c>
      <c r="K77" s="11" t="s">
        <v>28</v>
      </c>
    </row>
    <row r="78" spans="1:11" s="7" customFormat="1" ht="48" customHeight="1" x14ac:dyDescent="0.25">
      <c r="A78" s="24">
        <f t="shared" si="5"/>
        <v>23</v>
      </c>
      <c r="B78" s="74" t="s">
        <v>100</v>
      </c>
      <c r="C78" s="6" t="s">
        <v>135</v>
      </c>
      <c r="D78" s="74" t="s">
        <v>102</v>
      </c>
      <c r="E78" s="6" t="s">
        <v>2</v>
      </c>
      <c r="F78" s="6">
        <v>1</v>
      </c>
      <c r="G78" s="6"/>
      <c r="H78" s="44">
        <v>174185000</v>
      </c>
      <c r="I78" s="29">
        <f t="shared" si="3"/>
        <v>195087200.00000003</v>
      </c>
      <c r="J78" s="63" t="s">
        <v>19</v>
      </c>
      <c r="K78" s="11" t="s">
        <v>28</v>
      </c>
    </row>
    <row r="79" spans="1:11" s="7" customFormat="1" ht="55.5" customHeight="1" x14ac:dyDescent="0.25">
      <c r="A79" s="24">
        <f t="shared" si="5"/>
        <v>24</v>
      </c>
      <c r="B79" s="75" t="s">
        <v>361</v>
      </c>
      <c r="C79" s="6" t="s">
        <v>135</v>
      </c>
      <c r="D79" s="75" t="s">
        <v>362</v>
      </c>
      <c r="E79" s="6" t="s">
        <v>2</v>
      </c>
      <c r="F79" s="6">
        <v>1</v>
      </c>
      <c r="G79" s="6"/>
      <c r="H79" s="89">
        <v>6053030100</v>
      </c>
      <c r="I79" s="29">
        <f t="shared" si="3"/>
        <v>6779393712.000001</v>
      </c>
      <c r="J79" s="63" t="s">
        <v>363</v>
      </c>
      <c r="K79" s="11" t="s">
        <v>28</v>
      </c>
    </row>
    <row r="80" spans="1:11" s="7" customFormat="1" ht="57.75" customHeight="1" x14ac:dyDescent="0.25">
      <c r="A80" s="24">
        <f t="shared" si="5"/>
        <v>25</v>
      </c>
      <c r="B80" s="76" t="s">
        <v>3</v>
      </c>
      <c r="C80" s="6" t="s">
        <v>143</v>
      </c>
      <c r="D80" s="76" t="s">
        <v>3</v>
      </c>
      <c r="E80" s="6" t="s">
        <v>2</v>
      </c>
      <c r="F80" s="6">
        <v>1</v>
      </c>
      <c r="G80" s="6"/>
      <c r="H80" s="44">
        <v>86947200</v>
      </c>
      <c r="I80" s="29">
        <f t="shared" si="3"/>
        <v>97380864.000000015</v>
      </c>
      <c r="J80" s="63" t="s">
        <v>19</v>
      </c>
      <c r="K80" s="11" t="s">
        <v>28</v>
      </c>
    </row>
    <row r="81" spans="1:11" s="5" customFormat="1" ht="50.25" customHeight="1" x14ac:dyDescent="0.25">
      <c r="A81" s="24">
        <f t="shared" si="5"/>
        <v>26</v>
      </c>
      <c r="B81" s="77" t="s">
        <v>345</v>
      </c>
      <c r="C81" s="6" t="s">
        <v>143</v>
      </c>
      <c r="D81" s="77" t="s">
        <v>346</v>
      </c>
      <c r="E81" s="6" t="s">
        <v>2</v>
      </c>
      <c r="F81" s="6">
        <v>1</v>
      </c>
      <c r="G81" s="6"/>
      <c r="H81" s="44">
        <v>1806000000</v>
      </c>
      <c r="I81" s="29">
        <f t="shared" si="3"/>
        <v>2022720000.0000002</v>
      </c>
      <c r="J81" s="63" t="s">
        <v>347</v>
      </c>
      <c r="K81" s="11" t="s">
        <v>28</v>
      </c>
    </row>
    <row r="82" spans="1:11" s="5" customFormat="1" ht="80.25" customHeight="1" x14ac:dyDescent="0.25">
      <c r="A82" s="24">
        <f t="shared" si="5"/>
        <v>27</v>
      </c>
      <c r="B82" s="77" t="s">
        <v>55</v>
      </c>
      <c r="C82" s="6" t="s">
        <v>135</v>
      </c>
      <c r="D82" s="77" t="s">
        <v>55</v>
      </c>
      <c r="E82" s="6" t="s">
        <v>2</v>
      </c>
      <c r="F82" s="6">
        <v>1</v>
      </c>
      <c r="G82" s="6"/>
      <c r="H82" s="44">
        <v>13566000</v>
      </c>
      <c r="I82" s="29">
        <f t="shared" si="3"/>
        <v>15193920.000000002</v>
      </c>
      <c r="J82" s="63" t="s">
        <v>19</v>
      </c>
      <c r="K82" s="11" t="s">
        <v>28</v>
      </c>
    </row>
    <row r="83" spans="1:11" s="5" customFormat="1" ht="36" customHeight="1" x14ac:dyDescent="0.25">
      <c r="A83" s="24">
        <f t="shared" si="5"/>
        <v>28</v>
      </c>
      <c r="B83" s="77" t="s">
        <v>61</v>
      </c>
      <c r="C83" s="6" t="s">
        <v>146</v>
      </c>
      <c r="D83" s="77" t="s">
        <v>61</v>
      </c>
      <c r="E83" s="6" t="s">
        <v>2</v>
      </c>
      <c r="F83" s="6">
        <v>1</v>
      </c>
      <c r="G83" s="6"/>
      <c r="H83" s="27">
        <v>11084000</v>
      </c>
      <c r="I83" s="29">
        <f t="shared" si="3"/>
        <v>12414080.000000002</v>
      </c>
      <c r="J83" s="57" t="s">
        <v>19</v>
      </c>
      <c r="K83" s="11" t="s">
        <v>28</v>
      </c>
    </row>
    <row r="84" spans="1:11" s="5" customFormat="1" ht="33.75" customHeight="1" x14ac:dyDescent="0.25">
      <c r="A84" s="24">
        <f t="shared" si="5"/>
        <v>29</v>
      </c>
      <c r="B84" s="76" t="s">
        <v>85</v>
      </c>
      <c r="C84" s="18" t="s">
        <v>147</v>
      </c>
      <c r="D84" s="76" t="s">
        <v>86</v>
      </c>
      <c r="E84" s="6" t="s">
        <v>2</v>
      </c>
      <c r="F84" s="6">
        <v>1</v>
      </c>
      <c r="G84" s="6"/>
      <c r="H84" s="44">
        <v>2916000</v>
      </c>
      <c r="I84" s="29">
        <f t="shared" si="3"/>
        <v>3265920.0000000005</v>
      </c>
      <c r="J84" s="63" t="s">
        <v>19</v>
      </c>
      <c r="K84" s="11" t="s">
        <v>28</v>
      </c>
    </row>
    <row r="85" spans="1:11" s="5" customFormat="1" ht="60.75" customHeight="1" x14ac:dyDescent="0.25">
      <c r="A85" s="24">
        <f t="shared" si="5"/>
        <v>30</v>
      </c>
      <c r="B85" s="77" t="s">
        <v>49</v>
      </c>
      <c r="C85" s="6" t="s">
        <v>143</v>
      </c>
      <c r="D85" s="77" t="s">
        <v>50</v>
      </c>
      <c r="E85" s="6" t="s">
        <v>2</v>
      </c>
      <c r="F85" s="6">
        <v>1</v>
      </c>
      <c r="G85" s="6"/>
      <c r="H85" s="44">
        <v>129000000</v>
      </c>
      <c r="I85" s="29">
        <f t="shared" si="3"/>
        <v>144480000</v>
      </c>
      <c r="J85" s="63" t="s">
        <v>51</v>
      </c>
      <c r="K85" s="11" t="s">
        <v>28</v>
      </c>
    </row>
    <row r="86" spans="1:11" s="5" customFormat="1" ht="60.75" customHeight="1" x14ac:dyDescent="0.25">
      <c r="A86" s="24">
        <f t="shared" si="5"/>
        <v>31</v>
      </c>
      <c r="B86" s="77" t="s">
        <v>56</v>
      </c>
      <c r="C86" s="6" t="s">
        <v>143</v>
      </c>
      <c r="D86" s="77" t="s">
        <v>56</v>
      </c>
      <c r="E86" s="6" t="s">
        <v>2</v>
      </c>
      <c r="F86" s="6">
        <v>1</v>
      </c>
      <c r="G86" s="6"/>
      <c r="H86" s="44">
        <v>68415000</v>
      </c>
      <c r="I86" s="29">
        <f t="shared" si="3"/>
        <v>76624800</v>
      </c>
      <c r="J86" s="63" t="s">
        <v>19</v>
      </c>
      <c r="K86" s="11" t="s">
        <v>28</v>
      </c>
    </row>
    <row r="87" spans="1:11" s="5" customFormat="1" ht="81.75" customHeight="1" x14ac:dyDescent="0.25">
      <c r="A87" s="24">
        <f t="shared" si="5"/>
        <v>32</v>
      </c>
      <c r="B87" s="77" t="s">
        <v>57</v>
      </c>
      <c r="C87" s="6" t="s">
        <v>148</v>
      </c>
      <c r="D87" s="77" t="s">
        <v>57</v>
      </c>
      <c r="E87" s="6" t="s">
        <v>2</v>
      </c>
      <c r="F87" s="6">
        <v>1</v>
      </c>
      <c r="G87" s="6"/>
      <c r="H87" s="44">
        <v>1311534000</v>
      </c>
      <c r="I87" s="29">
        <f t="shared" si="3"/>
        <v>1468918080.0000002</v>
      </c>
      <c r="J87" s="63" t="s">
        <v>58</v>
      </c>
      <c r="K87" s="11" t="s">
        <v>28</v>
      </c>
    </row>
    <row r="88" spans="1:11" s="5" customFormat="1" ht="60.75" customHeight="1" x14ac:dyDescent="0.25">
      <c r="A88" s="24">
        <f t="shared" si="5"/>
        <v>33</v>
      </c>
      <c r="B88" s="77" t="s">
        <v>59</v>
      </c>
      <c r="C88" s="30" t="s">
        <v>148</v>
      </c>
      <c r="D88" s="77" t="s">
        <v>59</v>
      </c>
      <c r="E88" s="30" t="s">
        <v>2</v>
      </c>
      <c r="F88" s="30">
        <v>1</v>
      </c>
      <c r="G88" s="25"/>
      <c r="H88" s="45">
        <v>1771999000</v>
      </c>
      <c r="I88" s="29">
        <f t="shared" si="3"/>
        <v>1984638880.0000002</v>
      </c>
      <c r="J88" s="64" t="s">
        <v>58</v>
      </c>
      <c r="K88" s="11" t="s">
        <v>28</v>
      </c>
    </row>
    <row r="89" spans="1:11" s="5" customFormat="1" ht="60" customHeight="1" x14ac:dyDescent="0.25">
      <c r="A89" s="24">
        <f t="shared" si="5"/>
        <v>34</v>
      </c>
      <c r="B89" s="77" t="s">
        <v>60</v>
      </c>
      <c r="C89" s="30" t="s">
        <v>148</v>
      </c>
      <c r="D89" s="77" t="s">
        <v>60</v>
      </c>
      <c r="E89" s="30" t="s">
        <v>2</v>
      </c>
      <c r="F89" s="30">
        <v>1</v>
      </c>
      <c r="G89" s="25"/>
      <c r="H89" s="45">
        <v>137645000</v>
      </c>
      <c r="I89" s="29">
        <f t="shared" si="3"/>
        <v>154162400</v>
      </c>
      <c r="J89" s="64" t="s">
        <v>58</v>
      </c>
      <c r="K89" s="11" t="s">
        <v>28</v>
      </c>
    </row>
    <row r="90" spans="1:11" s="5" customFormat="1" ht="91.5" customHeight="1" x14ac:dyDescent="0.25">
      <c r="A90" s="24">
        <f t="shared" si="5"/>
        <v>35</v>
      </c>
      <c r="B90" s="77" t="s">
        <v>104</v>
      </c>
      <c r="C90" s="30" t="s">
        <v>148</v>
      </c>
      <c r="D90" s="77" t="s">
        <v>104</v>
      </c>
      <c r="E90" s="30" t="s">
        <v>2</v>
      </c>
      <c r="F90" s="30">
        <v>1</v>
      </c>
      <c r="G90" s="25"/>
      <c r="H90" s="45">
        <v>144767000</v>
      </c>
      <c r="I90" s="29">
        <f t="shared" si="3"/>
        <v>162139040.00000003</v>
      </c>
      <c r="J90" s="25" t="s">
        <v>58</v>
      </c>
      <c r="K90" s="62" t="s">
        <v>28</v>
      </c>
    </row>
    <row r="91" spans="1:11" s="5" customFormat="1" ht="113.25" customHeight="1" x14ac:dyDescent="0.25">
      <c r="A91" s="24">
        <f t="shared" si="5"/>
        <v>36</v>
      </c>
      <c r="B91" s="77" t="s">
        <v>105</v>
      </c>
      <c r="C91" s="30" t="s">
        <v>149</v>
      </c>
      <c r="D91" s="77" t="s">
        <v>105</v>
      </c>
      <c r="E91" s="30" t="s">
        <v>2</v>
      </c>
      <c r="F91" s="30">
        <v>1</v>
      </c>
      <c r="G91" s="25"/>
      <c r="H91" s="45">
        <v>512072000</v>
      </c>
      <c r="I91" s="29">
        <f t="shared" si="3"/>
        <v>573520640</v>
      </c>
      <c r="J91" s="25" t="s">
        <v>58</v>
      </c>
      <c r="K91" s="62" t="s">
        <v>28</v>
      </c>
    </row>
    <row r="92" spans="1:11" s="5" customFormat="1" ht="114" customHeight="1" x14ac:dyDescent="0.25">
      <c r="A92" s="24">
        <f t="shared" si="5"/>
        <v>37</v>
      </c>
      <c r="B92" s="77" t="s">
        <v>106</v>
      </c>
      <c r="C92" s="30" t="s">
        <v>148</v>
      </c>
      <c r="D92" s="77" t="s">
        <v>106</v>
      </c>
      <c r="E92" s="30" t="s">
        <v>2</v>
      </c>
      <c r="F92" s="30">
        <v>1</v>
      </c>
      <c r="G92" s="25"/>
      <c r="H92" s="45">
        <v>1015852000</v>
      </c>
      <c r="I92" s="29">
        <f t="shared" si="3"/>
        <v>1137754240</v>
      </c>
      <c r="J92" s="25" t="s">
        <v>58</v>
      </c>
      <c r="K92" s="62" t="s">
        <v>28</v>
      </c>
    </row>
    <row r="93" spans="1:11" s="5" customFormat="1" ht="89.25" customHeight="1" x14ac:dyDescent="0.25">
      <c r="A93" s="24">
        <f t="shared" si="5"/>
        <v>38</v>
      </c>
      <c r="B93" s="77" t="s">
        <v>107</v>
      </c>
      <c r="C93" s="30" t="s">
        <v>139</v>
      </c>
      <c r="D93" s="77" t="s">
        <v>108</v>
      </c>
      <c r="E93" s="30" t="s">
        <v>2</v>
      </c>
      <c r="F93" s="30">
        <v>1</v>
      </c>
      <c r="G93" s="25"/>
      <c r="H93" s="45">
        <v>82952000</v>
      </c>
      <c r="I93" s="29">
        <f t="shared" si="3"/>
        <v>92906240.000000015</v>
      </c>
      <c r="J93" s="25" t="s">
        <v>19</v>
      </c>
      <c r="K93" s="62" t="s">
        <v>28</v>
      </c>
    </row>
    <row r="94" spans="1:11" s="5" customFormat="1" ht="61.5" customHeight="1" x14ac:dyDescent="0.25">
      <c r="A94" s="24">
        <f t="shared" si="5"/>
        <v>39</v>
      </c>
      <c r="B94" s="77" t="s">
        <v>109</v>
      </c>
      <c r="C94" s="30" t="s">
        <v>139</v>
      </c>
      <c r="D94" s="77" t="s">
        <v>110</v>
      </c>
      <c r="E94" s="30" t="s">
        <v>2</v>
      </c>
      <c r="F94" s="30">
        <v>1</v>
      </c>
      <c r="G94" s="25"/>
      <c r="H94" s="45">
        <v>43226000</v>
      </c>
      <c r="I94" s="29">
        <f t="shared" si="3"/>
        <v>48413120.000000007</v>
      </c>
      <c r="J94" s="25" t="s">
        <v>19</v>
      </c>
      <c r="K94" s="64" t="s">
        <v>28</v>
      </c>
    </row>
    <row r="95" spans="1:11" s="5" customFormat="1" ht="60.75" customHeight="1" x14ac:dyDescent="0.25">
      <c r="A95" s="24">
        <f t="shared" si="5"/>
        <v>40</v>
      </c>
      <c r="B95" s="77" t="s">
        <v>111</v>
      </c>
      <c r="C95" s="30" t="s">
        <v>139</v>
      </c>
      <c r="D95" s="77" t="s">
        <v>112</v>
      </c>
      <c r="E95" s="30" t="s">
        <v>2</v>
      </c>
      <c r="F95" s="30">
        <v>1</v>
      </c>
      <c r="G95" s="25"/>
      <c r="H95" s="45">
        <v>123822000</v>
      </c>
      <c r="I95" s="29">
        <f t="shared" si="3"/>
        <v>138680640</v>
      </c>
      <c r="J95" s="64" t="s">
        <v>19</v>
      </c>
      <c r="K95" s="11" t="s">
        <v>28</v>
      </c>
    </row>
    <row r="96" spans="1:11" s="5" customFormat="1" ht="52.5" customHeight="1" x14ac:dyDescent="0.25">
      <c r="A96" s="24">
        <f t="shared" si="5"/>
        <v>41</v>
      </c>
      <c r="B96" s="77" t="s">
        <v>113</v>
      </c>
      <c r="C96" s="30" t="s">
        <v>150</v>
      </c>
      <c r="D96" s="77" t="s">
        <v>113</v>
      </c>
      <c r="E96" s="30" t="s">
        <v>2</v>
      </c>
      <c r="F96" s="30">
        <v>1</v>
      </c>
      <c r="G96" s="25"/>
      <c r="H96" s="45">
        <v>8139120</v>
      </c>
      <c r="I96" s="29">
        <f t="shared" si="3"/>
        <v>9115814.4000000004</v>
      </c>
      <c r="J96" s="64" t="s">
        <v>19</v>
      </c>
      <c r="K96" s="11" t="s">
        <v>28</v>
      </c>
    </row>
    <row r="97" spans="1:11" s="5" customFormat="1" ht="54" customHeight="1" x14ac:dyDescent="0.25">
      <c r="A97" s="24">
        <f t="shared" si="5"/>
        <v>42</v>
      </c>
      <c r="B97" s="31" t="s">
        <v>114</v>
      </c>
      <c r="C97" s="26" t="s">
        <v>151</v>
      </c>
      <c r="D97" s="31" t="s">
        <v>114</v>
      </c>
      <c r="E97" s="30" t="s">
        <v>2</v>
      </c>
      <c r="F97" s="30">
        <v>1</v>
      </c>
      <c r="G97" s="31"/>
      <c r="H97" s="29">
        <v>6782600</v>
      </c>
      <c r="I97" s="29">
        <f t="shared" si="3"/>
        <v>7596512.0000000009</v>
      </c>
      <c r="J97" s="37" t="s">
        <v>19</v>
      </c>
      <c r="K97" s="37" t="s">
        <v>28</v>
      </c>
    </row>
    <row r="98" spans="1:11" s="5" customFormat="1" ht="53.25" customHeight="1" x14ac:dyDescent="0.25">
      <c r="A98" s="24">
        <f t="shared" si="5"/>
        <v>43</v>
      </c>
      <c r="B98" s="31" t="s">
        <v>115</v>
      </c>
      <c r="C98" s="26" t="s">
        <v>152</v>
      </c>
      <c r="D98" s="31" t="s">
        <v>116</v>
      </c>
      <c r="E98" s="30" t="s">
        <v>2</v>
      </c>
      <c r="F98" s="30">
        <v>1</v>
      </c>
      <c r="G98" s="31"/>
      <c r="H98" s="29">
        <v>165529350</v>
      </c>
      <c r="I98" s="29">
        <f t="shared" si="3"/>
        <v>185392872.00000003</v>
      </c>
      <c r="J98" s="37" t="s">
        <v>117</v>
      </c>
      <c r="K98" s="37" t="s">
        <v>118</v>
      </c>
    </row>
    <row r="99" spans="1:11" s="5" customFormat="1" ht="101.25" customHeight="1" x14ac:dyDescent="0.25">
      <c r="A99" s="24">
        <f t="shared" si="5"/>
        <v>44</v>
      </c>
      <c r="B99" s="31" t="s">
        <v>119</v>
      </c>
      <c r="C99" s="26" t="s">
        <v>153</v>
      </c>
      <c r="D99" s="31" t="s">
        <v>120</v>
      </c>
      <c r="E99" s="30" t="s">
        <v>2</v>
      </c>
      <c r="F99" s="30">
        <v>1</v>
      </c>
      <c r="G99" s="31"/>
      <c r="H99" s="29">
        <v>350882606</v>
      </c>
      <c r="I99" s="29">
        <f t="shared" si="3"/>
        <v>392988518.72000003</v>
      </c>
      <c r="J99" s="37" t="s">
        <v>121</v>
      </c>
      <c r="K99" s="37" t="s">
        <v>38</v>
      </c>
    </row>
    <row r="100" spans="1:11" s="5" customFormat="1" ht="50.25" customHeight="1" x14ac:dyDescent="0.25">
      <c r="A100" s="55">
        <v>45</v>
      </c>
      <c r="B100" s="31" t="s">
        <v>127</v>
      </c>
      <c r="C100" s="26" t="s">
        <v>137</v>
      </c>
      <c r="D100" s="31" t="s">
        <v>128</v>
      </c>
      <c r="E100" s="30" t="s">
        <v>2</v>
      </c>
      <c r="F100" s="30">
        <v>1</v>
      </c>
      <c r="G100" s="31"/>
      <c r="H100" s="29">
        <v>284900000</v>
      </c>
      <c r="I100" s="29">
        <f t="shared" si="3"/>
        <v>319088000.00000006</v>
      </c>
      <c r="J100" s="58" t="s">
        <v>129</v>
      </c>
      <c r="K100" s="37" t="s">
        <v>130</v>
      </c>
    </row>
    <row r="101" spans="1:11" s="5" customFormat="1" ht="50.25" customHeight="1" x14ac:dyDescent="0.25">
      <c r="A101" s="55">
        <v>46</v>
      </c>
      <c r="B101" s="31" t="s">
        <v>306</v>
      </c>
      <c r="C101" s="26" t="s">
        <v>307</v>
      </c>
      <c r="D101" s="31" t="s">
        <v>308</v>
      </c>
      <c r="E101" s="30" t="s">
        <v>2</v>
      </c>
      <c r="F101" s="30">
        <v>1</v>
      </c>
      <c r="G101" s="31"/>
      <c r="H101" s="29">
        <v>1944000</v>
      </c>
      <c r="I101" s="29">
        <f t="shared" si="3"/>
        <v>2177280</v>
      </c>
      <c r="J101" s="58" t="s">
        <v>309</v>
      </c>
      <c r="K101" s="37" t="s">
        <v>118</v>
      </c>
    </row>
    <row r="102" spans="1:11" s="5" customFormat="1" ht="57" customHeight="1" x14ac:dyDescent="0.25">
      <c r="A102" s="55">
        <v>47</v>
      </c>
      <c r="B102" s="31" t="s">
        <v>310</v>
      </c>
      <c r="C102" s="26" t="s">
        <v>307</v>
      </c>
      <c r="D102" s="31" t="s">
        <v>311</v>
      </c>
      <c r="E102" s="30" t="s">
        <v>2</v>
      </c>
      <c r="F102" s="30">
        <v>1</v>
      </c>
      <c r="G102" s="31"/>
      <c r="H102" s="29">
        <v>11153410</v>
      </c>
      <c r="I102" s="29">
        <f t="shared" si="3"/>
        <v>12491819.200000001</v>
      </c>
      <c r="J102" s="58" t="s">
        <v>312</v>
      </c>
      <c r="K102" s="37" t="s">
        <v>118</v>
      </c>
    </row>
    <row r="103" spans="1:11" s="5" customFormat="1" ht="75.75" customHeight="1" x14ac:dyDescent="0.25">
      <c r="A103" s="55">
        <v>48</v>
      </c>
      <c r="B103" s="87" t="s">
        <v>337</v>
      </c>
      <c r="C103" s="26" t="s">
        <v>139</v>
      </c>
      <c r="D103" s="31" t="s">
        <v>336</v>
      </c>
      <c r="E103" s="30" t="s">
        <v>2</v>
      </c>
      <c r="F103" s="30">
        <v>1</v>
      </c>
      <c r="G103" s="31"/>
      <c r="H103" s="29">
        <v>22767857.140000001</v>
      </c>
      <c r="I103" s="29">
        <f t="shared" si="3"/>
        <v>25499999.996800002</v>
      </c>
      <c r="J103" s="58" t="s">
        <v>19</v>
      </c>
      <c r="K103" s="37" t="s">
        <v>118</v>
      </c>
    </row>
    <row r="104" spans="1:11" s="5" customFormat="1" ht="49.5" customHeight="1" x14ac:dyDescent="0.25">
      <c r="A104" s="55">
        <v>49</v>
      </c>
      <c r="B104" s="31" t="s">
        <v>383</v>
      </c>
      <c r="C104" s="26" t="s">
        <v>307</v>
      </c>
      <c r="D104" s="31" t="s">
        <v>384</v>
      </c>
      <c r="E104" s="30" t="s">
        <v>2</v>
      </c>
      <c r="F104" s="30">
        <v>1</v>
      </c>
      <c r="G104" s="31"/>
      <c r="H104" s="29">
        <v>6500000</v>
      </c>
      <c r="I104" s="29">
        <f t="shared" si="3"/>
        <v>7280000.0000000009</v>
      </c>
      <c r="J104" s="58" t="s">
        <v>385</v>
      </c>
      <c r="K104" s="37" t="s">
        <v>118</v>
      </c>
    </row>
    <row r="105" spans="1:11" s="5" customFormat="1" ht="12.75" customHeight="1" x14ac:dyDescent="0.25">
      <c r="A105" s="34"/>
      <c r="B105" s="78" t="s">
        <v>76</v>
      </c>
      <c r="C105" s="35"/>
      <c r="D105" s="80"/>
      <c r="E105" s="35"/>
      <c r="F105" s="35"/>
      <c r="G105" s="36"/>
      <c r="H105" s="40">
        <f>SUM(H63:H104)</f>
        <v>16541310113.18</v>
      </c>
      <c r="I105" s="46">
        <f>SUM(I63:I104)</f>
        <v>18526267326.761604</v>
      </c>
      <c r="J105" s="37"/>
      <c r="K105" s="37"/>
    </row>
    <row r="106" spans="1:11" ht="22.5" customHeight="1" x14ac:dyDescent="0.25">
      <c r="A106" s="93" t="s">
        <v>26</v>
      </c>
      <c r="B106" s="94"/>
      <c r="C106" s="94"/>
      <c r="D106" s="94"/>
      <c r="E106" s="94"/>
      <c r="F106" s="94"/>
      <c r="G106" s="94"/>
      <c r="H106" s="48">
        <f>H105+H61+H51+H43+H20</f>
        <v>67138427963.18</v>
      </c>
      <c r="I106" s="48">
        <f>I105+I61+I51+I43+I20</f>
        <v>75195039318.761612</v>
      </c>
      <c r="J106" s="65"/>
      <c r="K106" s="65"/>
    </row>
    <row r="107" spans="1:11" x14ac:dyDescent="0.25">
      <c r="A107" s="2"/>
      <c r="J107" s="66"/>
    </row>
    <row r="108" spans="1:11" x14ac:dyDescent="0.25">
      <c r="A108" s="2"/>
    </row>
    <row r="109" spans="1:11" ht="42" customHeight="1" x14ac:dyDescent="0.25">
      <c r="A109" s="81" t="s">
        <v>154</v>
      </c>
      <c r="J109" s="66"/>
    </row>
    <row r="110" spans="1:11" x14ac:dyDescent="0.25">
      <c r="J110" s="66"/>
    </row>
    <row r="111" spans="1:11" x14ac:dyDescent="0.25">
      <c r="J111" s="66"/>
    </row>
    <row r="113" spans="10:10" x14ac:dyDescent="0.25">
      <c r="J113" s="66"/>
    </row>
    <row r="114" spans="10:10" x14ac:dyDescent="0.25">
      <c r="J114" s="66"/>
    </row>
    <row r="115" spans="10:10" x14ac:dyDescent="0.25">
      <c r="J115" s="66"/>
    </row>
  </sheetData>
  <mergeCells count="12">
    <mergeCell ref="A51:G51"/>
    <mergeCell ref="A106:G106"/>
    <mergeCell ref="A16:K16"/>
    <mergeCell ref="A52:K52"/>
    <mergeCell ref="A17:K17"/>
    <mergeCell ref="A21:K21"/>
    <mergeCell ref="A20:G20"/>
    <mergeCell ref="A53:K53"/>
    <mergeCell ref="A61:G61"/>
    <mergeCell ref="A62:K62"/>
    <mergeCell ref="A44:K44"/>
    <mergeCell ref="A43:G43"/>
  </mergeCells>
  <dataValidations count="1">
    <dataValidation allowBlank="1" showInputMessage="1" showErrorMessage="1" prompt="Введите наименование на рус.языке" sqref="B66 D66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topLeftCell="A98" zoomScale="75" zoomScaleNormal="75" workbookViewId="0">
      <selection activeCell="J105" sqref="J105"/>
    </sheetView>
  </sheetViews>
  <sheetFormatPr defaultRowHeight="15" x14ac:dyDescent="0.25"/>
  <cols>
    <col min="1" max="1" width="6.5703125" style="9" customWidth="1"/>
    <col min="2" max="2" width="45" style="50" customWidth="1"/>
    <col min="3" max="3" width="15" style="2" customWidth="1"/>
    <col min="4" max="4" width="52" style="50" customWidth="1"/>
    <col min="5" max="5" width="14.85546875" style="2" customWidth="1"/>
    <col min="6" max="6" width="8.140625" style="2" customWidth="1"/>
    <col min="7" max="7" width="18.85546875" style="2" customWidth="1"/>
    <col min="8" max="9" width="18.85546875" style="17" customWidth="1"/>
    <col min="10" max="10" width="28.140625" style="10" customWidth="1"/>
    <col min="11" max="11" width="23.140625" style="10" customWidth="1"/>
    <col min="12" max="12" width="18.42578125" style="5" customWidth="1"/>
    <col min="13" max="13" width="20.28515625" style="5" customWidth="1"/>
    <col min="14" max="16384" width="9.140625" style="5"/>
  </cols>
  <sheetData>
    <row r="1" spans="1:11" ht="18.75" x14ac:dyDescent="0.25">
      <c r="I1" s="39"/>
      <c r="K1" s="67"/>
    </row>
    <row r="2" spans="1:11" ht="18.75" x14ac:dyDescent="0.25">
      <c r="I2" s="39"/>
      <c r="K2" s="68"/>
    </row>
    <row r="3" spans="1:11" ht="18.75" x14ac:dyDescent="0.25">
      <c r="I3" s="39"/>
      <c r="K3" s="68"/>
    </row>
    <row r="4" spans="1:11" ht="18.75" x14ac:dyDescent="0.25">
      <c r="I4" s="39"/>
      <c r="K4" s="68"/>
    </row>
    <row r="5" spans="1:11" ht="18.75" x14ac:dyDescent="0.25">
      <c r="I5" s="39"/>
      <c r="K5" s="68"/>
    </row>
    <row r="6" spans="1:11" ht="18.75" x14ac:dyDescent="0.25">
      <c r="I6" s="39"/>
      <c r="K6" s="68"/>
    </row>
    <row r="7" spans="1:11" ht="18.75" x14ac:dyDescent="0.25">
      <c r="I7" s="39"/>
      <c r="K7" s="68"/>
    </row>
    <row r="8" spans="1:11" ht="18.75" x14ac:dyDescent="0.25">
      <c r="I8" s="39"/>
      <c r="K8" s="68"/>
    </row>
    <row r="9" spans="1:11" ht="18.75" x14ac:dyDescent="0.25">
      <c r="I9" s="39"/>
      <c r="K9" s="68"/>
    </row>
    <row r="10" spans="1:11" ht="18.75" x14ac:dyDescent="0.25">
      <c r="K10" s="68"/>
    </row>
    <row r="11" spans="1:11" ht="18.75" x14ac:dyDescent="0.25">
      <c r="K11" s="68"/>
    </row>
    <row r="12" spans="1:11" ht="18.75" x14ac:dyDescent="0.25">
      <c r="D12" s="79" t="s">
        <v>156</v>
      </c>
    </row>
    <row r="13" spans="1:11" ht="18.75" x14ac:dyDescent="0.25">
      <c r="D13" s="79" t="s">
        <v>157</v>
      </c>
    </row>
    <row r="14" spans="1:11" ht="71.25" x14ac:dyDescent="0.25">
      <c r="A14" s="19" t="s">
        <v>158</v>
      </c>
      <c r="B14" s="20" t="s">
        <v>159</v>
      </c>
      <c r="C14" s="21" t="s">
        <v>160</v>
      </c>
      <c r="D14" s="20" t="s">
        <v>161</v>
      </c>
      <c r="E14" s="21" t="s">
        <v>162</v>
      </c>
      <c r="F14" s="21" t="s">
        <v>163</v>
      </c>
      <c r="G14" s="21" t="s">
        <v>164</v>
      </c>
      <c r="H14" s="40" t="s">
        <v>165</v>
      </c>
      <c r="I14" s="40" t="s">
        <v>166</v>
      </c>
      <c r="J14" s="21" t="s">
        <v>167</v>
      </c>
      <c r="K14" s="21" t="s">
        <v>168</v>
      </c>
    </row>
    <row r="15" spans="1:11" x14ac:dyDescent="0.25">
      <c r="A15" s="33">
        <v>1</v>
      </c>
      <c r="B15" s="20">
        <v>2</v>
      </c>
      <c r="C15" s="21">
        <v>3</v>
      </c>
      <c r="D15" s="20">
        <v>4</v>
      </c>
      <c r="E15" s="20">
        <v>5</v>
      </c>
      <c r="F15" s="20">
        <v>6</v>
      </c>
      <c r="G15" s="20">
        <v>7</v>
      </c>
      <c r="H15" s="49">
        <v>8</v>
      </c>
      <c r="I15" s="49">
        <v>9</v>
      </c>
      <c r="J15" s="21">
        <v>10</v>
      </c>
      <c r="K15" s="21">
        <v>11</v>
      </c>
    </row>
    <row r="16" spans="1:11" x14ac:dyDescent="0.25">
      <c r="A16" s="95" t="s">
        <v>169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5">
      <c r="A17" s="96" t="s">
        <v>170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s="7" customFormat="1" ht="75" x14ac:dyDescent="0.25">
      <c r="A18" s="24">
        <v>1</v>
      </c>
      <c r="B18" s="69" t="s">
        <v>284</v>
      </c>
      <c r="C18" s="4" t="s">
        <v>34</v>
      </c>
      <c r="D18" s="69" t="s">
        <v>171</v>
      </c>
      <c r="E18" s="13" t="s">
        <v>172</v>
      </c>
      <c r="F18" s="15">
        <v>1</v>
      </c>
      <c r="G18" s="15"/>
      <c r="H18" s="42">
        <v>3869564117</v>
      </c>
      <c r="I18" s="42">
        <f>H18*1.12</f>
        <v>4333911811.04</v>
      </c>
      <c r="J18" s="56" t="s">
        <v>173</v>
      </c>
      <c r="K18" s="11" t="s">
        <v>174</v>
      </c>
    </row>
    <row r="19" spans="1:11" s="7" customFormat="1" ht="75" x14ac:dyDescent="0.25">
      <c r="A19" s="24">
        <v>2</v>
      </c>
      <c r="B19" s="69" t="s">
        <v>285</v>
      </c>
      <c r="C19" s="6" t="s">
        <v>34</v>
      </c>
      <c r="D19" s="69" t="s">
        <v>175</v>
      </c>
      <c r="E19" s="13" t="s">
        <v>172</v>
      </c>
      <c r="F19" s="13">
        <v>1</v>
      </c>
      <c r="G19" s="13"/>
      <c r="H19" s="28">
        <v>20450244299</v>
      </c>
      <c r="I19" s="42">
        <f t="shared" ref="I19" si="0">H19*1.12</f>
        <v>22904273614.880001</v>
      </c>
      <c r="J19" s="56" t="s">
        <v>176</v>
      </c>
      <c r="K19" s="11" t="s">
        <v>174</v>
      </c>
    </row>
    <row r="20" spans="1:11" s="7" customFormat="1" x14ac:dyDescent="0.25">
      <c r="A20" s="97" t="s">
        <v>177</v>
      </c>
      <c r="B20" s="98"/>
      <c r="C20" s="98"/>
      <c r="D20" s="98"/>
      <c r="E20" s="98"/>
      <c r="F20" s="98"/>
      <c r="G20" s="99"/>
      <c r="H20" s="40">
        <f>SUM(H18:H19)</f>
        <v>24319808416</v>
      </c>
      <c r="I20" s="40">
        <f>SUM(I18:I19)</f>
        <v>27238185425.920002</v>
      </c>
      <c r="J20" s="3"/>
      <c r="K20" s="11"/>
    </row>
    <row r="21" spans="1:11" s="7" customFormat="1" x14ac:dyDescent="0.25">
      <c r="A21" s="96" t="s">
        <v>178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s="7" customFormat="1" ht="75" x14ac:dyDescent="0.25">
      <c r="A22" s="24">
        <v>3</v>
      </c>
      <c r="B22" s="69" t="s">
        <v>286</v>
      </c>
      <c r="C22" s="12" t="s">
        <v>34</v>
      </c>
      <c r="D22" s="69" t="s">
        <v>287</v>
      </c>
      <c r="E22" s="13" t="s">
        <v>179</v>
      </c>
      <c r="F22" s="13">
        <v>1</v>
      </c>
      <c r="G22" s="13"/>
      <c r="H22" s="53">
        <v>720187623</v>
      </c>
      <c r="I22" s="28">
        <f>H22*1.12</f>
        <v>806610137.76000011</v>
      </c>
      <c r="J22" s="57" t="s">
        <v>180</v>
      </c>
      <c r="K22" s="11" t="s">
        <v>174</v>
      </c>
    </row>
    <row r="23" spans="1:11" s="7" customFormat="1" ht="105" x14ac:dyDescent="0.25">
      <c r="A23" s="24">
        <v>4</v>
      </c>
      <c r="B23" s="69" t="s">
        <v>181</v>
      </c>
      <c r="C23" s="12" t="s">
        <v>34</v>
      </c>
      <c r="D23" s="69" t="s">
        <v>320</v>
      </c>
      <c r="E23" s="13" t="s">
        <v>179</v>
      </c>
      <c r="F23" s="13">
        <v>1</v>
      </c>
      <c r="G23" s="13"/>
      <c r="H23" s="28">
        <v>42925590</v>
      </c>
      <c r="I23" s="28">
        <f t="shared" ref="I23:I42" si="1">H23*1.12</f>
        <v>48076660.800000004</v>
      </c>
      <c r="J23" s="54" t="s">
        <v>364</v>
      </c>
      <c r="K23" s="11" t="s">
        <v>174</v>
      </c>
    </row>
    <row r="24" spans="1:11" s="7" customFormat="1" x14ac:dyDescent="0.25">
      <c r="A24" s="24">
        <v>5</v>
      </c>
      <c r="B24" s="69" t="s">
        <v>319</v>
      </c>
      <c r="C24" s="12"/>
      <c r="D24" s="69"/>
      <c r="E24" s="13"/>
      <c r="F24" s="13"/>
      <c r="G24" s="13"/>
      <c r="H24" s="28"/>
      <c r="I24" s="28"/>
      <c r="J24" s="54"/>
      <c r="K24" s="11"/>
    </row>
    <row r="25" spans="1:11" s="7" customFormat="1" ht="60" x14ac:dyDescent="0.25">
      <c r="A25" s="24">
        <v>6</v>
      </c>
      <c r="B25" s="69" t="s">
        <v>182</v>
      </c>
      <c r="C25" s="12" t="s">
        <v>323</v>
      </c>
      <c r="D25" s="69" t="s">
        <v>321</v>
      </c>
      <c r="E25" s="13" t="s">
        <v>179</v>
      </c>
      <c r="F25" s="13">
        <v>1</v>
      </c>
      <c r="G25" s="13"/>
      <c r="H25" s="28">
        <v>5000000</v>
      </c>
      <c r="I25" s="28">
        <f t="shared" si="1"/>
        <v>5600000.0000000009</v>
      </c>
      <c r="J25" s="54" t="s">
        <v>374</v>
      </c>
      <c r="K25" s="11" t="s">
        <v>174</v>
      </c>
    </row>
    <row r="26" spans="1:11" s="7" customFormat="1" x14ac:dyDescent="0.25">
      <c r="A26" s="24">
        <v>7</v>
      </c>
      <c r="B26" s="69" t="s">
        <v>319</v>
      </c>
      <c r="C26" s="12"/>
      <c r="D26" s="69"/>
      <c r="E26" s="13"/>
      <c r="F26" s="13"/>
      <c r="G26" s="13"/>
      <c r="H26" s="28"/>
      <c r="I26" s="28"/>
      <c r="J26" s="54"/>
      <c r="K26" s="11"/>
    </row>
    <row r="27" spans="1:11" s="7" customFormat="1" x14ac:dyDescent="0.25">
      <c r="A27" s="24">
        <v>8</v>
      </c>
      <c r="B27" s="69" t="s">
        <v>319</v>
      </c>
      <c r="C27" s="12"/>
      <c r="D27" s="69"/>
      <c r="E27" s="13"/>
      <c r="F27" s="13"/>
      <c r="G27" s="13"/>
      <c r="H27" s="28"/>
      <c r="I27" s="28"/>
      <c r="J27" s="57"/>
      <c r="K27" s="11"/>
    </row>
    <row r="28" spans="1:11" s="7" customFormat="1" x14ac:dyDescent="0.25">
      <c r="A28" s="24">
        <v>9</v>
      </c>
      <c r="B28" s="69" t="s">
        <v>319</v>
      </c>
      <c r="C28" s="12"/>
      <c r="D28" s="69"/>
      <c r="E28" s="13"/>
      <c r="F28" s="13"/>
      <c r="G28" s="13"/>
      <c r="H28" s="28"/>
      <c r="I28" s="28"/>
      <c r="J28" s="57"/>
      <c r="K28" s="11"/>
    </row>
    <row r="29" spans="1:11" s="7" customFormat="1" ht="45" x14ac:dyDescent="0.25">
      <c r="A29" s="24">
        <v>10</v>
      </c>
      <c r="B29" s="69" t="s">
        <v>340</v>
      </c>
      <c r="C29" s="12" t="s">
        <v>34</v>
      </c>
      <c r="D29" s="69" t="s">
        <v>183</v>
      </c>
      <c r="E29" s="13" t="s">
        <v>179</v>
      </c>
      <c r="F29" s="13">
        <v>1</v>
      </c>
      <c r="G29" s="13"/>
      <c r="H29" s="28">
        <v>15000000</v>
      </c>
      <c r="I29" s="28">
        <f t="shared" si="1"/>
        <v>16800000</v>
      </c>
      <c r="J29" s="57" t="s">
        <v>373</v>
      </c>
      <c r="K29" s="11" t="s">
        <v>341</v>
      </c>
    </row>
    <row r="30" spans="1:11" s="7" customFormat="1" ht="30" x14ac:dyDescent="0.25">
      <c r="A30" s="24">
        <v>11</v>
      </c>
      <c r="B30" s="69" t="s">
        <v>288</v>
      </c>
      <c r="C30" s="12" t="s">
        <v>34</v>
      </c>
      <c r="D30" s="69" t="s">
        <v>184</v>
      </c>
      <c r="E30" s="13" t="s">
        <v>179</v>
      </c>
      <c r="F30" s="13">
        <v>1</v>
      </c>
      <c r="G30" s="13"/>
      <c r="H30" s="28">
        <v>9000000</v>
      </c>
      <c r="I30" s="28">
        <f t="shared" si="1"/>
        <v>10080000.000000002</v>
      </c>
      <c r="J30" s="57" t="s">
        <v>185</v>
      </c>
      <c r="K30" s="11" t="s">
        <v>174</v>
      </c>
    </row>
    <row r="31" spans="1:11" s="7" customFormat="1" ht="45" x14ac:dyDescent="0.25">
      <c r="A31" s="24">
        <v>12</v>
      </c>
      <c r="B31" s="69" t="s">
        <v>186</v>
      </c>
      <c r="C31" s="12" t="s">
        <v>323</v>
      </c>
      <c r="D31" s="69" t="s">
        <v>187</v>
      </c>
      <c r="E31" s="13" t="s">
        <v>179</v>
      </c>
      <c r="F31" s="13">
        <v>1</v>
      </c>
      <c r="G31" s="13"/>
      <c r="H31" s="28">
        <v>4000000</v>
      </c>
      <c r="I31" s="28">
        <f t="shared" si="1"/>
        <v>4480000</v>
      </c>
      <c r="J31" s="57" t="s">
        <v>188</v>
      </c>
      <c r="K31" s="11" t="s">
        <v>174</v>
      </c>
    </row>
    <row r="32" spans="1:11" s="7" customFormat="1" x14ac:dyDescent="0.25">
      <c r="A32" s="24">
        <v>13</v>
      </c>
      <c r="B32" s="69" t="s">
        <v>319</v>
      </c>
      <c r="C32" s="12"/>
      <c r="D32" s="69"/>
      <c r="E32" s="13"/>
      <c r="F32" s="13"/>
      <c r="G32" s="13"/>
      <c r="H32" s="28"/>
      <c r="I32" s="28"/>
      <c r="J32" s="57"/>
      <c r="K32" s="11"/>
    </row>
    <row r="33" spans="1:11" s="7" customFormat="1" ht="75" x14ac:dyDescent="0.25">
      <c r="A33" s="24">
        <v>14</v>
      </c>
      <c r="B33" s="69" t="s">
        <v>189</v>
      </c>
      <c r="C33" s="12" t="s">
        <v>323</v>
      </c>
      <c r="D33" s="69" t="s">
        <v>190</v>
      </c>
      <c r="E33" s="13" t="s">
        <v>179</v>
      </c>
      <c r="F33" s="13">
        <v>1</v>
      </c>
      <c r="G33" s="13"/>
      <c r="H33" s="28">
        <v>3200000</v>
      </c>
      <c r="I33" s="28">
        <f t="shared" si="1"/>
        <v>3584000.0000000005</v>
      </c>
      <c r="J33" s="57" t="s">
        <v>191</v>
      </c>
      <c r="K33" s="11" t="s">
        <v>192</v>
      </c>
    </row>
    <row r="34" spans="1:11" s="7" customFormat="1" ht="45" x14ac:dyDescent="0.25">
      <c r="A34" s="24">
        <v>15</v>
      </c>
      <c r="B34" s="69" t="s">
        <v>193</v>
      </c>
      <c r="C34" s="12" t="s">
        <v>34</v>
      </c>
      <c r="D34" s="69" t="s">
        <v>194</v>
      </c>
      <c r="E34" s="13" t="s">
        <v>179</v>
      </c>
      <c r="F34" s="13">
        <v>1</v>
      </c>
      <c r="G34" s="13"/>
      <c r="H34" s="28">
        <v>10000000</v>
      </c>
      <c r="I34" s="28">
        <f t="shared" si="1"/>
        <v>11200000.000000002</v>
      </c>
      <c r="J34" s="57" t="s">
        <v>195</v>
      </c>
      <c r="K34" s="11" t="s">
        <v>192</v>
      </c>
    </row>
    <row r="35" spans="1:11" s="7" customFormat="1" ht="45" x14ac:dyDescent="0.25">
      <c r="A35" s="24">
        <v>16</v>
      </c>
      <c r="B35" s="69" t="s">
        <v>196</v>
      </c>
      <c r="C35" s="12" t="s">
        <v>34</v>
      </c>
      <c r="D35" s="69" t="s">
        <v>197</v>
      </c>
      <c r="E35" s="13" t="s">
        <v>179</v>
      </c>
      <c r="F35" s="13">
        <v>1</v>
      </c>
      <c r="G35" s="13"/>
      <c r="H35" s="28">
        <v>38000000</v>
      </c>
      <c r="I35" s="28">
        <f t="shared" si="1"/>
        <v>42560000.000000007</v>
      </c>
      <c r="J35" s="57" t="s">
        <v>376</v>
      </c>
      <c r="K35" s="11" t="s">
        <v>192</v>
      </c>
    </row>
    <row r="36" spans="1:11" s="7" customFormat="1" ht="45" x14ac:dyDescent="0.25">
      <c r="A36" s="24">
        <v>17</v>
      </c>
      <c r="B36" s="69" t="s">
        <v>198</v>
      </c>
      <c r="C36" s="12" t="s">
        <v>34</v>
      </c>
      <c r="D36" s="69" t="s">
        <v>198</v>
      </c>
      <c r="E36" s="13" t="s">
        <v>179</v>
      </c>
      <c r="F36" s="13">
        <v>1</v>
      </c>
      <c r="G36" s="13"/>
      <c r="H36" s="28">
        <v>20000000</v>
      </c>
      <c r="I36" s="28">
        <f t="shared" si="1"/>
        <v>22400000.000000004</v>
      </c>
      <c r="J36" s="54" t="s">
        <v>191</v>
      </c>
      <c r="K36" s="11" t="s">
        <v>199</v>
      </c>
    </row>
    <row r="37" spans="1:11" s="7" customFormat="1" ht="60" x14ac:dyDescent="0.25">
      <c r="A37" s="24">
        <v>18</v>
      </c>
      <c r="B37" s="69" t="s">
        <v>200</v>
      </c>
      <c r="C37" s="12" t="s">
        <v>323</v>
      </c>
      <c r="D37" s="69" t="s">
        <v>201</v>
      </c>
      <c r="E37" s="13" t="s">
        <v>179</v>
      </c>
      <c r="F37" s="13">
        <v>1</v>
      </c>
      <c r="G37" s="13"/>
      <c r="H37" s="28">
        <v>863762.86</v>
      </c>
      <c r="I37" s="28">
        <f t="shared" si="1"/>
        <v>967414.40320000006</v>
      </c>
      <c r="J37" s="57" t="s">
        <v>202</v>
      </c>
      <c r="K37" s="11" t="s">
        <v>203</v>
      </c>
    </row>
    <row r="38" spans="1:11" s="7" customFormat="1" ht="45" x14ac:dyDescent="0.25">
      <c r="A38" s="24">
        <v>19</v>
      </c>
      <c r="B38" s="69" t="s">
        <v>204</v>
      </c>
      <c r="C38" s="12" t="s">
        <v>323</v>
      </c>
      <c r="D38" s="69" t="s">
        <v>204</v>
      </c>
      <c r="E38" s="13" t="s">
        <v>179</v>
      </c>
      <c r="F38" s="13">
        <v>1</v>
      </c>
      <c r="G38" s="13"/>
      <c r="H38" s="28">
        <v>2154.46</v>
      </c>
      <c r="I38" s="28">
        <f t="shared" si="1"/>
        <v>2412.9952000000003</v>
      </c>
      <c r="J38" s="57" t="s">
        <v>202</v>
      </c>
      <c r="K38" s="11" t="s">
        <v>203</v>
      </c>
    </row>
    <row r="39" spans="1:11" s="7" customFormat="1" ht="60" x14ac:dyDescent="0.25">
      <c r="A39" s="24">
        <v>20</v>
      </c>
      <c r="B39" s="69" t="s">
        <v>205</v>
      </c>
      <c r="C39" s="12" t="s">
        <v>323</v>
      </c>
      <c r="D39" s="69" t="s">
        <v>205</v>
      </c>
      <c r="E39" s="13" t="s">
        <v>179</v>
      </c>
      <c r="F39" s="13">
        <v>1</v>
      </c>
      <c r="G39" s="13"/>
      <c r="H39" s="28">
        <v>3752.68</v>
      </c>
      <c r="I39" s="28">
        <f t="shared" si="1"/>
        <v>4203.0016000000005</v>
      </c>
      <c r="J39" s="57" t="s">
        <v>202</v>
      </c>
      <c r="K39" s="11" t="s">
        <v>203</v>
      </c>
    </row>
    <row r="40" spans="1:11" s="7" customFormat="1" x14ac:dyDescent="0.25">
      <c r="A40" s="26">
        <v>21</v>
      </c>
      <c r="B40" s="69" t="s">
        <v>319</v>
      </c>
      <c r="C40" s="12"/>
      <c r="D40" s="69"/>
      <c r="E40" s="13"/>
      <c r="F40" s="14"/>
      <c r="G40" s="14"/>
      <c r="H40" s="28"/>
      <c r="I40" s="28"/>
      <c r="J40" s="57"/>
      <c r="K40" s="11"/>
    </row>
    <row r="41" spans="1:11" s="7" customFormat="1" ht="45" x14ac:dyDescent="0.25">
      <c r="A41" s="26">
        <v>22</v>
      </c>
      <c r="B41" s="69" t="s">
        <v>322</v>
      </c>
      <c r="C41" s="12" t="s">
        <v>323</v>
      </c>
      <c r="D41" s="69" t="s">
        <v>324</v>
      </c>
      <c r="E41" s="14" t="s">
        <v>179</v>
      </c>
      <c r="F41" s="14">
        <v>1</v>
      </c>
      <c r="G41" s="14"/>
      <c r="H41" s="29">
        <v>1500000</v>
      </c>
      <c r="I41" s="29">
        <f t="shared" si="1"/>
        <v>1680000.0000000002</v>
      </c>
      <c r="J41" s="57" t="s">
        <v>325</v>
      </c>
      <c r="K41" s="11" t="s">
        <v>203</v>
      </c>
    </row>
    <row r="42" spans="1:11" s="7" customFormat="1" ht="47.25" customHeight="1" x14ac:dyDescent="0.25">
      <c r="A42" s="88" t="s">
        <v>358</v>
      </c>
      <c r="B42" s="69" t="s">
        <v>365</v>
      </c>
      <c r="C42" s="12" t="s">
        <v>323</v>
      </c>
      <c r="D42" s="69" t="s">
        <v>366</v>
      </c>
      <c r="E42" s="14" t="s">
        <v>179</v>
      </c>
      <c r="F42" s="14">
        <v>1</v>
      </c>
      <c r="G42" s="14"/>
      <c r="H42" s="29">
        <v>3197000</v>
      </c>
      <c r="I42" s="29">
        <f t="shared" si="1"/>
        <v>3580640.0000000005</v>
      </c>
      <c r="J42" s="57" t="s">
        <v>367</v>
      </c>
      <c r="K42" s="11" t="s">
        <v>327</v>
      </c>
    </row>
    <row r="43" spans="1:11" s="7" customFormat="1" x14ac:dyDescent="0.25">
      <c r="A43" s="84" t="s">
        <v>206</v>
      </c>
      <c r="B43" s="82"/>
      <c r="C43" s="82"/>
      <c r="D43" s="82"/>
      <c r="E43" s="82"/>
      <c r="F43" s="82"/>
      <c r="G43" s="83"/>
      <c r="H43" s="41">
        <f>SUM(H22:H42)</f>
        <v>872879883</v>
      </c>
      <c r="I43" s="41">
        <f>SUM(I22:I42)</f>
        <v>977625468.96000016</v>
      </c>
      <c r="J43" s="3"/>
      <c r="K43" s="11"/>
    </row>
    <row r="44" spans="1:11" s="7" customFormat="1" x14ac:dyDescent="0.25">
      <c r="A44" s="104" t="s">
        <v>326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6"/>
    </row>
    <row r="45" spans="1:11" s="7" customFormat="1" x14ac:dyDescent="0.25">
      <c r="A45" s="85">
        <v>23</v>
      </c>
      <c r="B45" s="37" t="s">
        <v>319</v>
      </c>
      <c r="C45" s="86"/>
      <c r="D45" s="37"/>
      <c r="E45" s="26"/>
      <c r="F45" s="26"/>
      <c r="G45" s="29"/>
      <c r="H45" s="29"/>
      <c r="I45" s="29"/>
      <c r="J45" s="3"/>
      <c r="K45" s="11"/>
    </row>
    <row r="46" spans="1:11" s="7" customFormat="1" ht="19.5" customHeight="1" x14ac:dyDescent="0.25">
      <c r="A46" s="85">
        <v>24</v>
      </c>
      <c r="B46" s="37" t="s">
        <v>319</v>
      </c>
      <c r="C46" s="86"/>
      <c r="D46" s="37"/>
      <c r="E46" s="26"/>
      <c r="F46" s="26"/>
      <c r="G46" s="29"/>
      <c r="H46" s="29"/>
      <c r="I46" s="29"/>
      <c r="J46" s="3"/>
      <c r="K46" s="11"/>
    </row>
    <row r="47" spans="1:11" s="7" customFormat="1" x14ac:dyDescent="0.25">
      <c r="A47" s="85">
        <v>25</v>
      </c>
      <c r="B47" s="37" t="s">
        <v>319</v>
      </c>
      <c r="C47" s="86"/>
      <c r="D47" s="37"/>
      <c r="E47" s="26"/>
      <c r="F47" s="26"/>
      <c r="G47" s="29"/>
      <c r="H47" s="29"/>
      <c r="I47" s="29"/>
      <c r="J47" s="3"/>
      <c r="K47" s="11"/>
    </row>
    <row r="48" spans="1:11" s="7" customFormat="1" x14ac:dyDescent="0.25">
      <c r="A48" s="85">
        <v>26</v>
      </c>
      <c r="B48" s="37" t="s">
        <v>319</v>
      </c>
      <c r="C48" s="86"/>
      <c r="D48" s="37"/>
      <c r="E48" s="26"/>
      <c r="F48" s="26"/>
      <c r="G48" s="29"/>
      <c r="H48" s="29"/>
      <c r="I48" s="29"/>
      <c r="J48" s="3"/>
      <c r="K48" s="11"/>
    </row>
    <row r="49" spans="1:11" s="7" customFormat="1" x14ac:dyDescent="0.25">
      <c r="A49" s="85">
        <v>27</v>
      </c>
      <c r="B49" s="37" t="s">
        <v>319</v>
      </c>
      <c r="C49" s="86"/>
      <c r="D49" s="37"/>
      <c r="E49" s="26"/>
      <c r="F49" s="26"/>
      <c r="G49" s="29"/>
      <c r="H49" s="29"/>
      <c r="I49" s="29"/>
      <c r="J49" s="3"/>
      <c r="K49" s="11"/>
    </row>
    <row r="50" spans="1:11" s="7" customFormat="1" x14ac:dyDescent="0.25">
      <c r="A50" s="85">
        <v>28</v>
      </c>
      <c r="B50" s="37" t="s">
        <v>319</v>
      </c>
      <c r="C50" s="86"/>
      <c r="D50" s="37"/>
      <c r="E50" s="26"/>
      <c r="F50" s="26"/>
      <c r="G50" s="29"/>
      <c r="H50" s="29"/>
      <c r="I50" s="29"/>
      <c r="J50" s="3"/>
      <c r="K50" s="11"/>
    </row>
    <row r="51" spans="1:11" s="7" customFormat="1" ht="20.25" customHeight="1" x14ac:dyDescent="0.25">
      <c r="A51" s="107" t="s">
        <v>328</v>
      </c>
      <c r="B51" s="108"/>
      <c r="C51" s="108"/>
      <c r="D51" s="108"/>
      <c r="E51" s="108"/>
      <c r="F51" s="108"/>
      <c r="G51" s="109"/>
      <c r="H51" s="40">
        <f>SUM(H45:H50)</f>
        <v>0</v>
      </c>
      <c r="I51" s="40">
        <f t="shared" ref="I51" si="2">H51*1.12</f>
        <v>0</v>
      </c>
      <c r="J51" s="3"/>
      <c r="K51" s="11"/>
    </row>
    <row r="52" spans="1:11" s="7" customFormat="1" x14ac:dyDescent="0.25">
      <c r="A52" s="95" t="s">
        <v>335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s="7" customFormat="1" x14ac:dyDescent="0.25">
      <c r="A53" s="100" t="s">
        <v>170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2"/>
    </row>
    <row r="54" spans="1:11" s="7" customFormat="1" ht="75" x14ac:dyDescent="0.25">
      <c r="A54" s="26">
        <v>1</v>
      </c>
      <c r="B54" s="69" t="s">
        <v>289</v>
      </c>
      <c r="C54" s="26" t="s">
        <v>207</v>
      </c>
      <c r="D54" s="69" t="s">
        <v>208</v>
      </c>
      <c r="E54" s="26" t="s">
        <v>172</v>
      </c>
      <c r="F54" s="26">
        <v>1</v>
      </c>
      <c r="G54" s="37"/>
      <c r="H54" s="29">
        <v>22067946054</v>
      </c>
      <c r="I54" s="29">
        <f>H54*1.12</f>
        <v>24716099580.480003</v>
      </c>
      <c r="J54" s="58" t="s">
        <v>355</v>
      </c>
      <c r="K54" s="37" t="s">
        <v>203</v>
      </c>
    </row>
    <row r="55" spans="1:11" s="7" customFormat="1" ht="60" x14ac:dyDescent="0.25">
      <c r="A55" s="26">
        <v>2</v>
      </c>
      <c r="B55" s="31" t="s">
        <v>290</v>
      </c>
      <c r="C55" s="26" t="s">
        <v>207</v>
      </c>
      <c r="D55" s="31" t="s">
        <v>291</v>
      </c>
      <c r="E55" s="26" t="s">
        <v>172</v>
      </c>
      <c r="F55" s="26">
        <v>1</v>
      </c>
      <c r="G55" s="37"/>
      <c r="H55" s="29">
        <v>1192956190</v>
      </c>
      <c r="I55" s="29">
        <f t="shared" ref="I55:I60" si="3">H55*1.12</f>
        <v>1336110932.8000002</v>
      </c>
      <c r="J55" s="58" t="s">
        <v>209</v>
      </c>
      <c r="K55" s="37" t="s">
        <v>203</v>
      </c>
    </row>
    <row r="56" spans="1:11" s="7" customFormat="1" ht="45" x14ac:dyDescent="0.25">
      <c r="A56" s="26">
        <v>3</v>
      </c>
      <c r="B56" s="31" t="s">
        <v>210</v>
      </c>
      <c r="C56" s="26" t="s">
        <v>211</v>
      </c>
      <c r="D56" s="31" t="s">
        <v>210</v>
      </c>
      <c r="E56" s="26" t="s">
        <v>172</v>
      </c>
      <c r="F56" s="26">
        <v>1</v>
      </c>
      <c r="G56" s="37"/>
      <c r="H56" s="29">
        <v>296349062</v>
      </c>
      <c r="I56" s="29">
        <f t="shared" si="3"/>
        <v>331910949.44000006</v>
      </c>
      <c r="J56" s="37" t="s">
        <v>212</v>
      </c>
      <c r="K56" s="37" t="s">
        <v>192</v>
      </c>
    </row>
    <row r="57" spans="1:11" s="7" customFormat="1" ht="30" x14ac:dyDescent="0.25">
      <c r="A57" s="26">
        <v>4</v>
      </c>
      <c r="B57" s="31" t="s">
        <v>292</v>
      </c>
      <c r="C57" s="26" t="s">
        <v>207</v>
      </c>
      <c r="D57" s="31" t="s">
        <v>292</v>
      </c>
      <c r="E57" s="26" t="s">
        <v>172</v>
      </c>
      <c r="F57" s="26">
        <v>1</v>
      </c>
      <c r="G57" s="31"/>
      <c r="H57" s="29">
        <v>212883810</v>
      </c>
      <c r="I57" s="29">
        <f t="shared" si="3"/>
        <v>238429867.20000002</v>
      </c>
      <c r="J57" s="58" t="s">
        <v>213</v>
      </c>
      <c r="K57" s="37" t="s">
        <v>203</v>
      </c>
    </row>
    <row r="58" spans="1:11" s="7" customFormat="1" ht="60" x14ac:dyDescent="0.25">
      <c r="A58" s="26">
        <v>5</v>
      </c>
      <c r="B58" s="31" t="s">
        <v>293</v>
      </c>
      <c r="C58" s="26" t="s">
        <v>207</v>
      </c>
      <c r="D58" s="31" t="s">
        <v>294</v>
      </c>
      <c r="E58" s="26" t="s">
        <v>172</v>
      </c>
      <c r="F58" s="26">
        <v>1</v>
      </c>
      <c r="G58" s="31"/>
      <c r="H58" s="29">
        <v>480353448</v>
      </c>
      <c r="I58" s="29">
        <f t="shared" si="3"/>
        <v>537995861.76000011</v>
      </c>
      <c r="J58" s="58" t="s">
        <v>213</v>
      </c>
      <c r="K58" s="37" t="s">
        <v>203</v>
      </c>
    </row>
    <row r="59" spans="1:11" s="7" customFormat="1" ht="60" x14ac:dyDescent="0.25">
      <c r="A59" s="26">
        <v>6</v>
      </c>
      <c r="B59" s="31" t="s">
        <v>356</v>
      </c>
      <c r="C59" s="26" t="s">
        <v>207</v>
      </c>
      <c r="D59" s="31" t="s">
        <v>356</v>
      </c>
      <c r="E59" s="26" t="s">
        <v>172</v>
      </c>
      <c r="F59" s="26">
        <v>1</v>
      </c>
      <c r="G59" s="31"/>
      <c r="H59" s="29">
        <v>1105468874</v>
      </c>
      <c r="I59" s="29">
        <f t="shared" si="3"/>
        <v>1238125138.8800001</v>
      </c>
      <c r="J59" s="58" t="s">
        <v>357</v>
      </c>
      <c r="K59" s="37" t="s">
        <v>203</v>
      </c>
    </row>
    <row r="60" spans="1:11" s="7" customFormat="1" ht="60" x14ac:dyDescent="0.25">
      <c r="A60" s="26">
        <v>7</v>
      </c>
      <c r="B60" s="31" t="s">
        <v>295</v>
      </c>
      <c r="C60" s="26" t="s">
        <v>207</v>
      </c>
      <c r="D60" s="31" t="s">
        <v>295</v>
      </c>
      <c r="E60" s="26" t="s">
        <v>214</v>
      </c>
      <c r="F60" s="26">
        <v>1</v>
      </c>
      <c r="G60" s="31"/>
      <c r="H60" s="29">
        <v>48472113</v>
      </c>
      <c r="I60" s="29">
        <f t="shared" si="3"/>
        <v>54288766.560000002</v>
      </c>
      <c r="J60" s="58" t="s">
        <v>188</v>
      </c>
      <c r="K60" s="37" t="s">
        <v>203</v>
      </c>
    </row>
    <row r="61" spans="1:11" s="7" customFormat="1" ht="15" customHeight="1" x14ac:dyDescent="0.25">
      <c r="A61" s="90" t="s">
        <v>177</v>
      </c>
      <c r="B61" s="91"/>
      <c r="C61" s="91"/>
      <c r="D61" s="91"/>
      <c r="E61" s="91"/>
      <c r="F61" s="91"/>
      <c r="G61" s="92"/>
      <c r="H61" s="40">
        <f>SUM(H54:H60)</f>
        <v>25404429551</v>
      </c>
      <c r="I61" s="40">
        <f>SUM(I54:I60)</f>
        <v>28452961097.120003</v>
      </c>
      <c r="J61" s="59"/>
      <c r="K61" s="59"/>
    </row>
    <row r="62" spans="1:11" s="7" customFormat="1" ht="15" customHeight="1" x14ac:dyDescent="0.25">
      <c r="A62" s="100" t="s">
        <v>178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1" s="7" customFormat="1" ht="60" x14ac:dyDescent="0.25">
      <c r="A63" s="26">
        <v>8</v>
      </c>
      <c r="B63" s="31" t="s">
        <v>215</v>
      </c>
      <c r="C63" s="26" t="s">
        <v>216</v>
      </c>
      <c r="D63" s="31" t="s">
        <v>217</v>
      </c>
      <c r="E63" s="26" t="s">
        <v>179</v>
      </c>
      <c r="F63" s="26">
        <v>1</v>
      </c>
      <c r="G63" s="38"/>
      <c r="H63" s="29">
        <v>535081814.29000002</v>
      </c>
      <c r="I63" s="29">
        <f>H63*1.12</f>
        <v>599291632.00480008</v>
      </c>
      <c r="J63" s="58" t="s">
        <v>218</v>
      </c>
      <c r="K63" s="37" t="s">
        <v>192</v>
      </c>
    </row>
    <row r="64" spans="1:11" s="7" customFormat="1" ht="60" x14ac:dyDescent="0.25">
      <c r="A64" s="24">
        <f>A63+1</f>
        <v>9</v>
      </c>
      <c r="B64" s="70" t="s">
        <v>219</v>
      </c>
      <c r="C64" s="18" t="s">
        <v>216</v>
      </c>
      <c r="D64" s="70" t="s">
        <v>220</v>
      </c>
      <c r="E64" s="26" t="s">
        <v>179</v>
      </c>
      <c r="F64" s="22">
        <v>1</v>
      </c>
      <c r="G64" s="23"/>
      <c r="H64" s="43">
        <v>482142857.13999999</v>
      </c>
      <c r="I64" s="29">
        <f t="shared" ref="I64:I103" si="4">H64*1.12</f>
        <v>539999999.99680007</v>
      </c>
      <c r="J64" s="60" t="s">
        <v>218</v>
      </c>
      <c r="K64" s="11" t="s">
        <v>192</v>
      </c>
    </row>
    <row r="65" spans="1:11" s="7" customFormat="1" ht="60" x14ac:dyDescent="0.25">
      <c r="A65" s="24">
        <f>A64+1</f>
        <v>10</v>
      </c>
      <c r="B65" s="70" t="s">
        <v>221</v>
      </c>
      <c r="C65" s="18" t="s">
        <v>216</v>
      </c>
      <c r="D65" s="70" t="s">
        <v>222</v>
      </c>
      <c r="E65" s="26" t="s">
        <v>179</v>
      </c>
      <c r="F65" s="22">
        <v>1</v>
      </c>
      <c r="G65" s="23"/>
      <c r="H65" s="43">
        <v>169623761.61000001</v>
      </c>
      <c r="I65" s="29">
        <f t="shared" si="4"/>
        <v>189978613.00320002</v>
      </c>
      <c r="J65" s="60" t="s">
        <v>218</v>
      </c>
      <c r="K65" s="11" t="s">
        <v>192</v>
      </c>
    </row>
    <row r="66" spans="1:11" s="7" customFormat="1" ht="45" x14ac:dyDescent="0.25">
      <c r="A66" s="24">
        <f>A65+1</f>
        <v>11</v>
      </c>
      <c r="B66" s="71" t="s">
        <v>223</v>
      </c>
      <c r="C66" s="18" t="s">
        <v>224</v>
      </c>
      <c r="D66" s="71" t="s">
        <v>223</v>
      </c>
      <c r="E66" s="26" t="s">
        <v>179</v>
      </c>
      <c r="F66" s="6">
        <v>1</v>
      </c>
      <c r="G66" s="16"/>
      <c r="H66" s="27">
        <v>1128437</v>
      </c>
      <c r="I66" s="29">
        <f t="shared" si="4"/>
        <v>1263849.4400000002</v>
      </c>
      <c r="J66" s="61" t="s">
        <v>225</v>
      </c>
      <c r="K66" s="11" t="s">
        <v>203</v>
      </c>
    </row>
    <row r="67" spans="1:11" s="7" customFormat="1" ht="30" x14ac:dyDescent="0.25">
      <c r="A67" s="24">
        <f t="shared" ref="A67:A69" si="5">A66+1</f>
        <v>12</v>
      </c>
      <c r="B67" s="52" t="s">
        <v>226</v>
      </c>
      <c r="C67" s="18" t="s">
        <v>224</v>
      </c>
      <c r="D67" s="52" t="s">
        <v>226</v>
      </c>
      <c r="E67" s="26" t="s">
        <v>179</v>
      </c>
      <c r="F67" s="22">
        <v>1</v>
      </c>
      <c r="G67" s="23"/>
      <c r="H67" s="43">
        <v>37450000</v>
      </c>
      <c r="I67" s="29">
        <f t="shared" si="4"/>
        <v>41944000.000000007</v>
      </c>
      <c r="J67" s="60" t="s">
        <v>225</v>
      </c>
      <c r="K67" s="11" t="s">
        <v>227</v>
      </c>
    </row>
    <row r="68" spans="1:11" s="7" customFormat="1" ht="60" x14ac:dyDescent="0.25">
      <c r="A68" s="24">
        <f t="shared" si="5"/>
        <v>13</v>
      </c>
      <c r="B68" s="72" t="s">
        <v>228</v>
      </c>
      <c r="C68" s="6" t="s">
        <v>224</v>
      </c>
      <c r="D68" s="72" t="s">
        <v>228</v>
      </c>
      <c r="E68" s="26" t="s">
        <v>179</v>
      </c>
      <c r="F68" s="6">
        <v>1</v>
      </c>
      <c r="G68" s="6"/>
      <c r="H68" s="27">
        <v>200000</v>
      </c>
      <c r="I68" s="29">
        <f t="shared" si="4"/>
        <v>224000.00000000003</v>
      </c>
      <c r="J68" s="61" t="s">
        <v>229</v>
      </c>
      <c r="K68" s="11" t="s">
        <v>227</v>
      </c>
    </row>
    <row r="69" spans="1:11" s="7" customFormat="1" ht="60" x14ac:dyDescent="0.25">
      <c r="A69" s="24">
        <f t="shared" si="5"/>
        <v>14</v>
      </c>
      <c r="B69" s="32" t="s">
        <v>230</v>
      </c>
      <c r="C69" s="6" t="s">
        <v>231</v>
      </c>
      <c r="D69" s="32" t="s">
        <v>232</v>
      </c>
      <c r="E69" s="26" t="s">
        <v>179</v>
      </c>
      <c r="F69" s="6">
        <v>1</v>
      </c>
      <c r="G69" s="6"/>
      <c r="H69" s="27">
        <v>72000000</v>
      </c>
      <c r="I69" s="29">
        <f t="shared" si="4"/>
        <v>80640000.000000015</v>
      </c>
      <c r="J69" s="61" t="s">
        <v>233</v>
      </c>
      <c r="K69" s="11" t="s">
        <v>234</v>
      </c>
    </row>
    <row r="70" spans="1:11" s="7" customFormat="1" ht="75" x14ac:dyDescent="0.25">
      <c r="A70" s="24">
        <f>A69+1</f>
        <v>15</v>
      </c>
      <c r="B70" s="51" t="s">
        <v>235</v>
      </c>
      <c r="C70" s="6" t="s">
        <v>224</v>
      </c>
      <c r="D70" s="51" t="s">
        <v>235</v>
      </c>
      <c r="E70" s="26" t="s">
        <v>179</v>
      </c>
      <c r="F70" s="6">
        <v>1</v>
      </c>
      <c r="G70" s="6"/>
      <c r="H70" s="27">
        <v>116000</v>
      </c>
      <c r="I70" s="29">
        <f t="shared" si="4"/>
        <v>129920.00000000001</v>
      </c>
      <c r="J70" s="61" t="s">
        <v>236</v>
      </c>
      <c r="K70" s="11" t="s">
        <v>203</v>
      </c>
    </row>
    <row r="71" spans="1:11" ht="45" x14ac:dyDescent="0.25">
      <c r="A71" s="24">
        <f>A70+1</f>
        <v>16</v>
      </c>
      <c r="B71" s="71" t="s">
        <v>386</v>
      </c>
      <c r="C71" s="6" t="s">
        <v>207</v>
      </c>
      <c r="D71" s="71" t="s">
        <v>387</v>
      </c>
      <c r="E71" s="26" t="s">
        <v>179</v>
      </c>
      <c r="F71" s="6">
        <v>1</v>
      </c>
      <c r="G71" s="6"/>
      <c r="H71" s="27">
        <v>241600000</v>
      </c>
      <c r="I71" s="29">
        <f t="shared" si="4"/>
        <v>270592000</v>
      </c>
      <c r="J71" s="61" t="s">
        <v>389</v>
      </c>
      <c r="K71" s="11" t="s">
        <v>388</v>
      </c>
    </row>
    <row r="72" spans="1:11" s="7" customFormat="1" ht="75" x14ac:dyDescent="0.25">
      <c r="A72" s="24">
        <f t="shared" ref="A72:A99" si="6">A71+1</f>
        <v>17</v>
      </c>
      <c r="B72" s="70" t="s">
        <v>237</v>
      </c>
      <c r="C72" s="6" t="s">
        <v>207</v>
      </c>
      <c r="D72" s="70" t="s">
        <v>237</v>
      </c>
      <c r="E72" s="26" t="s">
        <v>179</v>
      </c>
      <c r="F72" s="22">
        <v>1</v>
      </c>
      <c r="G72" s="23"/>
      <c r="H72" s="43">
        <v>50000000</v>
      </c>
      <c r="I72" s="29">
        <f t="shared" si="4"/>
        <v>56000000.000000007</v>
      </c>
      <c r="J72" s="60" t="s">
        <v>195</v>
      </c>
      <c r="K72" s="11" t="s">
        <v>192</v>
      </c>
    </row>
    <row r="73" spans="1:11" s="7" customFormat="1" ht="120" x14ac:dyDescent="0.25">
      <c r="A73" s="24">
        <f t="shared" si="6"/>
        <v>18</v>
      </c>
      <c r="B73" s="71" t="s">
        <v>238</v>
      </c>
      <c r="C73" s="6" t="s">
        <v>231</v>
      </c>
      <c r="D73" s="71" t="s">
        <v>239</v>
      </c>
      <c r="E73" s="26" t="s">
        <v>179</v>
      </c>
      <c r="F73" s="6">
        <v>1</v>
      </c>
      <c r="G73" s="6"/>
      <c r="H73" s="44">
        <v>61236000</v>
      </c>
      <c r="I73" s="29">
        <f t="shared" si="4"/>
        <v>68584320</v>
      </c>
      <c r="J73" s="62" t="s">
        <v>195</v>
      </c>
      <c r="K73" s="11" t="s">
        <v>240</v>
      </c>
    </row>
    <row r="74" spans="1:11" s="7" customFormat="1" ht="60" x14ac:dyDescent="0.25">
      <c r="A74" s="24">
        <f t="shared" si="6"/>
        <v>19</v>
      </c>
      <c r="B74" s="51" t="s">
        <v>296</v>
      </c>
      <c r="C74" s="6" t="s">
        <v>241</v>
      </c>
      <c r="D74" s="51" t="s">
        <v>296</v>
      </c>
      <c r="E74" s="26" t="s">
        <v>179</v>
      </c>
      <c r="F74" s="6">
        <v>1</v>
      </c>
      <c r="G74" s="8"/>
      <c r="H74" s="47">
        <v>800000</v>
      </c>
      <c r="I74" s="29">
        <f t="shared" si="4"/>
        <v>896000.00000000012</v>
      </c>
      <c r="J74" s="63" t="s">
        <v>233</v>
      </c>
      <c r="K74" s="11" t="s">
        <v>227</v>
      </c>
    </row>
    <row r="75" spans="1:11" s="7" customFormat="1" ht="60" x14ac:dyDescent="0.25">
      <c r="A75" s="24">
        <f t="shared" si="6"/>
        <v>20</v>
      </c>
      <c r="B75" s="73" t="s">
        <v>242</v>
      </c>
      <c r="C75" s="6" t="s">
        <v>207</v>
      </c>
      <c r="D75" s="73" t="s">
        <v>243</v>
      </c>
      <c r="E75" s="26" t="s">
        <v>179</v>
      </c>
      <c r="F75" s="6">
        <v>1</v>
      </c>
      <c r="G75" s="6"/>
      <c r="H75" s="44">
        <v>481120000</v>
      </c>
      <c r="I75" s="29">
        <f t="shared" si="4"/>
        <v>538854400</v>
      </c>
      <c r="J75" s="63" t="s">
        <v>233</v>
      </c>
      <c r="K75" s="11" t="s">
        <v>192</v>
      </c>
    </row>
    <row r="76" spans="1:11" s="7" customFormat="1" ht="60" x14ac:dyDescent="0.25">
      <c r="A76" s="24">
        <f t="shared" si="6"/>
        <v>21</v>
      </c>
      <c r="B76" s="73" t="s">
        <v>244</v>
      </c>
      <c r="C76" s="6" t="s">
        <v>207</v>
      </c>
      <c r="D76" s="73" t="s">
        <v>244</v>
      </c>
      <c r="E76" s="26" t="s">
        <v>179</v>
      </c>
      <c r="F76" s="6">
        <v>1</v>
      </c>
      <c r="G76" s="6"/>
      <c r="H76" s="44">
        <v>7000000</v>
      </c>
      <c r="I76" s="29">
        <f t="shared" si="4"/>
        <v>7840000.0000000009</v>
      </c>
      <c r="J76" s="63" t="s">
        <v>233</v>
      </c>
      <c r="K76" s="11" t="s">
        <v>192</v>
      </c>
    </row>
    <row r="77" spans="1:11" s="7" customFormat="1" ht="60" x14ac:dyDescent="0.25">
      <c r="A77" s="24">
        <f t="shared" si="6"/>
        <v>22</v>
      </c>
      <c r="B77" s="73" t="s">
        <v>242</v>
      </c>
      <c r="C77" s="6" t="s">
        <v>207</v>
      </c>
      <c r="D77" s="73" t="s">
        <v>245</v>
      </c>
      <c r="E77" s="26" t="s">
        <v>179</v>
      </c>
      <c r="F77" s="6">
        <v>1</v>
      </c>
      <c r="G77" s="6"/>
      <c r="H77" s="44">
        <v>54200000</v>
      </c>
      <c r="I77" s="29">
        <f t="shared" si="4"/>
        <v>60704000.000000007</v>
      </c>
      <c r="J77" s="63" t="s">
        <v>233</v>
      </c>
      <c r="K77" s="11" t="s">
        <v>192</v>
      </c>
    </row>
    <row r="78" spans="1:11" s="7" customFormat="1" ht="60" x14ac:dyDescent="0.25">
      <c r="A78" s="24">
        <f t="shared" si="6"/>
        <v>23</v>
      </c>
      <c r="B78" s="73" t="s">
        <v>242</v>
      </c>
      <c r="C78" s="6" t="s">
        <v>207</v>
      </c>
      <c r="D78" s="74" t="s">
        <v>246</v>
      </c>
      <c r="E78" s="26" t="s">
        <v>179</v>
      </c>
      <c r="F78" s="6">
        <v>1</v>
      </c>
      <c r="G78" s="6"/>
      <c r="H78" s="44">
        <v>174185000</v>
      </c>
      <c r="I78" s="29">
        <f t="shared" si="4"/>
        <v>195087200.00000003</v>
      </c>
      <c r="J78" s="63" t="s">
        <v>233</v>
      </c>
      <c r="K78" s="11" t="s">
        <v>192</v>
      </c>
    </row>
    <row r="79" spans="1:11" s="7" customFormat="1" ht="60" x14ac:dyDescent="0.25">
      <c r="A79" s="24">
        <f t="shared" si="6"/>
        <v>24</v>
      </c>
      <c r="B79" s="73" t="s">
        <v>368</v>
      </c>
      <c r="C79" s="6" t="s">
        <v>207</v>
      </c>
      <c r="D79" s="75" t="s">
        <v>369</v>
      </c>
      <c r="E79" s="26" t="s">
        <v>179</v>
      </c>
      <c r="F79" s="6">
        <v>1</v>
      </c>
      <c r="G79" s="6"/>
      <c r="H79" s="44">
        <v>6053030100</v>
      </c>
      <c r="I79" s="29">
        <f t="shared" si="4"/>
        <v>6779393712.000001</v>
      </c>
      <c r="J79" s="63" t="s">
        <v>370</v>
      </c>
      <c r="K79" s="11" t="s">
        <v>192</v>
      </c>
    </row>
    <row r="80" spans="1:11" s="7" customFormat="1" ht="75" x14ac:dyDescent="0.25">
      <c r="A80" s="24">
        <f t="shared" si="6"/>
        <v>25</v>
      </c>
      <c r="B80" s="76" t="s">
        <v>247</v>
      </c>
      <c r="C80" s="6" t="s">
        <v>207</v>
      </c>
      <c r="D80" s="76" t="s">
        <v>247</v>
      </c>
      <c r="E80" s="26" t="s">
        <v>179</v>
      </c>
      <c r="F80" s="6">
        <v>1</v>
      </c>
      <c r="G80" s="6"/>
      <c r="H80" s="44">
        <v>86947200</v>
      </c>
      <c r="I80" s="29">
        <f t="shared" si="4"/>
        <v>97380864.000000015</v>
      </c>
      <c r="J80" s="63" t="s">
        <v>233</v>
      </c>
      <c r="K80" s="11" t="s">
        <v>192</v>
      </c>
    </row>
    <row r="81" spans="1:11" ht="60" x14ac:dyDescent="0.25">
      <c r="A81" s="24">
        <f t="shared" si="6"/>
        <v>26</v>
      </c>
      <c r="B81" s="77" t="s">
        <v>348</v>
      </c>
      <c r="C81" s="6" t="s">
        <v>207</v>
      </c>
      <c r="D81" s="77" t="s">
        <v>349</v>
      </c>
      <c r="E81" s="26" t="s">
        <v>179</v>
      </c>
      <c r="F81" s="6">
        <v>1</v>
      </c>
      <c r="G81" s="6"/>
      <c r="H81" s="44">
        <v>1806000000</v>
      </c>
      <c r="I81" s="29">
        <f t="shared" si="4"/>
        <v>2022720000.0000002</v>
      </c>
      <c r="J81" s="63" t="s">
        <v>350</v>
      </c>
      <c r="K81" s="11" t="s">
        <v>192</v>
      </c>
    </row>
    <row r="82" spans="1:11" ht="90" x14ac:dyDescent="0.25">
      <c r="A82" s="24">
        <f t="shared" si="6"/>
        <v>27</v>
      </c>
      <c r="B82" s="77" t="s">
        <v>248</v>
      </c>
      <c r="C82" s="6" t="s">
        <v>207</v>
      </c>
      <c r="D82" s="77" t="s">
        <v>248</v>
      </c>
      <c r="E82" s="26" t="s">
        <v>179</v>
      </c>
      <c r="F82" s="6">
        <v>1</v>
      </c>
      <c r="G82" s="6"/>
      <c r="H82" s="44">
        <v>13566000</v>
      </c>
      <c r="I82" s="29">
        <f t="shared" si="4"/>
        <v>15193920.000000002</v>
      </c>
      <c r="J82" s="63" t="s">
        <v>233</v>
      </c>
      <c r="K82" s="11" t="s">
        <v>192</v>
      </c>
    </row>
    <row r="83" spans="1:11" ht="60" x14ac:dyDescent="0.25">
      <c r="A83" s="24">
        <f t="shared" si="6"/>
        <v>28</v>
      </c>
      <c r="B83" s="77" t="s">
        <v>249</v>
      </c>
      <c r="C83" s="6" t="s">
        <v>250</v>
      </c>
      <c r="D83" s="77" t="s">
        <v>249</v>
      </c>
      <c r="E83" s="26" t="s">
        <v>179</v>
      </c>
      <c r="F83" s="6">
        <v>1</v>
      </c>
      <c r="G83" s="6"/>
      <c r="H83" s="27">
        <v>11084000</v>
      </c>
      <c r="I83" s="29">
        <f t="shared" si="4"/>
        <v>12414080.000000002</v>
      </c>
      <c r="J83" s="57" t="s">
        <v>233</v>
      </c>
      <c r="K83" s="11" t="s">
        <v>192</v>
      </c>
    </row>
    <row r="84" spans="1:11" ht="60" x14ac:dyDescent="0.25">
      <c r="A84" s="24">
        <f t="shared" si="6"/>
        <v>29</v>
      </c>
      <c r="B84" s="76" t="s">
        <v>251</v>
      </c>
      <c r="C84" s="18" t="s">
        <v>252</v>
      </c>
      <c r="D84" s="76" t="s">
        <v>253</v>
      </c>
      <c r="E84" s="26" t="s">
        <v>179</v>
      </c>
      <c r="F84" s="6">
        <v>1</v>
      </c>
      <c r="G84" s="6"/>
      <c r="H84" s="44">
        <v>2916000</v>
      </c>
      <c r="I84" s="29">
        <f t="shared" si="4"/>
        <v>3265920.0000000005</v>
      </c>
      <c r="J84" s="63" t="s">
        <v>233</v>
      </c>
      <c r="K84" s="11" t="s">
        <v>192</v>
      </c>
    </row>
    <row r="85" spans="1:11" ht="60" x14ac:dyDescent="0.25">
      <c r="A85" s="24">
        <f t="shared" si="6"/>
        <v>30</v>
      </c>
      <c r="B85" s="77" t="s">
        <v>254</v>
      </c>
      <c r="C85" s="6" t="s">
        <v>207</v>
      </c>
      <c r="D85" s="77" t="s">
        <v>255</v>
      </c>
      <c r="E85" s="26" t="s">
        <v>179</v>
      </c>
      <c r="F85" s="6">
        <v>1</v>
      </c>
      <c r="G85" s="6"/>
      <c r="H85" s="44">
        <v>129000000</v>
      </c>
      <c r="I85" s="29">
        <f t="shared" si="4"/>
        <v>144480000</v>
      </c>
      <c r="J85" s="63" t="s">
        <v>256</v>
      </c>
      <c r="K85" s="11" t="s">
        <v>192</v>
      </c>
    </row>
    <row r="86" spans="1:11" ht="60" x14ac:dyDescent="0.25">
      <c r="A86" s="24">
        <f t="shared" si="6"/>
        <v>31</v>
      </c>
      <c r="B86" s="77" t="s">
        <v>257</v>
      </c>
      <c r="C86" s="6" t="s">
        <v>207</v>
      </c>
      <c r="D86" s="77" t="s">
        <v>258</v>
      </c>
      <c r="E86" s="26" t="s">
        <v>179</v>
      </c>
      <c r="F86" s="6">
        <v>1</v>
      </c>
      <c r="G86" s="6"/>
      <c r="H86" s="44">
        <v>68415000</v>
      </c>
      <c r="I86" s="29">
        <f t="shared" si="4"/>
        <v>76624800</v>
      </c>
      <c r="J86" s="63" t="s">
        <v>233</v>
      </c>
      <c r="K86" s="11" t="s">
        <v>192</v>
      </c>
    </row>
    <row r="87" spans="1:11" ht="75" x14ac:dyDescent="0.25">
      <c r="A87" s="24">
        <f t="shared" si="6"/>
        <v>32</v>
      </c>
      <c r="B87" s="77" t="s">
        <v>259</v>
      </c>
      <c r="C87" s="6" t="s">
        <v>250</v>
      </c>
      <c r="D87" s="77" t="s">
        <v>259</v>
      </c>
      <c r="E87" s="26" t="s">
        <v>179</v>
      </c>
      <c r="F87" s="6">
        <v>1</v>
      </c>
      <c r="G87" s="6"/>
      <c r="H87" s="44">
        <v>1311534000</v>
      </c>
      <c r="I87" s="29">
        <f t="shared" si="4"/>
        <v>1468918080.0000002</v>
      </c>
      <c r="J87" s="63" t="s">
        <v>260</v>
      </c>
      <c r="K87" s="11" t="s">
        <v>192</v>
      </c>
    </row>
    <row r="88" spans="1:11" ht="60" x14ac:dyDescent="0.25">
      <c r="A88" s="24">
        <f t="shared" si="6"/>
        <v>33</v>
      </c>
      <c r="B88" s="77" t="s">
        <v>261</v>
      </c>
      <c r="C88" s="30" t="s">
        <v>250</v>
      </c>
      <c r="D88" s="77" t="s">
        <v>261</v>
      </c>
      <c r="E88" s="26" t="s">
        <v>179</v>
      </c>
      <c r="F88" s="30">
        <v>1</v>
      </c>
      <c r="G88" s="25"/>
      <c r="H88" s="45">
        <v>1771999000</v>
      </c>
      <c r="I88" s="29">
        <f t="shared" si="4"/>
        <v>1984638880.0000002</v>
      </c>
      <c r="J88" s="64" t="s">
        <v>260</v>
      </c>
      <c r="K88" s="11" t="s">
        <v>192</v>
      </c>
    </row>
    <row r="89" spans="1:11" ht="45" x14ac:dyDescent="0.25">
      <c r="A89" s="24">
        <f t="shared" si="6"/>
        <v>34</v>
      </c>
      <c r="B89" s="77" t="s">
        <v>262</v>
      </c>
      <c r="C89" s="30" t="s">
        <v>250</v>
      </c>
      <c r="D89" s="77" t="s">
        <v>262</v>
      </c>
      <c r="E89" s="26" t="s">
        <v>179</v>
      </c>
      <c r="F89" s="30">
        <v>1</v>
      </c>
      <c r="G89" s="25"/>
      <c r="H89" s="45">
        <v>137645000</v>
      </c>
      <c r="I89" s="29">
        <f t="shared" si="4"/>
        <v>154162400</v>
      </c>
      <c r="J89" s="64" t="s">
        <v>260</v>
      </c>
      <c r="K89" s="11" t="s">
        <v>192</v>
      </c>
    </row>
    <row r="90" spans="1:11" ht="90" x14ac:dyDescent="0.25">
      <c r="A90" s="24">
        <f t="shared" si="6"/>
        <v>35</v>
      </c>
      <c r="B90" s="77" t="s">
        <v>263</v>
      </c>
      <c r="C90" s="30" t="s">
        <v>250</v>
      </c>
      <c r="D90" s="77" t="s">
        <v>263</v>
      </c>
      <c r="E90" s="26" t="s">
        <v>179</v>
      </c>
      <c r="F90" s="30">
        <v>1</v>
      </c>
      <c r="G90" s="25"/>
      <c r="H90" s="45">
        <v>144767000</v>
      </c>
      <c r="I90" s="29">
        <f t="shared" si="4"/>
        <v>162139040.00000003</v>
      </c>
      <c r="J90" s="25" t="s">
        <v>260</v>
      </c>
      <c r="K90" s="62" t="s">
        <v>192</v>
      </c>
    </row>
    <row r="91" spans="1:11" ht="90" x14ac:dyDescent="0.25">
      <c r="A91" s="24">
        <f t="shared" si="6"/>
        <v>36</v>
      </c>
      <c r="B91" s="77" t="s">
        <v>264</v>
      </c>
      <c r="C91" s="30" t="s">
        <v>250</v>
      </c>
      <c r="D91" s="77" t="s">
        <v>264</v>
      </c>
      <c r="E91" s="26" t="s">
        <v>179</v>
      </c>
      <c r="F91" s="30">
        <v>1</v>
      </c>
      <c r="G91" s="25"/>
      <c r="H91" s="45">
        <v>512072000</v>
      </c>
      <c r="I91" s="29">
        <f t="shared" si="4"/>
        <v>573520640</v>
      </c>
      <c r="J91" s="25" t="s">
        <v>260</v>
      </c>
      <c r="K91" s="62" t="s">
        <v>192</v>
      </c>
    </row>
    <row r="92" spans="1:11" ht="120" x14ac:dyDescent="0.25">
      <c r="A92" s="24">
        <f t="shared" si="6"/>
        <v>37</v>
      </c>
      <c r="B92" s="77" t="s">
        <v>265</v>
      </c>
      <c r="C92" s="30" t="s">
        <v>250</v>
      </c>
      <c r="D92" s="77" t="s">
        <v>265</v>
      </c>
      <c r="E92" s="26" t="s">
        <v>179</v>
      </c>
      <c r="F92" s="30">
        <v>1</v>
      </c>
      <c r="G92" s="25"/>
      <c r="H92" s="45">
        <v>1015852000</v>
      </c>
      <c r="I92" s="29">
        <f t="shared" si="4"/>
        <v>1137754240</v>
      </c>
      <c r="J92" s="25" t="s">
        <v>260</v>
      </c>
      <c r="K92" s="62" t="s">
        <v>192</v>
      </c>
    </row>
    <row r="93" spans="1:11" ht="60" x14ac:dyDescent="0.25">
      <c r="A93" s="24">
        <f t="shared" si="6"/>
        <v>38</v>
      </c>
      <c r="B93" s="77" t="s">
        <v>266</v>
      </c>
      <c r="C93" s="30" t="s">
        <v>216</v>
      </c>
      <c r="D93" s="77" t="s">
        <v>266</v>
      </c>
      <c r="E93" s="26" t="s">
        <v>179</v>
      </c>
      <c r="F93" s="30">
        <v>1</v>
      </c>
      <c r="G93" s="25"/>
      <c r="H93" s="45">
        <v>82952000</v>
      </c>
      <c r="I93" s="29">
        <f t="shared" si="4"/>
        <v>92906240.000000015</v>
      </c>
      <c r="J93" s="25" t="s">
        <v>233</v>
      </c>
      <c r="K93" s="62" t="s">
        <v>192</v>
      </c>
    </row>
    <row r="94" spans="1:11" ht="60" x14ac:dyDescent="0.25">
      <c r="A94" s="24">
        <f t="shared" si="6"/>
        <v>39</v>
      </c>
      <c r="B94" s="77" t="s">
        <v>267</v>
      </c>
      <c r="C94" s="30" t="s">
        <v>216</v>
      </c>
      <c r="D94" s="77" t="s">
        <v>268</v>
      </c>
      <c r="E94" s="26" t="s">
        <v>179</v>
      </c>
      <c r="F94" s="30">
        <v>1</v>
      </c>
      <c r="G94" s="25"/>
      <c r="H94" s="45">
        <v>43226000</v>
      </c>
      <c r="I94" s="29">
        <f t="shared" si="4"/>
        <v>48413120.000000007</v>
      </c>
      <c r="J94" s="25" t="s">
        <v>233</v>
      </c>
      <c r="K94" s="64" t="s">
        <v>192</v>
      </c>
    </row>
    <row r="95" spans="1:11" ht="60" x14ac:dyDescent="0.25">
      <c r="A95" s="24">
        <f t="shared" si="6"/>
        <v>40</v>
      </c>
      <c r="B95" s="77" t="s">
        <v>269</v>
      </c>
      <c r="C95" s="30" t="s">
        <v>216</v>
      </c>
      <c r="D95" s="77" t="s">
        <v>270</v>
      </c>
      <c r="E95" s="26" t="s">
        <v>179</v>
      </c>
      <c r="F95" s="30">
        <v>1</v>
      </c>
      <c r="G95" s="25"/>
      <c r="H95" s="45">
        <v>123822000</v>
      </c>
      <c r="I95" s="29">
        <f t="shared" si="4"/>
        <v>138680640</v>
      </c>
      <c r="J95" s="64" t="s">
        <v>233</v>
      </c>
      <c r="K95" s="11" t="s">
        <v>192</v>
      </c>
    </row>
    <row r="96" spans="1:11" ht="60" x14ac:dyDescent="0.25">
      <c r="A96" s="24">
        <f t="shared" si="6"/>
        <v>41</v>
      </c>
      <c r="B96" s="77" t="s">
        <v>271</v>
      </c>
      <c r="C96" s="30" t="s">
        <v>272</v>
      </c>
      <c r="D96" s="77" t="s">
        <v>271</v>
      </c>
      <c r="E96" s="26" t="s">
        <v>179</v>
      </c>
      <c r="F96" s="30">
        <v>1</v>
      </c>
      <c r="G96" s="25"/>
      <c r="H96" s="45">
        <v>8139120</v>
      </c>
      <c r="I96" s="29">
        <f t="shared" si="4"/>
        <v>9115814.4000000004</v>
      </c>
      <c r="J96" s="64" t="s">
        <v>233</v>
      </c>
      <c r="K96" s="11" t="s">
        <v>192</v>
      </c>
    </row>
    <row r="97" spans="1:11" ht="60" x14ac:dyDescent="0.25">
      <c r="A97" s="24">
        <f t="shared" si="6"/>
        <v>42</v>
      </c>
      <c r="B97" s="31" t="s">
        <v>273</v>
      </c>
      <c r="C97" s="26" t="s">
        <v>272</v>
      </c>
      <c r="D97" s="31" t="s">
        <v>273</v>
      </c>
      <c r="E97" s="26" t="s">
        <v>179</v>
      </c>
      <c r="F97" s="30">
        <v>1</v>
      </c>
      <c r="G97" s="31"/>
      <c r="H97" s="29">
        <v>6782600</v>
      </c>
      <c r="I97" s="29">
        <f t="shared" si="4"/>
        <v>7596512.0000000009</v>
      </c>
      <c r="J97" s="37" t="s">
        <v>233</v>
      </c>
      <c r="K97" s="37" t="s">
        <v>192</v>
      </c>
    </row>
    <row r="98" spans="1:11" ht="60" x14ac:dyDescent="0.25">
      <c r="A98" s="24">
        <f t="shared" si="6"/>
        <v>43</v>
      </c>
      <c r="B98" s="31" t="s">
        <v>274</v>
      </c>
      <c r="C98" s="26" t="s">
        <v>207</v>
      </c>
      <c r="D98" s="31" t="s">
        <v>275</v>
      </c>
      <c r="E98" s="26" t="s">
        <v>179</v>
      </c>
      <c r="F98" s="30">
        <v>1</v>
      </c>
      <c r="G98" s="31"/>
      <c r="H98" s="29">
        <v>165529350</v>
      </c>
      <c r="I98" s="29">
        <f t="shared" si="4"/>
        <v>185392872.00000003</v>
      </c>
      <c r="J98" s="37" t="s">
        <v>276</v>
      </c>
      <c r="K98" s="37" t="s">
        <v>192</v>
      </c>
    </row>
    <row r="99" spans="1:11" ht="90" x14ac:dyDescent="0.25">
      <c r="A99" s="24">
        <f t="shared" si="6"/>
        <v>44</v>
      </c>
      <c r="B99" s="31" t="s">
        <v>297</v>
      </c>
      <c r="C99" s="26" t="s">
        <v>250</v>
      </c>
      <c r="D99" s="31" t="s">
        <v>298</v>
      </c>
      <c r="E99" s="26" t="s">
        <v>179</v>
      </c>
      <c r="F99" s="30">
        <v>1</v>
      </c>
      <c r="G99" s="31"/>
      <c r="H99" s="29">
        <v>350882606</v>
      </c>
      <c r="I99" s="29">
        <f t="shared" si="4"/>
        <v>392988518.72000003</v>
      </c>
      <c r="J99" s="37" t="s">
        <v>277</v>
      </c>
      <c r="K99" s="37" t="s">
        <v>203</v>
      </c>
    </row>
    <row r="100" spans="1:11" ht="75" x14ac:dyDescent="0.25">
      <c r="A100" s="55">
        <v>45</v>
      </c>
      <c r="B100" s="31" t="s">
        <v>278</v>
      </c>
      <c r="C100" s="26" t="s">
        <v>207</v>
      </c>
      <c r="D100" s="31" t="s">
        <v>278</v>
      </c>
      <c r="E100" s="26" t="s">
        <v>179</v>
      </c>
      <c r="F100" s="30">
        <v>1</v>
      </c>
      <c r="G100" s="31"/>
      <c r="H100" s="29">
        <v>284900000</v>
      </c>
      <c r="I100" s="29">
        <f t="shared" si="4"/>
        <v>319088000.00000006</v>
      </c>
      <c r="J100" s="58" t="s">
        <v>279</v>
      </c>
      <c r="K100" s="37" t="s">
        <v>280</v>
      </c>
    </row>
    <row r="101" spans="1:11" ht="39.75" customHeight="1" x14ac:dyDescent="0.25">
      <c r="A101" s="55">
        <v>46</v>
      </c>
      <c r="B101" s="31" t="s">
        <v>329</v>
      </c>
      <c r="C101" s="26" t="s">
        <v>241</v>
      </c>
      <c r="D101" s="31" t="s">
        <v>330</v>
      </c>
      <c r="E101" s="26" t="s">
        <v>179</v>
      </c>
      <c r="F101" s="30">
        <v>1</v>
      </c>
      <c r="G101" s="31"/>
      <c r="H101" s="29">
        <v>1944000</v>
      </c>
      <c r="I101" s="29">
        <f t="shared" si="4"/>
        <v>2177280</v>
      </c>
      <c r="J101" s="58" t="s">
        <v>331</v>
      </c>
      <c r="K101" s="37" t="s">
        <v>327</v>
      </c>
    </row>
    <row r="102" spans="1:11" ht="47.25" customHeight="1" x14ac:dyDescent="0.25">
      <c r="A102" s="55">
        <v>47</v>
      </c>
      <c r="B102" s="31" t="s">
        <v>332</v>
      </c>
      <c r="C102" s="26" t="s">
        <v>241</v>
      </c>
      <c r="D102" s="31" t="s">
        <v>333</v>
      </c>
      <c r="E102" s="26" t="s">
        <v>179</v>
      </c>
      <c r="F102" s="30">
        <v>1</v>
      </c>
      <c r="G102" s="31"/>
      <c r="H102" s="29">
        <v>11153410</v>
      </c>
      <c r="I102" s="29">
        <f t="shared" si="4"/>
        <v>12491819.200000001</v>
      </c>
      <c r="J102" s="58" t="s">
        <v>334</v>
      </c>
      <c r="K102" s="37" t="s">
        <v>327</v>
      </c>
    </row>
    <row r="103" spans="1:11" ht="82.5" customHeight="1" x14ac:dyDescent="0.25">
      <c r="A103" s="55">
        <v>48</v>
      </c>
      <c r="B103" s="31" t="s">
        <v>342</v>
      </c>
      <c r="C103" s="26" t="s">
        <v>216</v>
      </c>
      <c r="D103" s="31" t="s">
        <v>343</v>
      </c>
      <c r="E103" s="26" t="s">
        <v>179</v>
      </c>
      <c r="F103" s="30">
        <v>1</v>
      </c>
      <c r="G103" s="31"/>
      <c r="H103" s="29">
        <v>22767857.140000001</v>
      </c>
      <c r="I103" s="29">
        <f t="shared" si="4"/>
        <v>25499999.996800002</v>
      </c>
      <c r="J103" s="58" t="s">
        <v>344</v>
      </c>
      <c r="K103" s="37" t="s">
        <v>327</v>
      </c>
    </row>
    <row r="104" spans="1:11" ht="71.25" customHeight="1" x14ac:dyDescent="0.25">
      <c r="A104" s="26">
        <v>49</v>
      </c>
      <c r="B104" s="31" t="s">
        <v>390</v>
      </c>
      <c r="C104" s="26" t="s">
        <v>241</v>
      </c>
      <c r="D104" s="31" t="s">
        <v>391</v>
      </c>
      <c r="E104" s="26" t="s">
        <v>179</v>
      </c>
      <c r="F104" s="30">
        <v>1</v>
      </c>
      <c r="G104" s="31"/>
      <c r="H104" s="29">
        <v>6500000</v>
      </c>
      <c r="I104" s="29">
        <f>H104*1.12</f>
        <v>7280000.0000000009</v>
      </c>
      <c r="J104" s="58" t="s">
        <v>392</v>
      </c>
      <c r="K104" s="37" t="s">
        <v>327</v>
      </c>
    </row>
    <row r="105" spans="1:11" x14ac:dyDescent="0.25">
      <c r="A105" s="34"/>
      <c r="B105" s="78" t="s">
        <v>281</v>
      </c>
      <c r="C105" s="35"/>
      <c r="D105" s="80"/>
      <c r="E105" s="35"/>
      <c r="F105" s="35"/>
      <c r="G105" s="36"/>
      <c r="H105" s="40">
        <f>SUM(H63:H104)</f>
        <v>16541310113.18</v>
      </c>
      <c r="I105" s="46">
        <f>SUM(I63:I104)</f>
        <v>18526267326.761604</v>
      </c>
      <c r="J105" s="37"/>
      <c r="K105" s="37"/>
    </row>
    <row r="106" spans="1:11" x14ac:dyDescent="0.25">
      <c r="A106" s="93" t="s">
        <v>282</v>
      </c>
      <c r="B106" s="94"/>
      <c r="C106" s="94"/>
      <c r="D106" s="94"/>
      <c r="E106" s="94"/>
      <c r="F106" s="94"/>
      <c r="G106" s="94"/>
      <c r="H106" s="48">
        <f>H105+H61+H51+H43+H20</f>
        <v>67138427963.18</v>
      </c>
      <c r="I106" s="48">
        <f>I105+I61+I51+I43+I20</f>
        <v>75195039318.761612</v>
      </c>
      <c r="J106" s="65"/>
      <c r="K106" s="65"/>
    </row>
    <row r="107" spans="1:11" x14ac:dyDescent="0.25">
      <c r="A107" s="2"/>
      <c r="J107" s="66"/>
    </row>
    <row r="108" spans="1:11" x14ac:dyDescent="0.25">
      <c r="A108" s="2"/>
    </row>
    <row r="109" spans="1:11" x14ac:dyDescent="0.25">
      <c r="A109" s="81" t="s">
        <v>283</v>
      </c>
      <c r="J109" s="66"/>
    </row>
    <row r="110" spans="1:11" x14ac:dyDescent="0.25">
      <c r="J110" s="66"/>
    </row>
    <row r="111" spans="1:1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66"/>
      <c r="K111" s="5"/>
    </row>
    <row r="113" spans="1:1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66"/>
      <c r="K113" s="5"/>
    </row>
    <row r="114" spans="1:1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66"/>
      <c r="K114" s="5"/>
    </row>
    <row r="115" spans="1:1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66"/>
      <c r="K115" s="5"/>
    </row>
  </sheetData>
  <mergeCells count="11">
    <mergeCell ref="A61:G61"/>
    <mergeCell ref="A62:K62"/>
    <mergeCell ref="A106:G106"/>
    <mergeCell ref="A16:K16"/>
    <mergeCell ref="A17:K17"/>
    <mergeCell ref="A20:G20"/>
    <mergeCell ref="A21:K21"/>
    <mergeCell ref="A52:K52"/>
    <mergeCell ref="A53:K53"/>
    <mergeCell ref="A44:K44"/>
    <mergeCell ref="A51:G51"/>
  </mergeCells>
  <dataValidations count="1">
    <dataValidation allowBlank="1" showInputMessage="1" showErrorMessage="1" prompt="Введите наименование на рус.языке" sqref="B66 D66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2012-07-05T04:10:42Z</cp:lastPrinted>
  <dcterms:created xsi:type="dcterms:W3CDTF">2010-11-22T12:00:33Z</dcterms:created>
  <dcterms:modified xsi:type="dcterms:W3CDTF">2012-08-28T03:00:27Z</dcterms:modified>
</cp:coreProperties>
</file>