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пз!$A$14:$M$104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103" i="12" l="1"/>
  <c r="I102" i="12"/>
  <c r="H103" i="11" l="1"/>
  <c r="I102" i="11"/>
  <c r="I101" i="12"/>
  <c r="I100" i="12"/>
  <c r="H50" i="12"/>
  <c r="I50" i="12"/>
  <c r="H46" i="12"/>
  <c r="H47" i="12"/>
  <c r="I47" i="12" s="1"/>
  <c r="H48" i="12"/>
  <c r="H49" i="12"/>
  <c r="I49" i="12" s="1"/>
  <c r="I45" i="12"/>
  <c r="I46" i="12"/>
  <c r="I48" i="12"/>
  <c r="H45" i="12"/>
  <c r="I44" i="12"/>
  <c r="H42" i="12"/>
  <c r="I41" i="12"/>
  <c r="H45" i="11" l="1"/>
  <c r="I45" i="11" s="1"/>
  <c r="I50" i="11" s="1"/>
  <c r="I42" i="11"/>
  <c r="H42" i="11"/>
  <c r="H50" i="11"/>
  <c r="I41" i="11"/>
  <c r="H49" i="11"/>
  <c r="I49" i="11"/>
  <c r="I48" i="11"/>
  <c r="H48" i="11"/>
  <c r="I47" i="11"/>
  <c r="H47" i="11"/>
  <c r="I46" i="11"/>
  <c r="H46" i="11"/>
  <c r="I44" i="11"/>
  <c r="I101" i="11"/>
  <c r="I100" i="1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103" i="12" s="1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A63" i="12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I62" i="12"/>
  <c r="H60" i="12"/>
  <c r="H104" i="12" s="1"/>
  <c r="I59" i="12"/>
  <c r="I58" i="12"/>
  <c r="I57" i="12"/>
  <c r="I56" i="12"/>
  <c r="I55" i="12"/>
  <c r="I54" i="12"/>
  <c r="I53" i="12"/>
  <c r="I60" i="12" s="1"/>
  <c r="I39" i="12"/>
  <c r="I38" i="12"/>
  <c r="I37" i="12"/>
  <c r="I36" i="12"/>
  <c r="I35" i="12"/>
  <c r="I34" i="12"/>
  <c r="I33" i="12"/>
  <c r="I31" i="12"/>
  <c r="I30" i="12"/>
  <c r="I29" i="12"/>
  <c r="I28" i="12"/>
  <c r="I25" i="12"/>
  <c r="I24" i="12"/>
  <c r="I23" i="12"/>
  <c r="I22" i="12"/>
  <c r="H20" i="12"/>
  <c r="I19" i="12"/>
  <c r="I20" i="12" s="1"/>
  <c r="I18" i="12"/>
  <c r="I42" i="12" l="1"/>
  <c r="I104" i="12" s="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103" i="11" s="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62" i="11"/>
  <c r="I54" i="11"/>
  <c r="I55" i="11"/>
  <c r="I56" i="11"/>
  <c r="I57" i="11"/>
  <c r="I58" i="11"/>
  <c r="I59" i="11"/>
  <c r="I53" i="11"/>
  <c r="I23" i="11"/>
  <c r="I24" i="11"/>
  <c r="I25" i="11"/>
  <c r="I28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20" i="11" l="1"/>
  <c r="H60" i="11"/>
  <c r="H104" i="11" s="1"/>
  <c r="A64" i="11" l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H20" i="11"/>
  <c r="A81" i="11" l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I60" i="11"/>
  <c r="I104" i="11" s="1"/>
</calcChain>
</file>

<file path=xl/sharedStrings.xml><?xml version="1.0" encoding="utf-8"?>
<sst xmlns="http://schemas.openxmlformats.org/spreadsheetml/2006/main" count="931" uniqueCount="411">
  <si>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</si>
  <si>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</si>
  <si>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</si>
  <si>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</si>
  <si>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</si>
  <si>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</si>
  <si>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</si>
  <si>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</si>
  <si>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</si>
  <si>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Организация и проведение официальных мероприятий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</si>
  <si>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</si>
  <si>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</si>
  <si>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</si>
  <si>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</si>
  <si>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</si>
  <si>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</si>
  <si>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</si>
  <si>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</si>
  <si>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</si>
  <si>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</si>
  <si>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</si>
  <si>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Разработка и производство ПОС материалов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</si>
  <si>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</si>
  <si>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</si>
  <si>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</si>
  <si>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</si>
  <si>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</si>
  <si>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</si>
  <si>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</si>
  <si>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в течение 4 месяцев со дня вступления в силу договора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</si>
  <si>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</si>
  <si>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</si>
  <si>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</si>
  <si>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</si>
  <si>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11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</si>
  <si>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</si>
  <si>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</si>
  <si>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</si>
  <si>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</si>
  <si>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</si>
  <si>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</si>
  <si>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</si>
  <si>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</si>
  <si>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</si>
  <si>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</si>
  <si>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</si>
  <si>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</si>
  <si>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</si>
  <si>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</si>
  <si>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</si>
  <si>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</si>
  <si>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</si>
  <si>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</si>
  <si>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</si>
  <si>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</si>
  <si>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</si>
  <si>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</si>
  <si>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</si>
  <si>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</si>
  <si>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</si>
  <si>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</si>
  <si>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</si>
  <si>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</si>
  <si>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</si>
  <si>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</si>
  <si>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</si>
  <si>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</si>
  <si>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</si>
  <si>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</si>
  <si>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</si>
  <si>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</si>
  <si>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</si>
  <si>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</si>
  <si>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</si>
  <si>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</si>
  <si>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</si>
  <si>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</si>
  <si>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</si>
  <si>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</si>
  <si>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</si>
  <si>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</si>
  <si>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</si>
  <si>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</si>
  <si>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</si>
  <si>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</si>
  <si>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</si>
  <si>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</si>
  <si>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</si>
  <si>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</si>
  <si>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</si>
  <si>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</si>
  <si>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</si>
  <si>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</si>
  <si>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</si>
  <si>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</si>
  <si>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</si>
  <si>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Организация и проведение официальных мероприятий с участием государственных органов, высокопоставленных лиц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</si>
  <si>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</si>
  <si>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</si>
  <si>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</si>
  <si>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</si>
  <si>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</si>
  <si>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</si>
  <si>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</si>
  <si>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>Консультационные услуги по созданию Школы Медицины "Назарбаев Университета"</t>
  </si>
  <si>
    <t>Консультационные услуги по созданию Школы Медицины "Назарбаев Университет"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</si>
  <si>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</si>
  <si>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</si>
  <si>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</si>
  <si>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</si>
  <si>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</si>
  <si>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 xml:space="preserve">Долгосрочное соглашение по приобретению услуг у стратегического партнера для Высшей школы бизнеса 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</si>
  <si>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</si>
  <si>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</si>
  <si>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</si>
  <si>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</si>
  <si>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</si>
  <si>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</si>
  <si>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</si>
  <si>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</si>
  <si>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</si>
  <si>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</si>
  <si>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</si>
  <si>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</si>
  <si>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</si>
  <si>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</si>
  <si>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</si>
  <si>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</si>
  <si>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</si>
  <si>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</si>
  <si>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</si>
  <si>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</si>
  <si>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</si>
  <si>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</si>
  <si>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</si>
  <si>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</si>
  <si>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</si>
  <si>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</si>
  <si>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</si>
  <si>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</si>
  <si>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</si>
  <si>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</si>
  <si>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</si>
  <si>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</si>
  <si>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</si>
  <si>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</si>
  <si>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</si>
  <si>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</si>
  <si>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</si>
  <si>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</si>
  <si>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</si>
  <si>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</si>
  <si>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</si>
  <si>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</si>
  <si>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</si>
  <si>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</si>
  <si>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</si>
  <si>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</si>
  <si>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</si>
  <si>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</si>
  <si>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</si>
  <si>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</si>
  <si>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</si>
  <si>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</si>
  <si>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</si>
  <si>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</si>
  <si>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</si>
  <si>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</si>
  <si>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</si>
  <si>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</si>
  <si>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</si>
  <si>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</si>
  <si>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</si>
  <si>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</si>
  <si>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</si>
  <si>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</si>
  <si>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</si>
  <si>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</si>
  <si>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</si>
  <si>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</si>
  <si>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</si>
  <si>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</si>
  <si>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</si>
  <si>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</si>
  <si>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</si>
  <si>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</si>
  <si>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</si>
  <si>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</si>
  <si>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</si>
  <si>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</si>
  <si>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</si>
  <si>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шарттың күшіне енген күнінен бастап 11 ай</t>
  </si>
  <si>
    <t>ПОС материалдарын әзірлеу және өндіру</t>
  </si>
  <si>
    <t>Брендті алға жылжыту және қолдау көрсету, брошюраларды, постерлерді, лифлеттер мен түрлі форматтағы флаерлерді, мерекелік құттықтау ашық хаттарды жасау, презентациялық тығыз - дискілер мен флешкаларды дайындау, көрме стендтеріне фотопанельдерді жасау, оларға ролл-аптарды жасау,  имидждік сувенирлік өнімдердің  сирек кездесетін топтамасын әзірлеу</t>
  </si>
  <si>
    <t>Компанияның маркетингтік және PR-акцияларын өткізу</t>
  </si>
  <si>
    <t>баға ұсыныстарың сұрастыру</t>
  </si>
  <si>
    <t>Ресми іс-шараларды ұйымдастыру және өткізу</t>
  </si>
  <si>
    <t>Мемлекеттік органдардың, жоғары қызметтегі тұлғалардың қатысумен ресми іс-шараларды ұйымдастыру  және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</si>
  <si>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</si>
  <si>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</si>
  <si>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</si>
  <si>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</si>
  <si>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</si>
  <si>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</si>
  <si>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</si>
  <si>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</si>
  <si>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</si>
  <si>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</si>
  <si>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</si>
  <si>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</si>
  <si>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</si>
  <si>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</si>
  <si>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</si>
  <si>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шарттың күшіне енген күнінен бастап 4 ай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</si>
  <si>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</si>
  <si>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</si>
  <si>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</si>
  <si>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</si>
  <si>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</si>
  <si>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</si>
  <si>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</si>
  <si>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</si>
  <si>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</si>
  <si>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</si>
  <si>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</si>
  <si>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</si>
  <si>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</si>
  <si>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</si>
  <si>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</si>
  <si>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</si>
  <si>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</si>
  <si>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</si>
  <si>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</si>
  <si>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</si>
  <si>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</si>
  <si>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</si>
  <si>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</si>
  <si>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</si>
  <si>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</si>
  <si>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</si>
  <si>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</si>
  <si>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</si>
  <si>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</si>
  <si>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</si>
  <si>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</si>
  <si>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</si>
  <si>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</si>
  <si>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</si>
  <si>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</si>
  <si>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</si>
  <si>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</si>
  <si>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</si>
  <si>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</si>
  <si>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</si>
  <si>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</si>
  <si>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</si>
  <si>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</si>
  <si>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</si>
  <si>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</si>
  <si>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</si>
  <si>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</si>
  <si>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</si>
  <si>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</si>
  <si>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Стратегиялық әріптестен Жоғарғы бизнес мектебі үшін қызметтерді сатып алу бойынша ұзақмерзімді келісім 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</si>
  <si>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</si>
  <si>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</si>
  <si>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</si>
  <si>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</si>
  <si>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</si>
  <si>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</si>
  <si>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</si>
  <si>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</si>
  <si>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</si>
  <si>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</si>
  <si>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</si>
  <si>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</si>
  <si>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</si>
  <si>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</si>
  <si>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</si>
  <si>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</si>
  <si>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</si>
  <si>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</si>
  <si>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</si>
  <si>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</si>
  <si>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</si>
  <si>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</si>
  <si>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</si>
  <si>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</si>
  <si>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</si>
  <si>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</si>
  <si>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</si>
  <si>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</si>
  <si>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</si>
  <si>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</si>
  <si>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</si>
  <si>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</si>
  <si>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</si>
  <si>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</si>
  <si>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</si>
  <si>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</si>
  <si>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</si>
  <si>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</si>
  <si>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</si>
  <si>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</si>
  <si>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</si>
  <si>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</si>
  <si>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</si>
  <si>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</si>
  <si>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</si>
  <si>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</si>
  <si>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</si>
  <si>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</si>
  <si>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</si>
  <si>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 xml:space="preserve">"Назарбаев Университеті" Медицина мектебін құру бойынша консультациялық қызметтер 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</si>
  <si>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</si>
  <si>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</si>
  <si>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</si>
  <si>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</si>
  <si>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 xml:space="preserve">"Назарбаев Университет"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</si>
  <si>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</si>
  <si>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</si>
  <si>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</si>
  <si>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 учетом изменений и дополнений, согласно приказу Председателя Исполнительного совета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</si>
  <si>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</si>
  <si>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</si>
  <si>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</si>
  <si>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</si>
  <si>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</si>
  <si>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</si>
  <si>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</si>
  <si>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</si>
  <si>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</si>
  <si>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</si>
  <si>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Баннер информационный</t>
  </si>
  <si>
    <t>шт.</t>
  </si>
  <si>
    <t>со дня подписания договора по 18 августа 2012 года.</t>
  </si>
  <si>
    <t>Баннеры для президиума конференции, пленарных сессий, оформления атриума и других помещений, общей площадью не менее 700 кв.м.,  на плотной баннерной ткани, проклейка, люверса</t>
  </si>
  <si>
    <t>Товары</t>
  </si>
  <si>
    <t>Бейдж</t>
  </si>
  <si>
    <t>Материал из прочного пластика, с применением шнуров, прищепок, кармашков для вставки листа с информацией об участнике</t>
  </si>
  <si>
    <t>со дня подписания договора по 19 августа 2012 года.</t>
  </si>
  <si>
    <t>Табличка указатель</t>
  </si>
  <si>
    <t>Материал - коматекс, цветной оракал, габаритные размеры в соответствии с технической спецификацией</t>
  </si>
  <si>
    <t>Флаг</t>
  </si>
  <si>
    <t>Полотнище геометрической формы, габаритный размер - 60см * 120 см, нанесение - сублимация</t>
  </si>
  <si>
    <t>Вода питьевая</t>
  </si>
  <si>
    <t>Верхняя одежда</t>
  </si>
  <si>
    <t>комплект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</si>
  <si>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</si>
  <si>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</si>
  <si>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</si>
  <si>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</si>
  <si>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Бутилированная, емкостью 0,5л.</t>
  </si>
  <si>
    <t>1 комплект: дизайнерская футболка и кепка. Материал - хлопчатобумажный, с нанесением шелкографии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</si>
  <si>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</si>
  <si>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</si>
  <si>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 xml:space="preserve">шарттың күшіне енген күнінен бастап 2012 жылғы
31 желтоқсанға дейін
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</si>
  <si>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</si>
  <si>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</si>
  <si>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</si>
  <si>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</si>
  <si>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</si>
  <si>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</si>
  <si>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Баннер ақпараттық</t>
  </si>
  <si>
    <t xml:space="preserve">Конференцияның президиумы пленарлық сессиялар баннерлері,  атриумды және тағы басқа үй-жайларды безендіру, жалпы ауданы кемінде 700 шаршы м. баннерлер,тығыз баннер кездемесiнде, жапсырма, люверс </t>
  </si>
  <si>
    <t>дана</t>
  </si>
  <si>
    <t>шарттың күшіне енген күнінен бастап 2012 ж. 18 тамызға дейн</t>
  </si>
  <si>
    <t>шарттың күшіне енген күнінен бастап 2012 ж. 19 тамызға дейн</t>
  </si>
  <si>
    <t>Астана қ., Қабанбай батыр даң., 53</t>
  </si>
  <si>
    <t>Қатысушы туралы мәлiметi бар парақты салуға арналған баулар, қыстырғыштар, қалталар қолданылатын пластикадан жасалған түссіз  материал</t>
  </si>
  <si>
    <t>Нұсқама кесте</t>
  </si>
  <si>
    <t>материал - коматекс, түрлi түстi оракал, техникалық ерекшелігіне сәйкес габариттi өлшемдер</t>
  </si>
  <si>
    <t>Ту</t>
  </si>
  <si>
    <t xml:space="preserve">Геометриялық формалы мата, габариттi өлшемі - 120cм* 60cм, салынуы - сублимация </t>
  </si>
  <si>
    <t xml:space="preserve">Ауыз су </t>
  </si>
  <si>
    <t>Бөтелке ыдыс 0,5 л.</t>
  </si>
  <si>
    <t>Сырт киiм</t>
  </si>
  <si>
    <t>1 комплект: дизайнер футболкасы және кепкасы. Материалы - мақта-мата, жібектелген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</si>
  <si>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</si>
  <si>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</si>
  <si>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</si>
  <si>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</si>
  <si>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</si>
  <si>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</si>
  <si>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</si>
  <si>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</si>
  <si>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</si>
  <si>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</si>
  <si>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</si>
  <si>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в период с июля по декабрь 2012 года</t>
  </si>
  <si>
    <t>Акмолинская область</t>
  </si>
  <si>
    <t>Teambuilding» іс-шарасын  ұйымдастыру және өткізу</t>
  </si>
  <si>
    <t>2012 жылы шілде айынан бастап желтоқсанға дейін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</si>
  <si>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</si>
  <si>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</si>
  <si>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</si>
  <si>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</si>
  <si>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</si>
  <si>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</si>
  <si>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</si>
  <si>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</si>
  <si>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</si>
  <si>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</si>
  <si>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</si>
  <si>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</si>
  <si>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</si>
  <si>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</si>
  <si>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</si>
  <si>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</si>
  <si>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</si>
  <si>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от 23.07.12г. №66, от 24.07.12г.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</si>
</sst>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103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zoomScale="75" zoomScaleNormal="75" workbookViewId="0">
      <pane ySplit="14" topLeftCell="A15" activePane="bottomLeft" state="frozen"/>
      <selection pane="bottomLeft" activeCell="I5" sqref="I5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317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319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322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318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410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39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72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73</v>
      </c>
      <c r="B14" s="20" t="s">
        <v>320</v>
      </c>
      <c r="C14" s="21" t="s">
        <v>321</v>
      </c>
      <c r="D14" s="20" t="s">
        <v>140</v>
      </c>
      <c r="E14" s="21" t="s">
        <v>141</v>
      </c>
      <c r="F14" s="21" t="s">
        <v>143</v>
      </c>
      <c r="G14" s="21" t="s">
        <v>142</v>
      </c>
      <c r="H14" s="40" t="s">
        <v>74</v>
      </c>
      <c r="I14" s="40" t="s">
        <v>75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3" t="s">
        <v>79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s="5" customFormat="1" ht="23.25" customHeight="1" x14ac:dyDescent="0.25">
      <c r="A17" s="94" t="s">
        <v>76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 s="7" customFormat="1" ht="95.25" customHeight="1" x14ac:dyDescent="0.25">
      <c r="A18" s="24">
        <v>1</v>
      </c>
      <c r="B18" s="69" t="s">
        <v>86</v>
      </c>
      <c r="C18" s="4" t="s">
        <v>38</v>
      </c>
      <c r="D18" s="69" t="s">
        <v>13</v>
      </c>
      <c r="E18" s="13" t="s">
        <v>32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87</v>
      </c>
      <c r="K18" s="11" t="s">
        <v>15</v>
      </c>
    </row>
    <row r="19" spans="1:11" s="7" customFormat="1" ht="90" customHeight="1" x14ac:dyDescent="0.25">
      <c r="A19" s="24">
        <v>2</v>
      </c>
      <c r="B19" s="69" t="s">
        <v>88</v>
      </c>
      <c r="C19" s="6" t="s">
        <v>38</v>
      </c>
      <c r="D19" s="69" t="s">
        <v>14</v>
      </c>
      <c r="E19" s="13" t="s">
        <v>32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85</v>
      </c>
      <c r="K19" s="11" t="s">
        <v>15</v>
      </c>
    </row>
    <row r="20" spans="1:11" s="7" customFormat="1" ht="12" customHeight="1" x14ac:dyDescent="0.25">
      <c r="A20" s="95" t="s">
        <v>77</v>
      </c>
      <c r="B20" s="96"/>
      <c r="C20" s="96"/>
      <c r="D20" s="96"/>
      <c r="E20" s="96"/>
      <c r="F20" s="96"/>
      <c r="G20" s="97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4" t="s">
        <v>78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s="7" customFormat="1" ht="84" customHeight="1" x14ac:dyDescent="0.25">
      <c r="A22" s="24">
        <v>3</v>
      </c>
      <c r="B22" s="69" t="s">
        <v>82</v>
      </c>
      <c r="C22" s="12" t="s">
        <v>38</v>
      </c>
      <c r="D22" s="69" t="s">
        <v>92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83</v>
      </c>
      <c r="K22" s="11" t="s">
        <v>15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38</v>
      </c>
      <c r="D23" s="69" t="s">
        <v>22</v>
      </c>
      <c r="E23" s="13" t="s">
        <v>2</v>
      </c>
      <c r="F23" s="13">
        <v>1</v>
      </c>
      <c r="G23" s="13"/>
      <c r="H23" s="28">
        <v>49705590</v>
      </c>
      <c r="I23" s="28">
        <f t="shared" ref="I23:I49" si="1">H23*1.12</f>
        <v>55670260.800000004</v>
      </c>
      <c r="J23" s="54" t="s">
        <v>323</v>
      </c>
      <c r="K23" s="11" t="s">
        <v>15</v>
      </c>
    </row>
    <row r="24" spans="1:11" s="7" customFormat="1" ht="116.25" customHeight="1" x14ac:dyDescent="0.25">
      <c r="A24" s="24">
        <v>5</v>
      </c>
      <c r="B24" s="69" t="s">
        <v>21</v>
      </c>
      <c r="C24" s="12" t="s">
        <v>38</v>
      </c>
      <c r="D24" s="69" t="s">
        <v>81</v>
      </c>
      <c r="E24" s="13" t="s">
        <v>2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34</v>
      </c>
      <c r="K24" s="11" t="s">
        <v>15</v>
      </c>
    </row>
    <row r="25" spans="1:11" s="7" customFormat="1" ht="81.75" customHeight="1" x14ac:dyDescent="0.25">
      <c r="A25" s="24">
        <v>6</v>
      </c>
      <c r="B25" s="69" t="s">
        <v>8</v>
      </c>
      <c r="C25" s="12" t="s">
        <v>38</v>
      </c>
      <c r="D25" s="69" t="s">
        <v>324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323</v>
      </c>
      <c r="K25" s="11" t="s">
        <v>15</v>
      </c>
    </row>
    <row r="26" spans="1:11" s="7" customFormat="1" ht="24" customHeight="1" x14ac:dyDescent="0.25">
      <c r="A26" s="24">
        <v>7</v>
      </c>
      <c r="B26" s="69" t="s">
        <v>325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30" customHeight="1" x14ac:dyDescent="0.25">
      <c r="A27" s="24">
        <v>8</v>
      </c>
      <c r="B27" s="69" t="s">
        <v>325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45" customHeight="1" x14ac:dyDescent="0.25">
      <c r="A28" s="24">
        <v>9</v>
      </c>
      <c r="B28" s="69" t="s">
        <v>9</v>
      </c>
      <c r="C28" s="12" t="s">
        <v>38</v>
      </c>
      <c r="D28" s="69" t="s">
        <v>96</v>
      </c>
      <c r="E28" s="13" t="s">
        <v>2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323</v>
      </c>
      <c r="K28" s="11" t="s">
        <v>15</v>
      </c>
    </row>
    <row r="29" spans="1:11" s="7" customFormat="1" ht="45" customHeight="1" x14ac:dyDescent="0.25">
      <c r="A29" s="24">
        <v>10</v>
      </c>
      <c r="B29" s="69" t="s">
        <v>388</v>
      </c>
      <c r="C29" s="12" t="s">
        <v>38</v>
      </c>
      <c r="D29" s="69" t="s">
        <v>46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389</v>
      </c>
      <c r="K29" s="11" t="s">
        <v>390</v>
      </c>
    </row>
    <row r="30" spans="1:11" s="7" customFormat="1" ht="45" customHeight="1" x14ac:dyDescent="0.25">
      <c r="A30" s="24">
        <v>11</v>
      </c>
      <c r="B30" s="69" t="s">
        <v>93</v>
      </c>
      <c r="C30" s="12" t="s">
        <v>38</v>
      </c>
      <c r="D30" s="69" t="s">
        <v>23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35</v>
      </c>
      <c r="K30" s="11" t="s">
        <v>15</v>
      </c>
    </row>
    <row r="31" spans="1:11" s="7" customFormat="1" ht="45" customHeight="1" x14ac:dyDescent="0.25">
      <c r="A31" s="24">
        <v>12</v>
      </c>
      <c r="B31" s="69" t="s">
        <v>36</v>
      </c>
      <c r="C31" s="12" t="s">
        <v>10</v>
      </c>
      <c r="D31" s="69" t="s">
        <v>37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33</v>
      </c>
      <c r="K31" s="11" t="s">
        <v>15</v>
      </c>
    </row>
    <row r="32" spans="1:11" s="7" customFormat="1" ht="35.25" customHeight="1" x14ac:dyDescent="0.25">
      <c r="A32" s="24">
        <v>13</v>
      </c>
      <c r="B32" s="69" t="s">
        <v>325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10</v>
      </c>
      <c r="D33" s="69" t="s">
        <v>47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30</v>
      </c>
      <c r="K33" s="11" t="s">
        <v>31</v>
      </c>
    </row>
    <row r="34" spans="1:11" s="7" customFormat="1" ht="45" customHeight="1" x14ac:dyDescent="0.25">
      <c r="A34" s="24">
        <v>15</v>
      </c>
      <c r="B34" s="69" t="s">
        <v>43</v>
      </c>
      <c r="C34" s="12" t="s">
        <v>38</v>
      </c>
      <c r="D34" s="69" t="s">
        <v>44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27</v>
      </c>
      <c r="K34" s="11" t="s">
        <v>31</v>
      </c>
    </row>
    <row r="35" spans="1:11" s="7" customFormat="1" ht="45" customHeight="1" x14ac:dyDescent="0.25">
      <c r="A35" s="24">
        <v>16</v>
      </c>
      <c r="B35" s="69" t="s">
        <v>97</v>
      </c>
      <c r="C35" s="12" t="s">
        <v>38</v>
      </c>
      <c r="D35" s="69" t="s">
        <v>16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29</v>
      </c>
      <c r="K35" s="11" t="s">
        <v>31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38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</v>
      </c>
      <c r="K36" s="11" t="s">
        <v>58</v>
      </c>
    </row>
    <row r="37" spans="1:11" s="7" customFormat="1" ht="93.75" customHeight="1" x14ac:dyDescent="0.25">
      <c r="A37" s="24">
        <v>18</v>
      </c>
      <c r="B37" s="69" t="s">
        <v>112</v>
      </c>
      <c r="C37" s="12" t="s">
        <v>10</v>
      </c>
      <c r="D37" s="69" t="s">
        <v>112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48</v>
      </c>
      <c r="K37" s="11" t="s">
        <v>52</v>
      </c>
    </row>
    <row r="38" spans="1:11" s="7" customFormat="1" ht="62.25" customHeight="1" x14ac:dyDescent="0.25">
      <c r="A38" s="24">
        <v>19</v>
      </c>
      <c r="B38" s="69" t="s">
        <v>49</v>
      </c>
      <c r="C38" s="12" t="s">
        <v>10</v>
      </c>
      <c r="D38" s="69" t="s">
        <v>49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48</v>
      </c>
      <c r="K38" s="11" t="s">
        <v>15</v>
      </c>
    </row>
    <row r="39" spans="1:11" s="7" customFormat="1" ht="90.75" customHeight="1" x14ac:dyDescent="0.25">
      <c r="A39" s="24">
        <v>20</v>
      </c>
      <c r="B39" s="69" t="s">
        <v>89</v>
      </c>
      <c r="C39" s="12" t="s">
        <v>10</v>
      </c>
      <c r="D39" s="69" t="s">
        <v>89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48</v>
      </c>
      <c r="K39" s="11" t="s">
        <v>15</v>
      </c>
    </row>
    <row r="40" spans="1:11" s="7" customFormat="1" ht="21" customHeight="1" x14ac:dyDescent="0.25">
      <c r="A40" s="26">
        <v>21</v>
      </c>
      <c r="B40" s="69" t="s">
        <v>325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90.75" customHeight="1" x14ac:dyDescent="0.25">
      <c r="A41" s="26">
        <v>22</v>
      </c>
      <c r="B41" s="69" t="s">
        <v>348</v>
      </c>
      <c r="C41" s="12" t="s">
        <v>10</v>
      </c>
      <c r="D41" s="69" t="s">
        <v>349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329</v>
      </c>
      <c r="K41" s="11" t="s">
        <v>42</v>
      </c>
    </row>
    <row r="42" spans="1:11" s="7" customFormat="1" ht="20.25" customHeight="1" x14ac:dyDescent="0.25">
      <c r="A42" s="101" t="s">
        <v>80</v>
      </c>
      <c r="B42" s="101"/>
      <c r="C42" s="101"/>
      <c r="D42" s="101"/>
      <c r="E42" s="101"/>
      <c r="F42" s="101"/>
      <c r="G42" s="101"/>
      <c r="H42" s="40">
        <f>SUM(H22:H41)</f>
        <v>902962883</v>
      </c>
      <c r="I42" s="40">
        <f>SUM(I22:I41)</f>
        <v>1011318428.9600002</v>
      </c>
      <c r="J42" s="57"/>
      <c r="K42" s="11"/>
    </row>
    <row r="43" spans="1:11" s="7" customFormat="1" ht="30.75" customHeight="1" x14ac:dyDescent="0.25">
      <c r="A43" s="98" t="s">
        <v>337</v>
      </c>
      <c r="B43" s="99"/>
      <c r="C43" s="99"/>
      <c r="D43" s="99"/>
      <c r="E43" s="99"/>
      <c r="F43" s="99"/>
      <c r="G43" s="99"/>
      <c r="H43" s="99"/>
      <c r="I43" s="99"/>
      <c r="J43" s="99"/>
      <c r="K43" s="100"/>
    </row>
    <row r="44" spans="1:11" s="7" customFormat="1" ht="67.5" customHeight="1" x14ac:dyDescent="0.25">
      <c r="A44" s="26">
        <v>23</v>
      </c>
      <c r="B44" s="69" t="s">
        <v>333</v>
      </c>
      <c r="C44" s="12" t="s">
        <v>10</v>
      </c>
      <c r="D44" s="69" t="s">
        <v>336</v>
      </c>
      <c r="E44" s="14" t="s">
        <v>334</v>
      </c>
      <c r="F44" s="14">
        <v>7</v>
      </c>
      <c r="G44" s="29">
        <v>193857.14</v>
      </c>
      <c r="H44" s="28">
        <v>1357000</v>
      </c>
      <c r="I44" s="28">
        <f t="shared" si="1"/>
        <v>1519840.0000000002</v>
      </c>
      <c r="J44" s="57" t="s">
        <v>335</v>
      </c>
      <c r="K44" s="11" t="s">
        <v>31</v>
      </c>
    </row>
    <row r="45" spans="1:11" s="7" customFormat="1" ht="67.5" customHeight="1" x14ac:dyDescent="0.25">
      <c r="A45" s="26">
        <v>24</v>
      </c>
      <c r="B45" s="69" t="s">
        <v>338</v>
      </c>
      <c r="C45" s="12" t="s">
        <v>10</v>
      </c>
      <c r="D45" s="69" t="s">
        <v>339</v>
      </c>
      <c r="E45" s="14" t="s">
        <v>334</v>
      </c>
      <c r="F45" s="14">
        <v>400</v>
      </c>
      <c r="G45" s="29">
        <v>162.5</v>
      </c>
      <c r="H45" s="28">
        <f>F45*G45</f>
        <v>65000</v>
      </c>
      <c r="I45" s="28">
        <f t="shared" si="1"/>
        <v>72800</v>
      </c>
      <c r="J45" s="57" t="s">
        <v>340</v>
      </c>
      <c r="K45" s="11" t="s">
        <v>31</v>
      </c>
    </row>
    <row r="46" spans="1:11" s="7" customFormat="1" ht="57" customHeight="1" x14ac:dyDescent="0.25">
      <c r="A46" s="26">
        <v>25</v>
      </c>
      <c r="B46" s="69" t="s">
        <v>341</v>
      </c>
      <c r="C46" s="12" t="s">
        <v>10</v>
      </c>
      <c r="D46" s="69" t="s">
        <v>342</v>
      </c>
      <c r="E46" s="14" t="s">
        <v>334</v>
      </c>
      <c r="F46" s="14">
        <v>40</v>
      </c>
      <c r="G46" s="14">
        <v>16250</v>
      </c>
      <c r="H46" s="28">
        <f>F46*G46</f>
        <v>650000</v>
      </c>
      <c r="I46" s="28">
        <f t="shared" si="1"/>
        <v>728000.00000000012</v>
      </c>
      <c r="J46" s="57" t="s">
        <v>335</v>
      </c>
      <c r="K46" s="11" t="s">
        <v>31</v>
      </c>
    </row>
    <row r="47" spans="1:11" s="7" customFormat="1" ht="49.5" customHeight="1" x14ac:dyDescent="0.25">
      <c r="A47" s="26">
        <v>26</v>
      </c>
      <c r="B47" s="69" t="s">
        <v>343</v>
      </c>
      <c r="C47" s="12" t="s">
        <v>10</v>
      </c>
      <c r="D47" s="69" t="s">
        <v>344</v>
      </c>
      <c r="E47" s="14" t="s">
        <v>334</v>
      </c>
      <c r="F47" s="14">
        <v>50</v>
      </c>
      <c r="G47" s="14">
        <v>19500</v>
      </c>
      <c r="H47" s="28">
        <f>F47*G47</f>
        <v>975000</v>
      </c>
      <c r="I47" s="28">
        <f t="shared" si="1"/>
        <v>1092000</v>
      </c>
      <c r="J47" s="57" t="s">
        <v>335</v>
      </c>
      <c r="K47" s="11" t="s">
        <v>31</v>
      </c>
    </row>
    <row r="48" spans="1:11" s="7" customFormat="1" ht="49.5" customHeight="1" x14ac:dyDescent="0.25">
      <c r="A48" s="34">
        <v>27</v>
      </c>
      <c r="B48" s="69" t="s">
        <v>345</v>
      </c>
      <c r="C48" s="12" t="s">
        <v>10</v>
      </c>
      <c r="D48" s="69" t="s">
        <v>352</v>
      </c>
      <c r="E48" s="14" t="s">
        <v>334</v>
      </c>
      <c r="F48" s="14">
        <v>1500</v>
      </c>
      <c r="G48" s="14">
        <v>100</v>
      </c>
      <c r="H48" s="28">
        <f>F48*G48</f>
        <v>150000</v>
      </c>
      <c r="I48" s="28">
        <f t="shared" si="1"/>
        <v>168000.00000000003</v>
      </c>
      <c r="J48" s="57" t="s">
        <v>335</v>
      </c>
      <c r="K48" s="11" t="s">
        <v>31</v>
      </c>
    </row>
    <row r="49" spans="1:11" s="7" customFormat="1" ht="49.5" customHeight="1" x14ac:dyDescent="0.25">
      <c r="A49" s="34">
        <v>28</v>
      </c>
      <c r="B49" s="69" t="s">
        <v>346</v>
      </c>
      <c r="C49" s="12" t="s">
        <v>10</v>
      </c>
      <c r="D49" s="69" t="s">
        <v>353</v>
      </c>
      <c r="E49" s="14" t="s">
        <v>347</v>
      </c>
      <c r="F49" s="14">
        <v>50</v>
      </c>
      <c r="G49" s="14">
        <v>3000</v>
      </c>
      <c r="H49" s="28">
        <f>F49*G49</f>
        <v>150000</v>
      </c>
      <c r="I49" s="28">
        <f t="shared" si="1"/>
        <v>168000.00000000003</v>
      </c>
      <c r="J49" s="57" t="s">
        <v>335</v>
      </c>
      <c r="K49" s="11" t="s">
        <v>31</v>
      </c>
    </row>
    <row r="50" spans="1:11" s="7" customFormat="1" ht="12.75" customHeight="1" x14ac:dyDescent="0.25">
      <c r="A50" s="88" t="s">
        <v>350</v>
      </c>
      <c r="B50" s="89"/>
      <c r="C50" s="89"/>
      <c r="D50" s="89"/>
      <c r="E50" s="89"/>
      <c r="F50" s="89"/>
      <c r="G50" s="90"/>
      <c r="H50" s="41">
        <f>SUM(H44:H49)</f>
        <v>3347000</v>
      </c>
      <c r="I50" s="41">
        <f>SUM(I44:I49)</f>
        <v>3748640.0000000005</v>
      </c>
      <c r="J50" s="3"/>
      <c r="K50" s="11"/>
    </row>
    <row r="51" spans="1:11" s="7" customFormat="1" ht="24.75" customHeight="1" x14ac:dyDescent="0.25">
      <c r="A51" s="93" t="s">
        <v>351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s="7" customFormat="1" ht="26.25" customHeight="1" x14ac:dyDescent="0.25">
      <c r="A52" s="94" t="s">
        <v>76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s="7" customFormat="1" ht="121.5" customHeight="1" x14ac:dyDescent="0.25">
      <c r="A53" s="26">
        <v>1</v>
      </c>
      <c r="B53" s="31" t="s">
        <v>84</v>
      </c>
      <c r="C53" s="26" t="s">
        <v>144</v>
      </c>
      <c r="D53" s="31" t="s">
        <v>12</v>
      </c>
      <c r="E53" s="26" t="s">
        <v>32</v>
      </c>
      <c r="F53" s="26">
        <v>1</v>
      </c>
      <c r="G53" s="37"/>
      <c r="H53" s="29">
        <v>22067946054</v>
      </c>
      <c r="I53" s="29">
        <f>H53*1.12</f>
        <v>24716099580.480003</v>
      </c>
      <c r="J53" s="58" t="s">
        <v>403</v>
      </c>
      <c r="K53" s="37" t="s">
        <v>15</v>
      </c>
    </row>
    <row r="54" spans="1:11" s="7" customFormat="1" ht="81" customHeight="1" x14ac:dyDescent="0.25">
      <c r="A54" s="26">
        <v>2</v>
      </c>
      <c r="B54" s="31" t="s">
        <v>94</v>
      </c>
      <c r="C54" s="26" t="s">
        <v>144</v>
      </c>
      <c r="D54" s="31" t="s">
        <v>94</v>
      </c>
      <c r="E54" s="26" t="s">
        <v>32</v>
      </c>
      <c r="F54" s="26">
        <v>1</v>
      </c>
      <c r="G54" s="37"/>
      <c r="H54" s="29">
        <v>1192956190</v>
      </c>
      <c r="I54" s="29">
        <f t="shared" ref="I54:I59" si="2">H54*1.12</f>
        <v>1336110932.8000002</v>
      </c>
      <c r="J54" s="58" t="s">
        <v>95</v>
      </c>
      <c r="K54" s="37" t="s">
        <v>15</v>
      </c>
    </row>
    <row r="55" spans="1:11" s="7" customFormat="1" ht="50.25" customHeight="1" x14ac:dyDescent="0.25">
      <c r="A55" s="26">
        <v>3</v>
      </c>
      <c r="B55" s="31" t="s">
        <v>50</v>
      </c>
      <c r="C55" s="26" t="s">
        <v>145</v>
      </c>
      <c r="D55" s="31" t="s">
        <v>50</v>
      </c>
      <c r="E55" s="26" t="s">
        <v>32</v>
      </c>
      <c r="F55" s="26">
        <v>1</v>
      </c>
      <c r="G55" s="37"/>
      <c r="H55" s="29">
        <v>296349062</v>
      </c>
      <c r="I55" s="29">
        <f t="shared" si="2"/>
        <v>331910949.44000006</v>
      </c>
      <c r="J55" s="37" t="s">
        <v>51</v>
      </c>
      <c r="K55" s="37" t="s">
        <v>31</v>
      </c>
    </row>
    <row r="56" spans="1:11" s="7" customFormat="1" ht="58.5" customHeight="1" x14ac:dyDescent="0.25">
      <c r="A56" s="26">
        <v>4</v>
      </c>
      <c r="B56" s="31" t="s">
        <v>131</v>
      </c>
      <c r="C56" s="26" t="s">
        <v>144</v>
      </c>
      <c r="D56" s="31" t="s">
        <v>131</v>
      </c>
      <c r="E56" s="26" t="s">
        <v>32</v>
      </c>
      <c r="F56" s="26">
        <v>1</v>
      </c>
      <c r="G56" s="31"/>
      <c r="H56" s="29">
        <v>212883810</v>
      </c>
      <c r="I56" s="29">
        <f t="shared" si="2"/>
        <v>238429867.20000002</v>
      </c>
      <c r="J56" s="58" t="s">
        <v>132</v>
      </c>
      <c r="K56" s="37" t="s">
        <v>15</v>
      </c>
    </row>
    <row r="57" spans="1:11" s="7" customFormat="1" ht="100.5" customHeight="1" x14ac:dyDescent="0.25">
      <c r="A57" s="26">
        <v>5</v>
      </c>
      <c r="B57" s="31" t="s">
        <v>133</v>
      </c>
      <c r="C57" s="26" t="s">
        <v>144</v>
      </c>
      <c r="D57" s="31" t="s">
        <v>133</v>
      </c>
      <c r="E57" s="26" t="s">
        <v>32</v>
      </c>
      <c r="F57" s="26">
        <v>1</v>
      </c>
      <c r="G57" s="31"/>
      <c r="H57" s="29">
        <v>480353448</v>
      </c>
      <c r="I57" s="29">
        <f t="shared" si="2"/>
        <v>537995861.76000011</v>
      </c>
      <c r="J57" s="58" t="s">
        <v>132</v>
      </c>
      <c r="K57" s="37" t="s">
        <v>15</v>
      </c>
    </row>
    <row r="58" spans="1:11" s="7" customFormat="1" ht="100.5" customHeight="1" x14ac:dyDescent="0.25">
      <c r="A58" s="26">
        <v>6</v>
      </c>
      <c r="B58" s="31" t="s">
        <v>404</v>
      </c>
      <c r="C58" s="26" t="s">
        <v>144</v>
      </c>
      <c r="D58" s="31" t="s">
        <v>405</v>
      </c>
      <c r="E58" s="26" t="s">
        <v>32</v>
      </c>
      <c r="F58" s="26">
        <v>1</v>
      </c>
      <c r="G58" s="31"/>
      <c r="H58" s="29">
        <v>1105468874</v>
      </c>
      <c r="I58" s="29">
        <f t="shared" si="2"/>
        <v>1238125138.8800001</v>
      </c>
      <c r="J58" s="58" t="s">
        <v>406</v>
      </c>
      <c r="K58" s="37" t="s">
        <v>15</v>
      </c>
    </row>
    <row r="59" spans="1:11" s="7" customFormat="1" ht="99.75" customHeight="1" x14ac:dyDescent="0.25">
      <c r="A59" s="26">
        <v>7</v>
      </c>
      <c r="B59" s="31" t="s">
        <v>134</v>
      </c>
      <c r="C59" s="26" t="s">
        <v>146</v>
      </c>
      <c r="D59" s="31" t="s">
        <v>134</v>
      </c>
      <c r="E59" s="26" t="s">
        <v>135</v>
      </c>
      <c r="F59" s="26">
        <v>1</v>
      </c>
      <c r="G59" s="31"/>
      <c r="H59" s="29">
        <v>48472113</v>
      </c>
      <c r="I59" s="29">
        <f t="shared" si="2"/>
        <v>54288766.560000002</v>
      </c>
      <c r="J59" s="58" t="s">
        <v>164</v>
      </c>
      <c r="K59" s="37" t="s">
        <v>15</v>
      </c>
    </row>
    <row r="60" spans="1:11" s="7" customFormat="1" ht="15" customHeight="1" x14ac:dyDescent="0.25">
      <c r="A60" s="88" t="s">
        <v>77</v>
      </c>
      <c r="B60" s="89"/>
      <c r="C60" s="89"/>
      <c r="D60" s="89"/>
      <c r="E60" s="89"/>
      <c r="F60" s="89"/>
      <c r="G60" s="90"/>
      <c r="H60" s="40">
        <f>SUM(H53:H59)</f>
        <v>25404429551</v>
      </c>
      <c r="I60" s="40">
        <f>SUM(I53:I59)</f>
        <v>28452961097.120003</v>
      </c>
      <c r="J60" s="59"/>
      <c r="K60" s="59"/>
    </row>
    <row r="61" spans="1:11" s="7" customFormat="1" ht="25.5" customHeight="1" x14ac:dyDescent="0.25">
      <c r="A61" s="98" t="s">
        <v>78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s="7" customFormat="1" ht="69.75" customHeight="1" x14ac:dyDescent="0.25">
      <c r="A62" s="26">
        <v>8</v>
      </c>
      <c r="B62" s="31" t="s">
        <v>66</v>
      </c>
      <c r="C62" s="26" t="s">
        <v>147</v>
      </c>
      <c r="D62" s="31" t="s">
        <v>67</v>
      </c>
      <c r="E62" s="26" t="s">
        <v>2</v>
      </c>
      <c r="F62" s="26">
        <v>1</v>
      </c>
      <c r="G62" s="38"/>
      <c r="H62" s="29">
        <v>535081814.29000002</v>
      </c>
      <c r="I62" s="29">
        <f>H62*1.12</f>
        <v>599291632.00480008</v>
      </c>
      <c r="J62" s="58" t="s">
        <v>20</v>
      </c>
      <c r="K62" s="37" t="s">
        <v>31</v>
      </c>
    </row>
    <row r="63" spans="1:11" s="7" customFormat="1" ht="58.5" customHeight="1" x14ac:dyDescent="0.25">
      <c r="A63" s="24">
        <v>9</v>
      </c>
      <c r="B63" s="70" t="s">
        <v>68</v>
      </c>
      <c r="C63" s="18" t="s">
        <v>147</v>
      </c>
      <c r="D63" s="70" t="s">
        <v>69</v>
      </c>
      <c r="E63" s="22" t="s">
        <v>2</v>
      </c>
      <c r="F63" s="22">
        <v>1</v>
      </c>
      <c r="G63" s="23"/>
      <c r="H63" s="43">
        <v>482142857.13999999</v>
      </c>
      <c r="I63" s="29">
        <f t="shared" ref="I63:I102" si="3">H63*1.12</f>
        <v>539999999.99680007</v>
      </c>
      <c r="J63" s="60" t="s">
        <v>20</v>
      </c>
      <c r="K63" s="11" t="s">
        <v>31</v>
      </c>
    </row>
    <row r="64" spans="1:11" s="7" customFormat="1" ht="58.5" customHeight="1" x14ac:dyDescent="0.25">
      <c r="A64" s="24">
        <f>A63+1</f>
        <v>10</v>
      </c>
      <c r="B64" s="70" t="s">
        <v>70</v>
      </c>
      <c r="C64" s="18" t="s">
        <v>148</v>
      </c>
      <c r="D64" s="70" t="s">
        <v>71</v>
      </c>
      <c r="E64" s="22" t="s">
        <v>2</v>
      </c>
      <c r="F64" s="22">
        <v>1</v>
      </c>
      <c r="G64" s="23"/>
      <c r="H64" s="43">
        <v>169623761.61000001</v>
      </c>
      <c r="I64" s="29">
        <f t="shared" si="3"/>
        <v>189978613.00320002</v>
      </c>
      <c r="J64" s="60" t="s">
        <v>20</v>
      </c>
      <c r="K64" s="11" t="s">
        <v>31</v>
      </c>
    </row>
    <row r="65" spans="1:11" s="7" customFormat="1" ht="58.5" customHeight="1" x14ac:dyDescent="0.25">
      <c r="A65" s="24">
        <f>A64+1</f>
        <v>11</v>
      </c>
      <c r="B65" s="71" t="s">
        <v>98</v>
      </c>
      <c r="C65" s="18" t="s">
        <v>149</v>
      </c>
      <c r="D65" s="71" t="s">
        <v>98</v>
      </c>
      <c r="E65" s="6" t="s">
        <v>2</v>
      </c>
      <c r="F65" s="6">
        <v>1</v>
      </c>
      <c r="G65" s="16"/>
      <c r="H65" s="27">
        <v>1128437</v>
      </c>
      <c r="I65" s="29">
        <f t="shared" si="3"/>
        <v>1263849.4400000002</v>
      </c>
      <c r="J65" s="61" t="s">
        <v>26</v>
      </c>
      <c r="K65" s="11" t="s">
        <v>15</v>
      </c>
    </row>
    <row r="66" spans="1:11" s="7" customFormat="1" ht="40.5" customHeight="1" x14ac:dyDescent="0.25">
      <c r="A66" s="24">
        <f t="shared" ref="A66:A68" si="4">A65+1</f>
        <v>12</v>
      </c>
      <c r="B66" s="52" t="s">
        <v>99</v>
      </c>
      <c r="C66" s="18" t="s">
        <v>150</v>
      </c>
      <c r="D66" s="52" t="s">
        <v>99</v>
      </c>
      <c r="E66" s="22" t="s">
        <v>2</v>
      </c>
      <c r="F66" s="22">
        <v>1</v>
      </c>
      <c r="G66" s="23"/>
      <c r="H66" s="43">
        <v>37450000</v>
      </c>
      <c r="I66" s="29">
        <f t="shared" si="3"/>
        <v>41944000.000000007</v>
      </c>
      <c r="J66" s="60" t="s">
        <v>26</v>
      </c>
      <c r="K66" s="11" t="s">
        <v>7</v>
      </c>
    </row>
    <row r="67" spans="1:11" s="7" customFormat="1" ht="64.5" customHeight="1" x14ac:dyDescent="0.25">
      <c r="A67" s="24">
        <f t="shared" si="4"/>
        <v>13</v>
      </c>
      <c r="B67" s="72" t="s">
        <v>56</v>
      </c>
      <c r="C67" s="6" t="s">
        <v>150</v>
      </c>
      <c r="D67" s="72" t="s">
        <v>56</v>
      </c>
      <c r="E67" s="6" t="s">
        <v>2</v>
      </c>
      <c r="F67" s="6">
        <v>1</v>
      </c>
      <c r="G67" s="6"/>
      <c r="H67" s="27">
        <v>200000</v>
      </c>
      <c r="I67" s="29">
        <f t="shared" si="3"/>
        <v>224000.00000000003</v>
      </c>
      <c r="J67" s="61" t="s">
        <v>57</v>
      </c>
      <c r="K67" s="11" t="s">
        <v>7</v>
      </c>
    </row>
    <row r="68" spans="1:11" s="7" customFormat="1" ht="60" customHeight="1" x14ac:dyDescent="0.25">
      <c r="A68" s="24">
        <f t="shared" si="4"/>
        <v>14</v>
      </c>
      <c r="B68" s="32" t="s">
        <v>100</v>
      </c>
      <c r="C68" s="6" t="s">
        <v>151</v>
      </c>
      <c r="D68" s="32" t="s">
        <v>101</v>
      </c>
      <c r="E68" s="6" t="s">
        <v>2</v>
      </c>
      <c r="F68" s="6">
        <v>1</v>
      </c>
      <c r="G68" s="6"/>
      <c r="H68" s="27">
        <v>72000000</v>
      </c>
      <c r="I68" s="29">
        <f t="shared" si="3"/>
        <v>80640000.000000015</v>
      </c>
      <c r="J68" s="61" t="s">
        <v>102</v>
      </c>
      <c r="K68" s="11" t="s">
        <v>103</v>
      </c>
    </row>
    <row r="69" spans="1:11" s="7" customFormat="1" ht="126" customHeight="1" x14ac:dyDescent="0.25">
      <c r="A69" s="24">
        <f>A68+1</f>
        <v>15</v>
      </c>
      <c r="B69" s="51" t="s">
        <v>40</v>
      </c>
      <c r="C69" s="6" t="s">
        <v>150</v>
      </c>
      <c r="D69" s="51" t="s">
        <v>40</v>
      </c>
      <c r="E69" s="6" t="s">
        <v>2</v>
      </c>
      <c r="F69" s="6">
        <v>1</v>
      </c>
      <c r="G69" s="6"/>
      <c r="H69" s="27">
        <v>116000</v>
      </c>
      <c r="I69" s="29">
        <f t="shared" si="3"/>
        <v>129920.00000000001</v>
      </c>
      <c r="J69" s="61" t="s">
        <v>41</v>
      </c>
      <c r="K69" s="11" t="s">
        <v>42</v>
      </c>
    </row>
    <row r="70" spans="1:11" ht="57.75" customHeight="1" x14ac:dyDescent="0.25">
      <c r="A70" s="24">
        <f>A69+1</f>
        <v>16</v>
      </c>
      <c r="B70" s="71" t="s">
        <v>104</v>
      </c>
      <c r="C70" s="6" t="s">
        <v>152</v>
      </c>
      <c r="D70" s="71" t="s">
        <v>105</v>
      </c>
      <c r="E70" s="6" t="s">
        <v>2</v>
      </c>
      <c r="F70" s="6">
        <v>1</v>
      </c>
      <c r="G70" s="6"/>
      <c r="H70" s="27">
        <v>88800000</v>
      </c>
      <c r="I70" s="29">
        <f t="shared" si="3"/>
        <v>99456000.000000015</v>
      </c>
      <c r="J70" s="61" t="s">
        <v>26</v>
      </c>
      <c r="K70" s="11" t="s">
        <v>31</v>
      </c>
    </row>
    <row r="71" spans="1:11" s="7" customFormat="1" ht="84" customHeight="1" x14ac:dyDescent="0.25">
      <c r="A71" s="24">
        <f t="shared" ref="A71:A98" si="5">A70+1</f>
        <v>17</v>
      </c>
      <c r="B71" s="70" t="s">
        <v>17</v>
      </c>
      <c r="C71" s="6" t="s">
        <v>144</v>
      </c>
      <c r="D71" s="70" t="s">
        <v>17</v>
      </c>
      <c r="E71" s="22" t="s">
        <v>2</v>
      </c>
      <c r="F71" s="22">
        <v>1</v>
      </c>
      <c r="G71" s="23"/>
      <c r="H71" s="43">
        <v>50000000</v>
      </c>
      <c r="I71" s="29">
        <f t="shared" si="3"/>
        <v>56000000.000000007</v>
      </c>
      <c r="J71" s="60" t="s">
        <v>27</v>
      </c>
      <c r="K71" s="11" t="s">
        <v>31</v>
      </c>
    </row>
    <row r="72" spans="1:11" s="7" customFormat="1" ht="164.25" customHeight="1" x14ac:dyDescent="0.25">
      <c r="A72" s="24">
        <f t="shared" si="5"/>
        <v>18</v>
      </c>
      <c r="B72" s="71" t="s">
        <v>11</v>
      </c>
      <c r="C72" s="6" t="s">
        <v>153</v>
      </c>
      <c r="D72" s="71" t="s">
        <v>18</v>
      </c>
      <c r="E72" s="6" t="s">
        <v>2</v>
      </c>
      <c r="F72" s="6">
        <v>1</v>
      </c>
      <c r="G72" s="6"/>
      <c r="H72" s="44">
        <v>61236000</v>
      </c>
      <c r="I72" s="29">
        <f t="shared" si="3"/>
        <v>68584320</v>
      </c>
      <c r="J72" s="62" t="s">
        <v>25</v>
      </c>
      <c r="K72" s="11" t="s">
        <v>19</v>
      </c>
    </row>
    <row r="73" spans="1:11" s="7" customFormat="1" ht="64.5" customHeight="1" x14ac:dyDescent="0.25">
      <c r="A73" s="24">
        <f t="shared" si="5"/>
        <v>19</v>
      </c>
      <c r="B73" s="51" t="s">
        <v>45</v>
      </c>
      <c r="C73" s="6" t="s">
        <v>154</v>
      </c>
      <c r="D73" s="51" t="s">
        <v>45</v>
      </c>
      <c r="E73" s="6" t="s">
        <v>2</v>
      </c>
      <c r="F73" s="6">
        <v>1</v>
      </c>
      <c r="G73" s="8"/>
      <c r="H73" s="47">
        <v>800000</v>
      </c>
      <c r="I73" s="29">
        <f t="shared" si="3"/>
        <v>896000.00000000012</v>
      </c>
      <c r="J73" s="63" t="s">
        <v>20</v>
      </c>
      <c r="K73" s="11" t="s">
        <v>7</v>
      </c>
    </row>
    <row r="74" spans="1:11" s="7" customFormat="1" ht="59.25" customHeight="1" x14ac:dyDescent="0.25">
      <c r="A74" s="24">
        <f t="shared" si="5"/>
        <v>20</v>
      </c>
      <c r="B74" s="73" t="s">
        <v>106</v>
      </c>
      <c r="C74" s="6" t="s">
        <v>144</v>
      </c>
      <c r="D74" s="73" t="s">
        <v>107</v>
      </c>
      <c r="E74" s="6" t="s">
        <v>2</v>
      </c>
      <c r="F74" s="6">
        <v>1</v>
      </c>
      <c r="G74" s="6"/>
      <c r="H74" s="44">
        <v>481120000</v>
      </c>
      <c r="I74" s="29">
        <f t="shared" si="3"/>
        <v>538854400</v>
      </c>
      <c r="J74" s="63" t="s">
        <v>20</v>
      </c>
      <c r="K74" s="11" t="s">
        <v>31</v>
      </c>
    </row>
    <row r="75" spans="1:11" s="7" customFormat="1" ht="45" customHeight="1" x14ac:dyDescent="0.25">
      <c r="A75" s="24">
        <f t="shared" si="5"/>
        <v>21</v>
      </c>
      <c r="B75" s="73" t="s">
        <v>24</v>
      </c>
      <c r="C75" s="6" t="s">
        <v>144</v>
      </c>
      <c r="D75" s="73" t="s">
        <v>24</v>
      </c>
      <c r="E75" s="6" t="s">
        <v>2</v>
      </c>
      <c r="F75" s="6">
        <v>1</v>
      </c>
      <c r="G75" s="6"/>
      <c r="H75" s="44">
        <v>7000000</v>
      </c>
      <c r="I75" s="29">
        <f t="shared" si="3"/>
        <v>7840000.0000000009</v>
      </c>
      <c r="J75" s="63" t="s">
        <v>20</v>
      </c>
      <c r="K75" s="11" t="s">
        <v>31</v>
      </c>
    </row>
    <row r="76" spans="1:11" s="7" customFormat="1" ht="45" customHeight="1" x14ac:dyDescent="0.25">
      <c r="A76" s="24">
        <f t="shared" si="5"/>
        <v>22</v>
      </c>
      <c r="B76" s="73" t="s">
        <v>108</v>
      </c>
      <c r="C76" s="6" t="s">
        <v>144</v>
      </c>
      <c r="D76" s="73" t="s">
        <v>109</v>
      </c>
      <c r="E76" s="6" t="s">
        <v>2</v>
      </c>
      <c r="F76" s="6">
        <v>1</v>
      </c>
      <c r="G76" s="6"/>
      <c r="H76" s="44">
        <v>54200000</v>
      </c>
      <c r="I76" s="29">
        <f t="shared" si="3"/>
        <v>60704000.000000007</v>
      </c>
      <c r="J76" s="63" t="s">
        <v>20</v>
      </c>
      <c r="K76" s="11" t="s">
        <v>31</v>
      </c>
    </row>
    <row r="77" spans="1:11" s="7" customFormat="1" ht="48" customHeight="1" x14ac:dyDescent="0.25">
      <c r="A77" s="24">
        <f t="shared" si="5"/>
        <v>23</v>
      </c>
      <c r="B77" s="74" t="s">
        <v>108</v>
      </c>
      <c r="C77" s="6" t="s">
        <v>144</v>
      </c>
      <c r="D77" s="74" t="s">
        <v>110</v>
      </c>
      <c r="E77" s="6" t="s">
        <v>2</v>
      </c>
      <c r="F77" s="6">
        <v>1</v>
      </c>
      <c r="G77" s="6"/>
      <c r="H77" s="44">
        <v>174185000</v>
      </c>
      <c r="I77" s="29">
        <f t="shared" si="3"/>
        <v>195087200.00000003</v>
      </c>
      <c r="J77" s="63" t="s">
        <v>20</v>
      </c>
      <c r="K77" s="11" t="s">
        <v>31</v>
      </c>
    </row>
    <row r="78" spans="1:11" s="7" customFormat="1" ht="38.25" customHeight="1" x14ac:dyDescent="0.25">
      <c r="A78" s="24">
        <f t="shared" si="5"/>
        <v>24</v>
      </c>
      <c r="B78" s="75" t="s">
        <v>108</v>
      </c>
      <c r="C78" s="6" t="s">
        <v>144</v>
      </c>
      <c r="D78" s="75" t="s">
        <v>111</v>
      </c>
      <c r="E78" s="6" t="s">
        <v>2</v>
      </c>
      <c r="F78" s="6">
        <v>1</v>
      </c>
      <c r="G78" s="6"/>
      <c r="H78" s="44">
        <v>675000000</v>
      </c>
      <c r="I78" s="29">
        <f t="shared" si="3"/>
        <v>756000000.00000012</v>
      </c>
      <c r="J78" s="63" t="s">
        <v>20</v>
      </c>
      <c r="K78" s="11" t="s">
        <v>31</v>
      </c>
    </row>
    <row r="79" spans="1:11" s="7" customFormat="1" ht="57.75" customHeight="1" x14ac:dyDescent="0.25">
      <c r="A79" s="24">
        <f t="shared" si="5"/>
        <v>25</v>
      </c>
      <c r="B79" s="76" t="s">
        <v>3</v>
      </c>
      <c r="C79" s="6" t="s">
        <v>152</v>
      </c>
      <c r="D79" s="76" t="s">
        <v>3</v>
      </c>
      <c r="E79" s="6" t="s">
        <v>2</v>
      </c>
      <c r="F79" s="6">
        <v>1</v>
      </c>
      <c r="G79" s="6"/>
      <c r="H79" s="44">
        <v>86947200</v>
      </c>
      <c r="I79" s="29">
        <f t="shared" si="3"/>
        <v>97380864.000000015</v>
      </c>
      <c r="J79" s="63" t="s">
        <v>20</v>
      </c>
      <c r="K79" s="11" t="s">
        <v>31</v>
      </c>
    </row>
    <row r="80" spans="1:11" s="5" customFormat="1" ht="63" customHeight="1" x14ac:dyDescent="0.25">
      <c r="A80" s="24">
        <f t="shared" si="5"/>
        <v>26</v>
      </c>
      <c r="B80" s="77" t="s">
        <v>397</v>
      </c>
      <c r="C80" s="6" t="s">
        <v>152</v>
      </c>
      <c r="D80" s="77" t="s">
        <v>398</v>
      </c>
      <c r="E80" s="6" t="s">
        <v>2</v>
      </c>
      <c r="F80" s="6">
        <v>1</v>
      </c>
      <c r="G80" s="6"/>
      <c r="H80" s="44">
        <v>1806000000</v>
      </c>
      <c r="I80" s="29">
        <f t="shared" si="3"/>
        <v>2022720000.0000002</v>
      </c>
      <c r="J80" s="63" t="s">
        <v>399</v>
      </c>
      <c r="K80" s="11" t="s">
        <v>31</v>
      </c>
    </row>
    <row r="81" spans="1:11" s="5" customFormat="1" ht="80.25" customHeight="1" x14ac:dyDescent="0.25">
      <c r="A81" s="24">
        <f t="shared" si="5"/>
        <v>27</v>
      </c>
      <c r="B81" s="77" t="s">
        <v>59</v>
      </c>
      <c r="C81" s="6" t="s">
        <v>144</v>
      </c>
      <c r="D81" s="77" t="s">
        <v>59</v>
      </c>
      <c r="E81" s="6" t="s">
        <v>2</v>
      </c>
      <c r="F81" s="6">
        <v>1</v>
      </c>
      <c r="G81" s="6"/>
      <c r="H81" s="44">
        <v>13566000</v>
      </c>
      <c r="I81" s="29">
        <f t="shared" si="3"/>
        <v>15193920.000000002</v>
      </c>
      <c r="J81" s="63" t="s">
        <v>20</v>
      </c>
      <c r="K81" s="11" t="s">
        <v>31</v>
      </c>
    </row>
    <row r="82" spans="1:11" s="5" customFormat="1" ht="48" customHeight="1" x14ac:dyDescent="0.25">
      <c r="A82" s="24">
        <f t="shared" si="5"/>
        <v>28</v>
      </c>
      <c r="B82" s="77" t="s">
        <v>65</v>
      </c>
      <c r="C82" s="6" t="s">
        <v>155</v>
      </c>
      <c r="D82" s="77" t="s">
        <v>65</v>
      </c>
      <c r="E82" s="6" t="s">
        <v>2</v>
      </c>
      <c r="F82" s="6">
        <v>1</v>
      </c>
      <c r="G82" s="6"/>
      <c r="H82" s="27">
        <v>11084000</v>
      </c>
      <c r="I82" s="29">
        <f t="shared" si="3"/>
        <v>12414080.000000002</v>
      </c>
      <c r="J82" s="57" t="s">
        <v>20</v>
      </c>
      <c r="K82" s="11" t="s">
        <v>31</v>
      </c>
    </row>
    <row r="83" spans="1:11" s="5" customFormat="1" ht="59.25" customHeight="1" x14ac:dyDescent="0.25">
      <c r="A83" s="24">
        <f t="shared" si="5"/>
        <v>29</v>
      </c>
      <c r="B83" s="76" t="s">
        <v>90</v>
      </c>
      <c r="C83" s="18" t="s">
        <v>156</v>
      </c>
      <c r="D83" s="76" t="s">
        <v>91</v>
      </c>
      <c r="E83" s="6" t="s">
        <v>2</v>
      </c>
      <c r="F83" s="6">
        <v>1</v>
      </c>
      <c r="G83" s="6"/>
      <c r="H83" s="44">
        <v>2916000</v>
      </c>
      <c r="I83" s="29">
        <f t="shared" si="3"/>
        <v>3265920.0000000005</v>
      </c>
      <c r="J83" s="63" t="s">
        <v>20</v>
      </c>
      <c r="K83" s="11" t="s">
        <v>31</v>
      </c>
    </row>
    <row r="84" spans="1:11" s="5" customFormat="1" ht="76.5" customHeight="1" x14ac:dyDescent="0.25">
      <c r="A84" s="24">
        <f t="shared" si="5"/>
        <v>30</v>
      </c>
      <c r="B84" s="77" t="s">
        <v>53</v>
      </c>
      <c r="C84" s="6" t="s">
        <v>152</v>
      </c>
      <c r="D84" s="77" t="s">
        <v>54</v>
      </c>
      <c r="E84" s="6" t="s">
        <v>2</v>
      </c>
      <c r="F84" s="6">
        <v>1</v>
      </c>
      <c r="G84" s="6"/>
      <c r="H84" s="44">
        <v>129000000</v>
      </c>
      <c r="I84" s="29">
        <f t="shared" si="3"/>
        <v>144480000</v>
      </c>
      <c r="J84" s="63" t="s">
        <v>55</v>
      </c>
      <c r="K84" s="11" t="s">
        <v>31</v>
      </c>
    </row>
    <row r="85" spans="1:11" s="5" customFormat="1" ht="78" customHeight="1" x14ac:dyDescent="0.25">
      <c r="A85" s="24">
        <f t="shared" si="5"/>
        <v>31</v>
      </c>
      <c r="B85" s="77" t="s">
        <v>60</v>
      </c>
      <c r="C85" s="6" t="s">
        <v>152</v>
      </c>
      <c r="D85" s="77" t="s">
        <v>60</v>
      </c>
      <c r="E85" s="6" t="s">
        <v>2</v>
      </c>
      <c r="F85" s="6">
        <v>1</v>
      </c>
      <c r="G85" s="6"/>
      <c r="H85" s="44">
        <v>68415000</v>
      </c>
      <c r="I85" s="29">
        <f t="shared" si="3"/>
        <v>76624800</v>
      </c>
      <c r="J85" s="63" t="s">
        <v>20</v>
      </c>
      <c r="K85" s="11" t="s">
        <v>31</v>
      </c>
    </row>
    <row r="86" spans="1:11" s="5" customFormat="1" ht="81.75" customHeight="1" x14ac:dyDescent="0.25">
      <c r="A86" s="24">
        <f t="shared" si="5"/>
        <v>32</v>
      </c>
      <c r="B86" s="77" t="s">
        <v>61</v>
      </c>
      <c r="C86" s="6" t="s">
        <v>157</v>
      </c>
      <c r="D86" s="77" t="s">
        <v>61</v>
      </c>
      <c r="E86" s="6" t="s">
        <v>2</v>
      </c>
      <c r="F86" s="6">
        <v>1</v>
      </c>
      <c r="G86" s="6"/>
      <c r="H86" s="44">
        <v>1311534000</v>
      </c>
      <c r="I86" s="29">
        <f t="shared" si="3"/>
        <v>1468918080.0000002</v>
      </c>
      <c r="J86" s="63" t="s">
        <v>62</v>
      </c>
      <c r="K86" s="11" t="s">
        <v>31</v>
      </c>
    </row>
    <row r="87" spans="1:11" s="5" customFormat="1" ht="60.75" customHeight="1" x14ac:dyDescent="0.25">
      <c r="A87" s="24">
        <f t="shared" si="5"/>
        <v>33</v>
      </c>
      <c r="B87" s="77" t="s">
        <v>63</v>
      </c>
      <c r="C87" s="30" t="s">
        <v>157</v>
      </c>
      <c r="D87" s="77" t="s">
        <v>63</v>
      </c>
      <c r="E87" s="30" t="s">
        <v>2</v>
      </c>
      <c r="F87" s="30">
        <v>1</v>
      </c>
      <c r="G87" s="25"/>
      <c r="H87" s="45">
        <v>1771999000</v>
      </c>
      <c r="I87" s="29">
        <f t="shared" si="3"/>
        <v>1984638880.0000002</v>
      </c>
      <c r="J87" s="64" t="s">
        <v>62</v>
      </c>
      <c r="K87" s="11" t="s">
        <v>31</v>
      </c>
    </row>
    <row r="88" spans="1:11" s="5" customFormat="1" ht="60" customHeight="1" x14ac:dyDescent="0.25">
      <c r="A88" s="24">
        <f t="shared" si="5"/>
        <v>34</v>
      </c>
      <c r="B88" s="77" t="s">
        <v>64</v>
      </c>
      <c r="C88" s="30" t="s">
        <v>157</v>
      </c>
      <c r="D88" s="77" t="s">
        <v>64</v>
      </c>
      <c r="E88" s="30" t="s">
        <v>2</v>
      </c>
      <c r="F88" s="30">
        <v>1</v>
      </c>
      <c r="G88" s="25"/>
      <c r="H88" s="45">
        <v>137645000</v>
      </c>
      <c r="I88" s="29">
        <f t="shared" si="3"/>
        <v>154162400</v>
      </c>
      <c r="J88" s="64" t="s">
        <v>62</v>
      </c>
      <c r="K88" s="11" t="s">
        <v>31</v>
      </c>
    </row>
    <row r="89" spans="1:11" s="5" customFormat="1" ht="108.75" customHeight="1" x14ac:dyDescent="0.25">
      <c r="A89" s="24">
        <f t="shared" si="5"/>
        <v>35</v>
      </c>
      <c r="B89" s="77" t="s">
        <v>113</v>
      </c>
      <c r="C89" s="30" t="s">
        <v>157</v>
      </c>
      <c r="D89" s="77" t="s">
        <v>113</v>
      </c>
      <c r="E89" s="30" t="s">
        <v>2</v>
      </c>
      <c r="F89" s="30">
        <v>1</v>
      </c>
      <c r="G89" s="25"/>
      <c r="H89" s="45">
        <v>144767000</v>
      </c>
      <c r="I89" s="29">
        <f t="shared" si="3"/>
        <v>162139040.00000003</v>
      </c>
      <c r="J89" s="25" t="s">
        <v>62</v>
      </c>
      <c r="K89" s="62" t="s">
        <v>31</v>
      </c>
    </row>
    <row r="90" spans="1:11" s="5" customFormat="1" ht="113.25" customHeight="1" x14ac:dyDescent="0.25">
      <c r="A90" s="24">
        <f t="shared" si="5"/>
        <v>36</v>
      </c>
      <c r="B90" s="77" t="s">
        <v>114</v>
      </c>
      <c r="C90" s="30" t="s">
        <v>158</v>
      </c>
      <c r="D90" s="77" t="s">
        <v>114</v>
      </c>
      <c r="E90" s="30" t="s">
        <v>2</v>
      </c>
      <c r="F90" s="30">
        <v>1</v>
      </c>
      <c r="G90" s="25"/>
      <c r="H90" s="45">
        <v>512072000</v>
      </c>
      <c r="I90" s="29">
        <f t="shared" si="3"/>
        <v>573520640</v>
      </c>
      <c r="J90" s="25" t="s">
        <v>62</v>
      </c>
      <c r="K90" s="62" t="s">
        <v>31</v>
      </c>
    </row>
    <row r="91" spans="1:11" s="5" customFormat="1" ht="114" customHeight="1" x14ac:dyDescent="0.25">
      <c r="A91" s="24">
        <f t="shared" si="5"/>
        <v>37</v>
      </c>
      <c r="B91" s="77" t="s">
        <v>115</v>
      </c>
      <c r="C91" s="30" t="s">
        <v>157</v>
      </c>
      <c r="D91" s="77" t="s">
        <v>115</v>
      </c>
      <c r="E91" s="30" t="s">
        <v>2</v>
      </c>
      <c r="F91" s="30">
        <v>1</v>
      </c>
      <c r="G91" s="25"/>
      <c r="H91" s="45">
        <v>1015852000</v>
      </c>
      <c r="I91" s="29">
        <f t="shared" si="3"/>
        <v>1137754240</v>
      </c>
      <c r="J91" s="25" t="s">
        <v>62</v>
      </c>
      <c r="K91" s="62" t="s">
        <v>31</v>
      </c>
    </row>
    <row r="92" spans="1:11" s="5" customFormat="1" ht="89.25" customHeight="1" x14ac:dyDescent="0.25">
      <c r="A92" s="24">
        <f t="shared" si="5"/>
        <v>38</v>
      </c>
      <c r="B92" s="77" t="s">
        <v>116</v>
      </c>
      <c r="C92" s="30" t="s">
        <v>148</v>
      </c>
      <c r="D92" s="77" t="s">
        <v>117</v>
      </c>
      <c r="E92" s="30" t="s">
        <v>2</v>
      </c>
      <c r="F92" s="30">
        <v>1</v>
      </c>
      <c r="G92" s="25"/>
      <c r="H92" s="45">
        <v>82952000</v>
      </c>
      <c r="I92" s="29">
        <f t="shared" si="3"/>
        <v>92906240.000000015</v>
      </c>
      <c r="J92" s="25" t="s">
        <v>20</v>
      </c>
      <c r="K92" s="62" t="s">
        <v>31</v>
      </c>
    </row>
    <row r="93" spans="1:11" s="5" customFormat="1" ht="61.5" customHeight="1" x14ac:dyDescent="0.25">
      <c r="A93" s="24">
        <f t="shared" si="5"/>
        <v>39</v>
      </c>
      <c r="B93" s="77" t="s">
        <v>118</v>
      </c>
      <c r="C93" s="30" t="s">
        <v>148</v>
      </c>
      <c r="D93" s="77" t="s">
        <v>119</v>
      </c>
      <c r="E93" s="30" t="s">
        <v>2</v>
      </c>
      <c r="F93" s="30">
        <v>1</v>
      </c>
      <c r="G93" s="25"/>
      <c r="H93" s="45">
        <v>43226000</v>
      </c>
      <c r="I93" s="29">
        <f t="shared" si="3"/>
        <v>48413120.000000007</v>
      </c>
      <c r="J93" s="25" t="s">
        <v>20</v>
      </c>
      <c r="K93" s="64" t="s">
        <v>31</v>
      </c>
    </row>
    <row r="94" spans="1:11" s="5" customFormat="1" ht="60.75" customHeight="1" x14ac:dyDescent="0.25">
      <c r="A94" s="24">
        <f t="shared" si="5"/>
        <v>40</v>
      </c>
      <c r="B94" s="77" t="s">
        <v>120</v>
      </c>
      <c r="C94" s="30" t="s">
        <v>148</v>
      </c>
      <c r="D94" s="77" t="s">
        <v>121</v>
      </c>
      <c r="E94" s="30" t="s">
        <v>2</v>
      </c>
      <c r="F94" s="30">
        <v>1</v>
      </c>
      <c r="G94" s="25"/>
      <c r="H94" s="45">
        <v>123822000</v>
      </c>
      <c r="I94" s="29">
        <f t="shared" si="3"/>
        <v>138680640</v>
      </c>
      <c r="J94" s="64" t="s">
        <v>20</v>
      </c>
      <c r="K94" s="11" t="s">
        <v>31</v>
      </c>
    </row>
    <row r="95" spans="1:11" s="5" customFormat="1" ht="52.5" customHeight="1" x14ac:dyDescent="0.25">
      <c r="A95" s="24">
        <f t="shared" si="5"/>
        <v>41</v>
      </c>
      <c r="B95" s="77" t="s">
        <v>122</v>
      </c>
      <c r="C95" s="30" t="s">
        <v>159</v>
      </c>
      <c r="D95" s="77" t="s">
        <v>122</v>
      </c>
      <c r="E95" s="30" t="s">
        <v>2</v>
      </c>
      <c r="F95" s="30">
        <v>1</v>
      </c>
      <c r="G95" s="25"/>
      <c r="H95" s="45">
        <v>8139120</v>
      </c>
      <c r="I95" s="29">
        <f t="shared" si="3"/>
        <v>9115814.4000000004</v>
      </c>
      <c r="J95" s="64" t="s">
        <v>20</v>
      </c>
      <c r="K95" s="11" t="s">
        <v>31</v>
      </c>
    </row>
    <row r="96" spans="1:11" s="5" customFormat="1" ht="54" customHeight="1" x14ac:dyDescent="0.25">
      <c r="A96" s="24">
        <f t="shared" si="5"/>
        <v>42</v>
      </c>
      <c r="B96" s="31" t="s">
        <v>123</v>
      </c>
      <c r="C96" s="26" t="s">
        <v>160</v>
      </c>
      <c r="D96" s="31" t="s">
        <v>123</v>
      </c>
      <c r="E96" s="30" t="s">
        <v>2</v>
      </c>
      <c r="F96" s="30">
        <v>1</v>
      </c>
      <c r="G96" s="31"/>
      <c r="H96" s="29">
        <v>6782600</v>
      </c>
      <c r="I96" s="29">
        <f t="shared" si="3"/>
        <v>7596512.0000000009</v>
      </c>
      <c r="J96" s="37" t="s">
        <v>20</v>
      </c>
      <c r="K96" s="37" t="s">
        <v>31</v>
      </c>
    </row>
    <row r="97" spans="1:11" s="5" customFormat="1" ht="53.25" customHeight="1" x14ac:dyDescent="0.25">
      <c r="A97" s="24">
        <f t="shared" si="5"/>
        <v>43</v>
      </c>
      <c r="B97" s="31" t="s">
        <v>124</v>
      </c>
      <c r="C97" s="26" t="s">
        <v>161</v>
      </c>
      <c r="D97" s="31" t="s">
        <v>125</v>
      </c>
      <c r="E97" s="30" t="s">
        <v>2</v>
      </c>
      <c r="F97" s="30">
        <v>1</v>
      </c>
      <c r="G97" s="31"/>
      <c r="H97" s="29">
        <v>165529350</v>
      </c>
      <c r="I97" s="29">
        <f t="shared" si="3"/>
        <v>185392872.00000003</v>
      </c>
      <c r="J97" s="37" t="s">
        <v>126</v>
      </c>
      <c r="K97" s="37" t="s">
        <v>127</v>
      </c>
    </row>
    <row r="98" spans="1:11" s="5" customFormat="1" ht="101.25" customHeight="1" x14ac:dyDescent="0.25">
      <c r="A98" s="24">
        <f t="shared" si="5"/>
        <v>44</v>
      </c>
      <c r="B98" s="31" t="s">
        <v>128</v>
      </c>
      <c r="C98" s="26" t="s">
        <v>162</v>
      </c>
      <c r="D98" s="31" t="s">
        <v>129</v>
      </c>
      <c r="E98" s="30" t="s">
        <v>2</v>
      </c>
      <c r="F98" s="30">
        <v>1</v>
      </c>
      <c r="G98" s="31"/>
      <c r="H98" s="29">
        <v>350882606</v>
      </c>
      <c r="I98" s="29">
        <f t="shared" si="3"/>
        <v>392988518.72000003</v>
      </c>
      <c r="J98" s="37" t="s">
        <v>130</v>
      </c>
      <c r="K98" s="37" t="s">
        <v>42</v>
      </c>
    </row>
    <row r="99" spans="1:11" s="5" customFormat="1" ht="50.25" customHeight="1" x14ac:dyDescent="0.25">
      <c r="A99" s="55">
        <v>45</v>
      </c>
      <c r="B99" s="31" t="s">
        <v>136</v>
      </c>
      <c r="C99" s="26" t="s">
        <v>146</v>
      </c>
      <c r="D99" s="31" t="s">
        <v>137</v>
      </c>
      <c r="E99" s="30" t="s">
        <v>2</v>
      </c>
      <c r="F99" s="30">
        <v>1</v>
      </c>
      <c r="G99" s="31"/>
      <c r="H99" s="29">
        <v>284900000</v>
      </c>
      <c r="I99" s="29">
        <f t="shared" si="3"/>
        <v>319088000.00000006</v>
      </c>
      <c r="J99" s="58" t="s">
        <v>138</v>
      </c>
      <c r="K99" s="37" t="s">
        <v>139</v>
      </c>
    </row>
    <row r="100" spans="1:11" s="5" customFormat="1" ht="50.25" customHeight="1" x14ac:dyDescent="0.25">
      <c r="A100" s="55">
        <v>46</v>
      </c>
      <c r="B100" s="31" t="s">
        <v>326</v>
      </c>
      <c r="C100" s="26" t="s">
        <v>327</v>
      </c>
      <c r="D100" s="31" t="s">
        <v>328</v>
      </c>
      <c r="E100" s="30" t="s">
        <v>2</v>
      </c>
      <c r="F100" s="30">
        <v>1</v>
      </c>
      <c r="G100" s="31"/>
      <c r="H100" s="29">
        <v>1794000</v>
      </c>
      <c r="I100" s="29">
        <f t="shared" si="3"/>
        <v>2009280.0000000002</v>
      </c>
      <c r="J100" s="58" t="s">
        <v>329</v>
      </c>
      <c r="K100" s="37" t="s">
        <v>127</v>
      </c>
    </row>
    <row r="101" spans="1:11" s="5" customFormat="1" ht="57" customHeight="1" x14ac:dyDescent="0.25">
      <c r="A101" s="55">
        <v>47</v>
      </c>
      <c r="B101" s="31" t="s">
        <v>330</v>
      </c>
      <c r="C101" s="26" t="s">
        <v>327</v>
      </c>
      <c r="D101" s="31" t="s">
        <v>331</v>
      </c>
      <c r="E101" s="30" t="s">
        <v>2</v>
      </c>
      <c r="F101" s="30">
        <v>1</v>
      </c>
      <c r="G101" s="31"/>
      <c r="H101" s="29">
        <v>11153410</v>
      </c>
      <c r="I101" s="29">
        <f t="shared" si="3"/>
        <v>12491819.200000001</v>
      </c>
      <c r="J101" s="58" t="s">
        <v>332</v>
      </c>
      <c r="K101" s="37" t="s">
        <v>127</v>
      </c>
    </row>
    <row r="102" spans="1:11" s="5" customFormat="1" ht="75.75" customHeight="1" x14ac:dyDescent="0.25">
      <c r="A102" s="55">
        <v>48</v>
      </c>
      <c r="B102" s="87" t="s">
        <v>387</v>
      </c>
      <c r="C102" s="26" t="s">
        <v>148</v>
      </c>
      <c r="D102" s="31" t="s">
        <v>386</v>
      </c>
      <c r="E102" s="30" t="s">
        <v>2</v>
      </c>
      <c r="F102" s="30">
        <v>1</v>
      </c>
      <c r="G102" s="31"/>
      <c r="H102" s="29">
        <v>22767857.140000001</v>
      </c>
      <c r="I102" s="29">
        <f t="shared" si="3"/>
        <v>25499999.996800002</v>
      </c>
      <c r="J102" s="58" t="s">
        <v>20</v>
      </c>
      <c r="K102" s="37" t="s">
        <v>127</v>
      </c>
    </row>
    <row r="103" spans="1:11" s="5" customFormat="1" ht="12.75" customHeight="1" x14ac:dyDescent="0.25">
      <c r="A103" s="34"/>
      <c r="B103" s="78" t="s">
        <v>80</v>
      </c>
      <c r="C103" s="35"/>
      <c r="D103" s="80"/>
      <c r="E103" s="35"/>
      <c r="F103" s="35"/>
      <c r="G103" s="36"/>
      <c r="H103" s="40">
        <f>SUM(H62:H102)</f>
        <v>11003830013.18</v>
      </c>
      <c r="I103" s="46">
        <f>SUM(I62:I102)</f>
        <v>12324289614.7616</v>
      </c>
      <c r="J103" s="37"/>
      <c r="K103" s="37"/>
    </row>
    <row r="104" spans="1:11" ht="39" customHeight="1" x14ac:dyDescent="0.25">
      <c r="A104" s="91" t="s">
        <v>28</v>
      </c>
      <c r="B104" s="92"/>
      <c r="C104" s="92"/>
      <c r="D104" s="92"/>
      <c r="E104" s="92"/>
      <c r="F104" s="92"/>
      <c r="G104" s="92"/>
      <c r="H104" s="48">
        <f>H103+H60+H50+H42+H20</f>
        <v>61634377863.18</v>
      </c>
      <c r="I104" s="48">
        <f>I103+I60+I50+I42+I20</f>
        <v>69030503206.761612</v>
      </c>
      <c r="J104" s="65"/>
      <c r="K104" s="65"/>
    </row>
    <row r="105" spans="1:11" x14ac:dyDescent="0.25">
      <c r="A105" s="2"/>
      <c r="J105" s="66"/>
    </row>
    <row r="106" spans="1:11" x14ac:dyDescent="0.25">
      <c r="A106" s="2"/>
    </row>
    <row r="107" spans="1:11" ht="42" customHeight="1" x14ac:dyDescent="0.25">
      <c r="A107" s="81" t="s">
        <v>163</v>
      </c>
      <c r="J107" s="66"/>
    </row>
    <row r="108" spans="1:11" x14ac:dyDescent="0.25">
      <c r="J108" s="66"/>
    </row>
    <row r="109" spans="1:11" x14ac:dyDescent="0.25">
      <c r="J109" s="66"/>
    </row>
    <row r="111" spans="1:11" x14ac:dyDescent="0.25">
      <c r="J111" s="66"/>
    </row>
    <row r="112" spans="1:11" x14ac:dyDescent="0.25">
      <c r="J112" s="66"/>
    </row>
    <row r="113" spans="10:10" x14ac:dyDescent="0.25">
      <c r="J113" s="66"/>
    </row>
  </sheetData>
  <mergeCells count="12">
    <mergeCell ref="A50:G50"/>
    <mergeCell ref="A104:G104"/>
    <mergeCell ref="A16:K16"/>
    <mergeCell ref="A51:K51"/>
    <mergeCell ref="A17:K17"/>
    <mergeCell ref="A21:K21"/>
    <mergeCell ref="A20:G20"/>
    <mergeCell ref="A52:K52"/>
    <mergeCell ref="A60:G60"/>
    <mergeCell ref="A61:K61"/>
    <mergeCell ref="A43:K43"/>
    <mergeCell ref="A42:G42"/>
  </mergeCells>
  <dataValidations count="1">
    <dataValidation allowBlank="1" showInputMessage="1" showErrorMessage="1" prompt="Введите наименование на рус.языке" sqref="B65 D6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zoomScale="75" zoomScaleNormal="75" workbookViewId="0">
      <selection activeCell="I58" sqref="I58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165</v>
      </c>
    </row>
    <row r="13" spans="1:11" ht="18.75" x14ac:dyDescent="0.25">
      <c r="D13" s="79" t="s">
        <v>166</v>
      </c>
    </row>
    <row r="14" spans="1:11" ht="71.25" x14ac:dyDescent="0.25">
      <c r="A14" s="19" t="s">
        <v>167</v>
      </c>
      <c r="B14" s="20" t="s">
        <v>168</v>
      </c>
      <c r="C14" s="21" t="s">
        <v>169</v>
      </c>
      <c r="D14" s="20" t="s">
        <v>170</v>
      </c>
      <c r="E14" s="21" t="s">
        <v>171</v>
      </c>
      <c r="F14" s="21" t="s">
        <v>172</v>
      </c>
      <c r="G14" s="21" t="s">
        <v>173</v>
      </c>
      <c r="H14" s="40" t="s">
        <v>174</v>
      </c>
      <c r="I14" s="40" t="s">
        <v>175</v>
      </c>
      <c r="J14" s="21" t="s">
        <v>176</v>
      </c>
      <c r="K14" s="21" t="s">
        <v>177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3" t="s">
        <v>178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x14ac:dyDescent="0.25">
      <c r="A17" s="94" t="s">
        <v>179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 s="7" customFormat="1" ht="75" x14ac:dyDescent="0.25">
      <c r="A18" s="24">
        <v>1</v>
      </c>
      <c r="B18" s="69" t="s">
        <v>301</v>
      </c>
      <c r="C18" s="4" t="s">
        <v>38</v>
      </c>
      <c r="D18" s="69" t="s">
        <v>180</v>
      </c>
      <c r="E18" s="13" t="s">
        <v>181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182</v>
      </c>
      <c r="K18" s="11" t="s">
        <v>183</v>
      </c>
    </row>
    <row r="19" spans="1:11" s="7" customFormat="1" ht="75" x14ac:dyDescent="0.25">
      <c r="A19" s="24">
        <v>2</v>
      </c>
      <c r="B19" s="69" t="s">
        <v>302</v>
      </c>
      <c r="C19" s="6" t="s">
        <v>38</v>
      </c>
      <c r="D19" s="69" t="s">
        <v>184</v>
      </c>
      <c r="E19" s="13" t="s">
        <v>181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185</v>
      </c>
      <c r="K19" s="11" t="s">
        <v>183</v>
      </c>
    </row>
    <row r="20" spans="1:11" s="7" customFormat="1" x14ac:dyDescent="0.25">
      <c r="A20" s="95" t="s">
        <v>186</v>
      </c>
      <c r="B20" s="96"/>
      <c r="C20" s="96"/>
      <c r="D20" s="96"/>
      <c r="E20" s="96"/>
      <c r="F20" s="96"/>
      <c r="G20" s="97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4" t="s">
        <v>187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s="7" customFormat="1" ht="75" x14ac:dyDescent="0.25">
      <c r="A22" s="24">
        <v>3</v>
      </c>
      <c r="B22" s="69" t="s">
        <v>303</v>
      </c>
      <c r="C22" s="12" t="s">
        <v>38</v>
      </c>
      <c r="D22" s="69" t="s">
        <v>304</v>
      </c>
      <c r="E22" s="13" t="s">
        <v>188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189</v>
      </c>
      <c r="K22" s="11" t="s">
        <v>183</v>
      </c>
    </row>
    <row r="23" spans="1:11" s="7" customFormat="1" ht="105" x14ac:dyDescent="0.25">
      <c r="A23" s="24">
        <v>4</v>
      </c>
      <c r="B23" s="69" t="s">
        <v>190</v>
      </c>
      <c r="C23" s="12" t="s">
        <v>38</v>
      </c>
      <c r="D23" s="69" t="s">
        <v>355</v>
      </c>
      <c r="E23" s="13" t="s">
        <v>188</v>
      </c>
      <c r="F23" s="13">
        <v>1</v>
      </c>
      <c r="G23" s="13"/>
      <c r="H23" s="28">
        <v>49705590</v>
      </c>
      <c r="I23" s="28">
        <f t="shared" ref="I23:I41" si="1">H23*1.12</f>
        <v>55670260.800000004</v>
      </c>
      <c r="J23" s="54" t="s">
        <v>356</v>
      </c>
      <c r="K23" s="11" t="s">
        <v>183</v>
      </c>
    </row>
    <row r="24" spans="1:11" s="7" customFormat="1" ht="120" x14ac:dyDescent="0.25">
      <c r="A24" s="24">
        <v>5</v>
      </c>
      <c r="B24" s="69" t="s">
        <v>192</v>
      </c>
      <c r="C24" s="12" t="s">
        <v>38</v>
      </c>
      <c r="D24" s="69" t="s">
        <v>193</v>
      </c>
      <c r="E24" s="13" t="s">
        <v>188</v>
      </c>
      <c r="F24" s="13">
        <v>1</v>
      </c>
      <c r="G24" s="13"/>
      <c r="H24" s="28">
        <v>20000000</v>
      </c>
      <c r="I24" s="28">
        <f t="shared" si="1"/>
        <v>22400000.000000004</v>
      </c>
      <c r="J24" s="54" t="s">
        <v>191</v>
      </c>
      <c r="K24" s="11" t="s">
        <v>183</v>
      </c>
    </row>
    <row r="25" spans="1:11" s="7" customFormat="1" ht="60" x14ac:dyDescent="0.25">
      <c r="A25" s="24">
        <v>6</v>
      </c>
      <c r="B25" s="69" t="s">
        <v>194</v>
      </c>
      <c r="C25" s="12" t="s">
        <v>38</v>
      </c>
      <c r="D25" s="69" t="s">
        <v>357</v>
      </c>
      <c r="E25" s="13" t="s">
        <v>188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356</v>
      </c>
      <c r="K25" s="11" t="s">
        <v>183</v>
      </c>
    </row>
    <row r="26" spans="1:11" s="7" customFormat="1" x14ac:dyDescent="0.25">
      <c r="A26" s="24">
        <v>7</v>
      </c>
      <c r="B26" s="69" t="s">
        <v>354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354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60" x14ac:dyDescent="0.25">
      <c r="A28" s="24">
        <v>9</v>
      </c>
      <c r="B28" s="69" t="s">
        <v>196</v>
      </c>
      <c r="C28" s="12" t="s">
        <v>38</v>
      </c>
      <c r="D28" s="69" t="s">
        <v>197</v>
      </c>
      <c r="E28" s="13" t="s">
        <v>188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356</v>
      </c>
      <c r="K28" s="11" t="s">
        <v>183</v>
      </c>
    </row>
    <row r="29" spans="1:11" s="7" customFormat="1" ht="30" x14ac:dyDescent="0.25">
      <c r="A29" s="24">
        <v>10</v>
      </c>
      <c r="B29" s="69" t="s">
        <v>391</v>
      </c>
      <c r="C29" s="12" t="s">
        <v>38</v>
      </c>
      <c r="D29" s="69" t="s">
        <v>198</v>
      </c>
      <c r="E29" s="13" t="s">
        <v>188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392</v>
      </c>
      <c r="K29" s="11" t="s">
        <v>393</v>
      </c>
    </row>
    <row r="30" spans="1:11" s="7" customFormat="1" ht="30" x14ac:dyDescent="0.25">
      <c r="A30" s="24">
        <v>11</v>
      </c>
      <c r="B30" s="69" t="s">
        <v>305</v>
      </c>
      <c r="C30" s="12" t="s">
        <v>38</v>
      </c>
      <c r="D30" s="69" t="s">
        <v>199</v>
      </c>
      <c r="E30" s="13" t="s">
        <v>188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200</v>
      </c>
      <c r="K30" s="11" t="s">
        <v>183</v>
      </c>
    </row>
    <row r="31" spans="1:11" s="7" customFormat="1" ht="45" x14ac:dyDescent="0.25">
      <c r="A31" s="24">
        <v>12</v>
      </c>
      <c r="B31" s="69" t="s">
        <v>201</v>
      </c>
      <c r="C31" s="12" t="s">
        <v>195</v>
      </c>
      <c r="D31" s="69" t="s">
        <v>202</v>
      </c>
      <c r="E31" s="13" t="s">
        <v>188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203</v>
      </c>
      <c r="K31" s="11" t="s">
        <v>183</v>
      </c>
    </row>
    <row r="32" spans="1:11" s="7" customFormat="1" x14ac:dyDescent="0.25">
      <c r="A32" s="24">
        <v>13</v>
      </c>
      <c r="B32" s="69" t="s">
        <v>354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204</v>
      </c>
      <c r="C33" s="12" t="s">
        <v>195</v>
      </c>
      <c r="D33" s="69" t="s">
        <v>205</v>
      </c>
      <c r="E33" s="13" t="s">
        <v>188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206</v>
      </c>
      <c r="K33" s="11" t="s">
        <v>207</v>
      </c>
    </row>
    <row r="34" spans="1:11" s="7" customFormat="1" ht="45" x14ac:dyDescent="0.25">
      <c r="A34" s="24">
        <v>15</v>
      </c>
      <c r="B34" s="69" t="s">
        <v>208</v>
      </c>
      <c r="C34" s="12" t="s">
        <v>38</v>
      </c>
      <c r="D34" s="69" t="s">
        <v>209</v>
      </c>
      <c r="E34" s="13" t="s">
        <v>188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210</v>
      </c>
      <c r="K34" s="11" t="s">
        <v>207</v>
      </c>
    </row>
    <row r="35" spans="1:11" s="7" customFormat="1" ht="30" x14ac:dyDescent="0.25">
      <c r="A35" s="24">
        <v>16</v>
      </c>
      <c r="B35" s="69" t="s">
        <v>211</v>
      </c>
      <c r="C35" s="12" t="s">
        <v>38</v>
      </c>
      <c r="D35" s="69" t="s">
        <v>212</v>
      </c>
      <c r="E35" s="13" t="s">
        <v>188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213</v>
      </c>
      <c r="K35" s="11" t="s">
        <v>207</v>
      </c>
    </row>
    <row r="36" spans="1:11" s="7" customFormat="1" ht="45" x14ac:dyDescent="0.25">
      <c r="A36" s="24">
        <v>17</v>
      </c>
      <c r="B36" s="69" t="s">
        <v>214</v>
      </c>
      <c r="C36" s="12" t="s">
        <v>38</v>
      </c>
      <c r="D36" s="69" t="s">
        <v>214</v>
      </c>
      <c r="E36" s="13" t="s">
        <v>188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206</v>
      </c>
      <c r="K36" s="11" t="s">
        <v>215</v>
      </c>
    </row>
    <row r="37" spans="1:11" s="7" customFormat="1" ht="60" x14ac:dyDescent="0.25">
      <c r="A37" s="24">
        <v>18</v>
      </c>
      <c r="B37" s="69" t="s">
        <v>216</v>
      </c>
      <c r="C37" s="12" t="s">
        <v>195</v>
      </c>
      <c r="D37" s="69" t="s">
        <v>217</v>
      </c>
      <c r="E37" s="13" t="s">
        <v>188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218</v>
      </c>
      <c r="K37" s="11" t="s">
        <v>219</v>
      </c>
    </row>
    <row r="38" spans="1:11" s="7" customFormat="1" ht="45" x14ac:dyDescent="0.25">
      <c r="A38" s="24">
        <v>19</v>
      </c>
      <c r="B38" s="69" t="s">
        <v>220</v>
      </c>
      <c r="C38" s="12" t="s">
        <v>195</v>
      </c>
      <c r="D38" s="69" t="s">
        <v>220</v>
      </c>
      <c r="E38" s="13" t="s">
        <v>188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218</v>
      </c>
      <c r="K38" s="11" t="s">
        <v>219</v>
      </c>
    </row>
    <row r="39" spans="1:11" s="7" customFormat="1" ht="60" x14ac:dyDescent="0.25">
      <c r="A39" s="24">
        <v>20</v>
      </c>
      <c r="B39" s="69" t="s">
        <v>221</v>
      </c>
      <c r="C39" s="12" t="s">
        <v>195</v>
      </c>
      <c r="D39" s="69" t="s">
        <v>221</v>
      </c>
      <c r="E39" s="13" t="s">
        <v>188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218</v>
      </c>
      <c r="K39" s="11" t="s">
        <v>219</v>
      </c>
    </row>
    <row r="40" spans="1:11" s="7" customFormat="1" x14ac:dyDescent="0.25">
      <c r="A40" s="26">
        <v>21</v>
      </c>
      <c r="B40" s="69" t="s">
        <v>354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358</v>
      </c>
      <c r="C41" s="12" t="s">
        <v>359</v>
      </c>
      <c r="D41" s="69" t="s">
        <v>360</v>
      </c>
      <c r="E41" s="14" t="s">
        <v>188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361</v>
      </c>
      <c r="K41" s="11" t="s">
        <v>219</v>
      </c>
    </row>
    <row r="42" spans="1:11" s="7" customFormat="1" x14ac:dyDescent="0.25">
      <c r="A42" s="84" t="s">
        <v>222</v>
      </c>
      <c r="B42" s="82"/>
      <c r="C42" s="82"/>
      <c r="D42" s="82"/>
      <c r="E42" s="82"/>
      <c r="F42" s="82"/>
      <c r="G42" s="83"/>
      <c r="H42" s="41">
        <f>SUM(H22:H41)</f>
        <v>902962883</v>
      </c>
      <c r="I42" s="41">
        <f>SUM(I22:I41)</f>
        <v>1011318428.9600002</v>
      </c>
      <c r="J42" s="3"/>
      <c r="K42" s="11"/>
    </row>
    <row r="43" spans="1:11" s="7" customFormat="1" x14ac:dyDescent="0.25">
      <c r="A43" s="102" t="s">
        <v>362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4"/>
    </row>
    <row r="44" spans="1:11" s="7" customFormat="1" ht="75" x14ac:dyDescent="0.25">
      <c r="A44" s="85">
        <v>23</v>
      </c>
      <c r="B44" s="37" t="s">
        <v>363</v>
      </c>
      <c r="C44" s="86" t="s">
        <v>359</v>
      </c>
      <c r="D44" s="37" t="s">
        <v>364</v>
      </c>
      <c r="E44" s="26" t="s">
        <v>365</v>
      </c>
      <c r="F44" s="26">
        <v>7</v>
      </c>
      <c r="G44" s="29">
        <v>193857.14</v>
      </c>
      <c r="H44" s="29">
        <v>1357000</v>
      </c>
      <c r="I44" s="29">
        <f>H44*1.12</f>
        <v>1519840.0000000002</v>
      </c>
      <c r="J44" s="3" t="s">
        <v>366</v>
      </c>
      <c r="K44" s="11" t="s">
        <v>368</v>
      </c>
    </row>
    <row r="45" spans="1:11" s="7" customFormat="1" ht="51.75" customHeight="1" x14ac:dyDescent="0.25">
      <c r="A45" s="85">
        <v>24</v>
      </c>
      <c r="B45" s="37" t="s">
        <v>338</v>
      </c>
      <c r="C45" s="86" t="s">
        <v>359</v>
      </c>
      <c r="D45" s="37" t="s">
        <v>369</v>
      </c>
      <c r="E45" s="26" t="s">
        <v>365</v>
      </c>
      <c r="F45" s="26">
        <v>400</v>
      </c>
      <c r="G45" s="29">
        <v>162.5</v>
      </c>
      <c r="H45" s="29">
        <f>F45*G45</f>
        <v>65000</v>
      </c>
      <c r="I45" s="29">
        <f t="shared" ref="I45:I50" si="2">H45*1.12</f>
        <v>72800</v>
      </c>
      <c r="J45" s="3" t="s">
        <v>367</v>
      </c>
      <c r="K45" s="11" t="s">
        <v>368</v>
      </c>
    </row>
    <row r="46" spans="1:11" s="7" customFormat="1" ht="45" x14ac:dyDescent="0.25">
      <c r="A46" s="85">
        <v>25</v>
      </c>
      <c r="B46" s="37" t="s">
        <v>370</v>
      </c>
      <c r="C46" s="86" t="s">
        <v>359</v>
      </c>
      <c r="D46" s="37" t="s">
        <v>371</v>
      </c>
      <c r="E46" s="26" t="s">
        <v>365</v>
      </c>
      <c r="F46" s="26">
        <v>40</v>
      </c>
      <c r="G46" s="29">
        <v>16250</v>
      </c>
      <c r="H46" s="29">
        <f t="shared" ref="H46:H49" si="3">F46*G46</f>
        <v>650000</v>
      </c>
      <c r="I46" s="29">
        <f t="shared" si="2"/>
        <v>728000.00000000012</v>
      </c>
      <c r="J46" s="3" t="s">
        <v>366</v>
      </c>
      <c r="K46" s="11" t="s">
        <v>368</v>
      </c>
    </row>
    <row r="47" spans="1:11" s="7" customFormat="1" ht="45" x14ac:dyDescent="0.25">
      <c r="A47" s="85">
        <v>26</v>
      </c>
      <c r="B47" s="37" t="s">
        <v>372</v>
      </c>
      <c r="C47" s="86" t="s">
        <v>359</v>
      </c>
      <c r="D47" s="37" t="s">
        <v>373</v>
      </c>
      <c r="E47" s="26" t="s">
        <v>365</v>
      </c>
      <c r="F47" s="26">
        <v>50</v>
      </c>
      <c r="G47" s="29">
        <v>19500</v>
      </c>
      <c r="H47" s="29">
        <f t="shared" si="3"/>
        <v>975000</v>
      </c>
      <c r="I47" s="29">
        <f t="shared" si="2"/>
        <v>1092000</v>
      </c>
      <c r="J47" s="3" t="s">
        <v>366</v>
      </c>
      <c r="K47" s="11" t="s">
        <v>368</v>
      </c>
    </row>
    <row r="48" spans="1:11" s="7" customFormat="1" ht="45" x14ac:dyDescent="0.25">
      <c r="A48" s="85">
        <v>27</v>
      </c>
      <c r="B48" s="37" t="s">
        <v>374</v>
      </c>
      <c r="C48" s="86" t="s">
        <v>359</v>
      </c>
      <c r="D48" s="37" t="s">
        <v>375</v>
      </c>
      <c r="E48" s="26" t="s">
        <v>365</v>
      </c>
      <c r="F48" s="26">
        <v>1500</v>
      </c>
      <c r="G48" s="29">
        <v>100</v>
      </c>
      <c r="H48" s="29">
        <f t="shared" si="3"/>
        <v>150000</v>
      </c>
      <c r="I48" s="29">
        <f t="shared" si="2"/>
        <v>168000.00000000003</v>
      </c>
      <c r="J48" s="3" t="s">
        <v>366</v>
      </c>
      <c r="K48" s="11" t="s">
        <v>368</v>
      </c>
    </row>
    <row r="49" spans="1:11" s="7" customFormat="1" ht="45" x14ac:dyDescent="0.25">
      <c r="A49" s="85">
        <v>28</v>
      </c>
      <c r="B49" s="37" t="s">
        <v>376</v>
      </c>
      <c r="C49" s="86" t="s">
        <v>359</v>
      </c>
      <c r="D49" s="37" t="s">
        <v>377</v>
      </c>
      <c r="E49" s="26" t="s">
        <v>347</v>
      </c>
      <c r="F49" s="26">
        <v>50</v>
      </c>
      <c r="G49" s="29">
        <v>3000</v>
      </c>
      <c r="H49" s="29">
        <f t="shared" si="3"/>
        <v>150000</v>
      </c>
      <c r="I49" s="29">
        <f t="shared" si="2"/>
        <v>168000.00000000003</v>
      </c>
      <c r="J49" s="3" t="s">
        <v>366</v>
      </c>
      <c r="K49" s="11" t="s">
        <v>368</v>
      </c>
    </row>
    <row r="50" spans="1:11" s="7" customFormat="1" ht="20.25" customHeight="1" x14ac:dyDescent="0.25">
      <c r="A50" s="105" t="s">
        <v>378</v>
      </c>
      <c r="B50" s="106"/>
      <c r="C50" s="106"/>
      <c r="D50" s="106"/>
      <c r="E50" s="106"/>
      <c r="F50" s="106"/>
      <c r="G50" s="107"/>
      <c r="H50" s="40">
        <f>SUM(H44:H49)</f>
        <v>3347000</v>
      </c>
      <c r="I50" s="40">
        <f t="shared" si="2"/>
        <v>3748640.0000000005</v>
      </c>
      <c r="J50" s="3"/>
      <c r="K50" s="11"/>
    </row>
    <row r="51" spans="1:11" s="7" customFormat="1" x14ac:dyDescent="0.25">
      <c r="A51" s="93" t="s">
        <v>385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s="7" customFormat="1" x14ac:dyDescent="0.25">
      <c r="A52" s="98" t="s">
        <v>179</v>
      </c>
      <c r="B52" s="99"/>
      <c r="C52" s="99"/>
      <c r="D52" s="99"/>
      <c r="E52" s="99"/>
      <c r="F52" s="99"/>
      <c r="G52" s="99"/>
      <c r="H52" s="99"/>
      <c r="I52" s="99"/>
      <c r="J52" s="99"/>
      <c r="K52" s="100"/>
    </row>
    <row r="53" spans="1:11" s="7" customFormat="1" ht="75" x14ac:dyDescent="0.25">
      <c r="A53" s="26">
        <v>1</v>
      </c>
      <c r="B53" s="69" t="s">
        <v>306</v>
      </c>
      <c r="C53" s="26" t="s">
        <v>223</v>
      </c>
      <c r="D53" s="69" t="s">
        <v>224</v>
      </c>
      <c r="E53" s="26" t="s">
        <v>181</v>
      </c>
      <c r="F53" s="26">
        <v>1</v>
      </c>
      <c r="G53" s="37"/>
      <c r="H53" s="29">
        <v>22067946054</v>
      </c>
      <c r="I53" s="29">
        <f>H53*1.12</f>
        <v>24716099580.480003</v>
      </c>
      <c r="J53" s="58" t="s">
        <v>407</v>
      </c>
      <c r="K53" s="37" t="s">
        <v>219</v>
      </c>
    </row>
    <row r="54" spans="1:11" s="7" customFormat="1" ht="60" x14ac:dyDescent="0.25">
      <c r="A54" s="26">
        <v>2</v>
      </c>
      <c r="B54" s="31" t="s">
        <v>307</v>
      </c>
      <c r="C54" s="26" t="s">
        <v>223</v>
      </c>
      <c r="D54" s="31" t="s">
        <v>308</v>
      </c>
      <c r="E54" s="26" t="s">
        <v>181</v>
      </c>
      <c r="F54" s="26">
        <v>1</v>
      </c>
      <c r="G54" s="37"/>
      <c r="H54" s="29">
        <v>1192956190</v>
      </c>
      <c r="I54" s="29">
        <f t="shared" ref="I54:I59" si="4">H54*1.12</f>
        <v>1336110932.8000002</v>
      </c>
      <c r="J54" s="58" t="s">
        <v>225</v>
      </c>
      <c r="K54" s="37" t="s">
        <v>219</v>
      </c>
    </row>
    <row r="55" spans="1:11" s="7" customFormat="1" ht="45" x14ac:dyDescent="0.25">
      <c r="A55" s="26">
        <v>3</v>
      </c>
      <c r="B55" s="31" t="s">
        <v>226</v>
      </c>
      <c r="C55" s="26" t="s">
        <v>227</v>
      </c>
      <c r="D55" s="31" t="s">
        <v>226</v>
      </c>
      <c r="E55" s="26" t="s">
        <v>181</v>
      </c>
      <c r="F55" s="26">
        <v>1</v>
      </c>
      <c r="G55" s="37"/>
      <c r="H55" s="29">
        <v>296349062</v>
      </c>
      <c r="I55" s="29">
        <f t="shared" si="4"/>
        <v>331910949.44000006</v>
      </c>
      <c r="J55" s="37" t="s">
        <v>228</v>
      </c>
      <c r="K55" s="37" t="s">
        <v>207</v>
      </c>
    </row>
    <row r="56" spans="1:11" s="7" customFormat="1" ht="30" x14ac:dyDescent="0.25">
      <c r="A56" s="26">
        <v>4</v>
      </c>
      <c r="B56" s="31" t="s">
        <v>309</v>
      </c>
      <c r="C56" s="26" t="s">
        <v>223</v>
      </c>
      <c r="D56" s="31" t="s">
        <v>309</v>
      </c>
      <c r="E56" s="26" t="s">
        <v>181</v>
      </c>
      <c r="F56" s="26">
        <v>1</v>
      </c>
      <c r="G56" s="31"/>
      <c r="H56" s="29">
        <v>212883810</v>
      </c>
      <c r="I56" s="29">
        <f t="shared" si="4"/>
        <v>238429867.20000002</v>
      </c>
      <c r="J56" s="58" t="s">
        <v>229</v>
      </c>
      <c r="K56" s="37" t="s">
        <v>219</v>
      </c>
    </row>
    <row r="57" spans="1:11" s="7" customFormat="1" ht="60" x14ac:dyDescent="0.25">
      <c r="A57" s="26">
        <v>5</v>
      </c>
      <c r="B57" s="31" t="s">
        <v>310</v>
      </c>
      <c r="C57" s="26" t="s">
        <v>223</v>
      </c>
      <c r="D57" s="31" t="s">
        <v>311</v>
      </c>
      <c r="E57" s="26" t="s">
        <v>181</v>
      </c>
      <c r="F57" s="26">
        <v>1</v>
      </c>
      <c r="G57" s="31"/>
      <c r="H57" s="29">
        <v>480353448</v>
      </c>
      <c r="I57" s="29">
        <f t="shared" si="4"/>
        <v>537995861.76000011</v>
      </c>
      <c r="J57" s="58" t="s">
        <v>229</v>
      </c>
      <c r="K57" s="37" t="s">
        <v>219</v>
      </c>
    </row>
    <row r="58" spans="1:11" s="7" customFormat="1" ht="60" x14ac:dyDescent="0.25">
      <c r="A58" s="26">
        <v>6</v>
      </c>
      <c r="B58" s="31" t="s">
        <v>408</v>
      </c>
      <c r="C58" s="26" t="s">
        <v>223</v>
      </c>
      <c r="D58" s="31" t="s">
        <v>408</v>
      </c>
      <c r="E58" s="26" t="s">
        <v>181</v>
      </c>
      <c r="F58" s="26">
        <v>1</v>
      </c>
      <c r="G58" s="31"/>
      <c r="H58" s="29">
        <v>1105468874</v>
      </c>
      <c r="I58" s="29">
        <f t="shared" si="4"/>
        <v>1238125138.8800001</v>
      </c>
      <c r="J58" s="58" t="s">
        <v>409</v>
      </c>
      <c r="K58" s="37" t="s">
        <v>219</v>
      </c>
    </row>
    <row r="59" spans="1:11" s="7" customFormat="1" ht="60" x14ac:dyDescent="0.25">
      <c r="A59" s="26">
        <v>7</v>
      </c>
      <c r="B59" s="31" t="s">
        <v>312</v>
      </c>
      <c r="C59" s="26" t="s">
        <v>223</v>
      </c>
      <c r="D59" s="31" t="s">
        <v>312</v>
      </c>
      <c r="E59" s="26" t="s">
        <v>230</v>
      </c>
      <c r="F59" s="26">
        <v>1</v>
      </c>
      <c r="G59" s="31"/>
      <c r="H59" s="29">
        <v>48472113</v>
      </c>
      <c r="I59" s="29">
        <f t="shared" si="4"/>
        <v>54288766.560000002</v>
      </c>
      <c r="J59" s="58" t="s">
        <v>203</v>
      </c>
      <c r="K59" s="37" t="s">
        <v>219</v>
      </c>
    </row>
    <row r="60" spans="1:11" s="7" customFormat="1" ht="15" customHeight="1" x14ac:dyDescent="0.25">
      <c r="A60" s="88" t="s">
        <v>186</v>
      </c>
      <c r="B60" s="89"/>
      <c r="C60" s="89"/>
      <c r="D60" s="89"/>
      <c r="E60" s="89"/>
      <c r="F60" s="89"/>
      <c r="G60" s="90"/>
      <c r="H60" s="40">
        <f>SUM(H53:H59)</f>
        <v>25404429551</v>
      </c>
      <c r="I60" s="40">
        <f>SUM(I53:I59)</f>
        <v>28452961097.120003</v>
      </c>
      <c r="J60" s="59"/>
      <c r="K60" s="59"/>
    </row>
    <row r="61" spans="1:11" s="7" customFormat="1" ht="15" customHeight="1" x14ac:dyDescent="0.25">
      <c r="A61" s="98" t="s">
        <v>187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1" s="7" customFormat="1" ht="60" x14ac:dyDescent="0.25">
      <c r="A62" s="26">
        <v>8</v>
      </c>
      <c r="B62" s="31" t="s">
        <v>231</v>
      </c>
      <c r="C62" s="26" t="s">
        <v>232</v>
      </c>
      <c r="D62" s="31" t="s">
        <v>233</v>
      </c>
      <c r="E62" s="26" t="s">
        <v>188</v>
      </c>
      <c r="F62" s="26">
        <v>1</v>
      </c>
      <c r="G62" s="38"/>
      <c r="H62" s="29">
        <v>535081814.29000002</v>
      </c>
      <c r="I62" s="29">
        <f>H62*1.12</f>
        <v>599291632.00480008</v>
      </c>
      <c r="J62" s="58" t="s">
        <v>234</v>
      </c>
      <c r="K62" s="37" t="s">
        <v>207</v>
      </c>
    </row>
    <row r="63" spans="1:11" s="7" customFormat="1" ht="60" x14ac:dyDescent="0.25">
      <c r="A63" s="24">
        <f>A62+1</f>
        <v>9</v>
      </c>
      <c r="B63" s="70" t="s">
        <v>235</v>
      </c>
      <c r="C63" s="18" t="s">
        <v>232</v>
      </c>
      <c r="D63" s="70" t="s">
        <v>236</v>
      </c>
      <c r="E63" s="26" t="s">
        <v>188</v>
      </c>
      <c r="F63" s="22">
        <v>1</v>
      </c>
      <c r="G63" s="23"/>
      <c r="H63" s="43">
        <v>482142857.13999999</v>
      </c>
      <c r="I63" s="29">
        <f t="shared" ref="I63:I102" si="5">H63*1.12</f>
        <v>539999999.99680007</v>
      </c>
      <c r="J63" s="60" t="s">
        <v>234</v>
      </c>
      <c r="K63" s="11" t="s">
        <v>207</v>
      </c>
    </row>
    <row r="64" spans="1:11" s="7" customFormat="1" ht="60" x14ac:dyDescent="0.25">
      <c r="A64" s="24">
        <f>A63+1</f>
        <v>10</v>
      </c>
      <c r="B64" s="70" t="s">
        <v>237</v>
      </c>
      <c r="C64" s="18" t="s">
        <v>232</v>
      </c>
      <c r="D64" s="70" t="s">
        <v>238</v>
      </c>
      <c r="E64" s="26" t="s">
        <v>188</v>
      </c>
      <c r="F64" s="22">
        <v>1</v>
      </c>
      <c r="G64" s="23"/>
      <c r="H64" s="43">
        <v>169623761.61000001</v>
      </c>
      <c r="I64" s="29">
        <f t="shared" si="5"/>
        <v>189978613.00320002</v>
      </c>
      <c r="J64" s="60" t="s">
        <v>234</v>
      </c>
      <c r="K64" s="11" t="s">
        <v>207</v>
      </c>
    </row>
    <row r="65" spans="1:11" s="7" customFormat="1" ht="45" x14ac:dyDescent="0.25">
      <c r="A65" s="24">
        <f>A64+1</f>
        <v>11</v>
      </c>
      <c r="B65" s="71" t="s">
        <v>239</v>
      </c>
      <c r="C65" s="18" t="s">
        <v>240</v>
      </c>
      <c r="D65" s="71" t="s">
        <v>239</v>
      </c>
      <c r="E65" s="26" t="s">
        <v>188</v>
      </c>
      <c r="F65" s="6">
        <v>1</v>
      </c>
      <c r="G65" s="16"/>
      <c r="H65" s="27">
        <v>1128437</v>
      </c>
      <c r="I65" s="29">
        <f t="shared" si="5"/>
        <v>1263849.4400000002</v>
      </c>
      <c r="J65" s="61" t="s">
        <v>241</v>
      </c>
      <c r="K65" s="11" t="s">
        <v>219</v>
      </c>
    </row>
    <row r="66" spans="1:11" s="7" customFormat="1" ht="30" x14ac:dyDescent="0.25">
      <c r="A66" s="24">
        <f t="shared" ref="A66:A68" si="6">A65+1</f>
        <v>12</v>
      </c>
      <c r="B66" s="52" t="s">
        <v>242</v>
      </c>
      <c r="C66" s="18" t="s">
        <v>240</v>
      </c>
      <c r="D66" s="52" t="s">
        <v>242</v>
      </c>
      <c r="E66" s="26" t="s">
        <v>188</v>
      </c>
      <c r="F66" s="22">
        <v>1</v>
      </c>
      <c r="G66" s="23"/>
      <c r="H66" s="43">
        <v>37450000</v>
      </c>
      <c r="I66" s="29">
        <f t="shared" si="5"/>
        <v>41944000.000000007</v>
      </c>
      <c r="J66" s="60" t="s">
        <v>241</v>
      </c>
      <c r="K66" s="11" t="s">
        <v>243</v>
      </c>
    </row>
    <row r="67" spans="1:11" s="7" customFormat="1" ht="60" x14ac:dyDescent="0.25">
      <c r="A67" s="24">
        <f t="shared" si="6"/>
        <v>13</v>
      </c>
      <c r="B67" s="72" t="s">
        <v>244</v>
      </c>
      <c r="C67" s="6" t="s">
        <v>240</v>
      </c>
      <c r="D67" s="72" t="s">
        <v>244</v>
      </c>
      <c r="E67" s="26" t="s">
        <v>188</v>
      </c>
      <c r="F67" s="6">
        <v>1</v>
      </c>
      <c r="G67" s="6"/>
      <c r="H67" s="27">
        <v>200000</v>
      </c>
      <c r="I67" s="29">
        <f t="shared" si="5"/>
        <v>224000.00000000003</v>
      </c>
      <c r="J67" s="61" t="s">
        <v>245</v>
      </c>
      <c r="K67" s="11" t="s">
        <v>243</v>
      </c>
    </row>
    <row r="68" spans="1:11" s="7" customFormat="1" ht="60" x14ac:dyDescent="0.25">
      <c r="A68" s="24">
        <f t="shared" si="6"/>
        <v>14</v>
      </c>
      <c r="B68" s="32" t="s">
        <v>246</v>
      </c>
      <c r="C68" s="6" t="s">
        <v>247</v>
      </c>
      <c r="D68" s="32" t="s">
        <v>248</v>
      </c>
      <c r="E68" s="26" t="s">
        <v>188</v>
      </c>
      <c r="F68" s="6">
        <v>1</v>
      </c>
      <c r="G68" s="6"/>
      <c r="H68" s="27">
        <v>72000000</v>
      </c>
      <c r="I68" s="29">
        <f t="shared" si="5"/>
        <v>80640000.000000015</v>
      </c>
      <c r="J68" s="61" t="s">
        <v>249</v>
      </c>
      <c r="K68" s="11" t="s">
        <v>250</v>
      </c>
    </row>
    <row r="69" spans="1:11" s="7" customFormat="1" ht="75" x14ac:dyDescent="0.25">
      <c r="A69" s="24">
        <f>A68+1</f>
        <v>15</v>
      </c>
      <c r="B69" s="51" t="s">
        <v>251</v>
      </c>
      <c r="C69" s="6" t="s">
        <v>240</v>
      </c>
      <c r="D69" s="51" t="s">
        <v>251</v>
      </c>
      <c r="E69" s="26" t="s">
        <v>188</v>
      </c>
      <c r="F69" s="6">
        <v>1</v>
      </c>
      <c r="G69" s="6"/>
      <c r="H69" s="27">
        <v>116000</v>
      </c>
      <c r="I69" s="29">
        <f t="shared" si="5"/>
        <v>129920.00000000001</v>
      </c>
      <c r="J69" s="61" t="s">
        <v>252</v>
      </c>
      <c r="K69" s="11" t="s">
        <v>219</v>
      </c>
    </row>
    <row r="70" spans="1:11" ht="30" x14ac:dyDescent="0.25">
      <c r="A70" s="24">
        <f>A69+1</f>
        <v>16</v>
      </c>
      <c r="B70" s="71" t="s">
        <v>313</v>
      </c>
      <c r="C70" s="6" t="s">
        <v>223</v>
      </c>
      <c r="D70" s="71" t="s">
        <v>313</v>
      </c>
      <c r="E70" s="26" t="s">
        <v>188</v>
      </c>
      <c r="F70" s="6">
        <v>1</v>
      </c>
      <c r="G70" s="6"/>
      <c r="H70" s="27">
        <v>88800000</v>
      </c>
      <c r="I70" s="29">
        <f t="shared" si="5"/>
        <v>99456000.000000015</v>
      </c>
      <c r="J70" s="61" t="s">
        <v>241</v>
      </c>
      <c r="K70" s="11" t="s">
        <v>207</v>
      </c>
    </row>
    <row r="71" spans="1:11" s="7" customFormat="1" ht="75" x14ac:dyDescent="0.25">
      <c r="A71" s="24">
        <f t="shared" ref="A71:A98" si="7">A70+1</f>
        <v>17</v>
      </c>
      <c r="B71" s="70" t="s">
        <v>253</v>
      </c>
      <c r="C71" s="6" t="s">
        <v>223</v>
      </c>
      <c r="D71" s="70" t="s">
        <v>253</v>
      </c>
      <c r="E71" s="26" t="s">
        <v>188</v>
      </c>
      <c r="F71" s="22">
        <v>1</v>
      </c>
      <c r="G71" s="23"/>
      <c r="H71" s="43">
        <v>50000000</v>
      </c>
      <c r="I71" s="29">
        <f t="shared" si="5"/>
        <v>56000000.000000007</v>
      </c>
      <c r="J71" s="60" t="s">
        <v>210</v>
      </c>
      <c r="K71" s="11" t="s">
        <v>207</v>
      </c>
    </row>
    <row r="72" spans="1:11" s="7" customFormat="1" ht="120" x14ac:dyDescent="0.25">
      <c r="A72" s="24">
        <f t="shared" si="7"/>
        <v>18</v>
      </c>
      <c r="B72" s="71" t="s">
        <v>254</v>
      </c>
      <c r="C72" s="6" t="s">
        <v>247</v>
      </c>
      <c r="D72" s="71" t="s">
        <v>255</v>
      </c>
      <c r="E72" s="26" t="s">
        <v>188</v>
      </c>
      <c r="F72" s="6">
        <v>1</v>
      </c>
      <c r="G72" s="6"/>
      <c r="H72" s="44">
        <v>61236000</v>
      </c>
      <c r="I72" s="29">
        <f t="shared" si="5"/>
        <v>68584320</v>
      </c>
      <c r="J72" s="62" t="s">
        <v>210</v>
      </c>
      <c r="K72" s="11" t="s">
        <v>256</v>
      </c>
    </row>
    <row r="73" spans="1:11" s="7" customFormat="1" ht="60" x14ac:dyDescent="0.25">
      <c r="A73" s="24">
        <f t="shared" si="7"/>
        <v>19</v>
      </c>
      <c r="B73" s="51" t="s">
        <v>314</v>
      </c>
      <c r="C73" s="6" t="s">
        <v>257</v>
      </c>
      <c r="D73" s="51" t="s">
        <v>314</v>
      </c>
      <c r="E73" s="26" t="s">
        <v>188</v>
      </c>
      <c r="F73" s="6">
        <v>1</v>
      </c>
      <c r="G73" s="8"/>
      <c r="H73" s="47">
        <v>800000</v>
      </c>
      <c r="I73" s="29">
        <f t="shared" si="5"/>
        <v>896000.00000000012</v>
      </c>
      <c r="J73" s="63" t="s">
        <v>249</v>
      </c>
      <c r="K73" s="11" t="s">
        <v>243</v>
      </c>
    </row>
    <row r="74" spans="1:11" s="7" customFormat="1" ht="60" x14ac:dyDescent="0.25">
      <c r="A74" s="24">
        <f t="shared" si="7"/>
        <v>20</v>
      </c>
      <c r="B74" s="73" t="s">
        <v>258</v>
      </c>
      <c r="C74" s="6" t="s">
        <v>223</v>
      </c>
      <c r="D74" s="73" t="s">
        <v>259</v>
      </c>
      <c r="E74" s="26" t="s">
        <v>188</v>
      </c>
      <c r="F74" s="6">
        <v>1</v>
      </c>
      <c r="G74" s="6"/>
      <c r="H74" s="44">
        <v>481120000</v>
      </c>
      <c r="I74" s="29">
        <f t="shared" si="5"/>
        <v>538854400</v>
      </c>
      <c r="J74" s="63" t="s">
        <v>249</v>
      </c>
      <c r="K74" s="11" t="s">
        <v>207</v>
      </c>
    </row>
    <row r="75" spans="1:11" s="7" customFormat="1" ht="60" x14ac:dyDescent="0.25">
      <c r="A75" s="24">
        <f t="shared" si="7"/>
        <v>21</v>
      </c>
      <c r="B75" s="73" t="s">
        <v>260</v>
      </c>
      <c r="C75" s="6" t="s">
        <v>223</v>
      </c>
      <c r="D75" s="73" t="s">
        <v>260</v>
      </c>
      <c r="E75" s="26" t="s">
        <v>188</v>
      </c>
      <c r="F75" s="6">
        <v>1</v>
      </c>
      <c r="G75" s="6"/>
      <c r="H75" s="44">
        <v>7000000</v>
      </c>
      <c r="I75" s="29">
        <f t="shared" si="5"/>
        <v>7840000.0000000009</v>
      </c>
      <c r="J75" s="63" t="s">
        <v>249</v>
      </c>
      <c r="K75" s="11" t="s">
        <v>207</v>
      </c>
    </row>
    <row r="76" spans="1:11" s="7" customFormat="1" ht="60" x14ac:dyDescent="0.25">
      <c r="A76" s="24">
        <f t="shared" si="7"/>
        <v>22</v>
      </c>
      <c r="B76" s="73" t="s">
        <v>258</v>
      </c>
      <c r="C76" s="6" t="s">
        <v>223</v>
      </c>
      <c r="D76" s="73" t="s">
        <v>261</v>
      </c>
      <c r="E76" s="26" t="s">
        <v>188</v>
      </c>
      <c r="F76" s="6">
        <v>1</v>
      </c>
      <c r="G76" s="6"/>
      <c r="H76" s="44">
        <v>54200000</v>
      </c>
      <c r="I76" s="29">
        <f t="shared" si="5"/>
        <v>60704000.000000007</v>
      </c>
      <c r="J76" s="63" t="s">
        <v>249</v>
      </c>
      <c r="K76" s="11" t="s">
        <v>207</v>
      </c>
    </row>
    <row r="77" spans="1:11" s="7" customFormat="1" ht="60" x14ac:dyDescent="0.25">
      <c r="A77" s="24">
        <f t="shared" si="7"/>
        <v>23</v>
      </c>
      <c r="B77" s="73" t="s">
        <v>258</v>
      </c>
      <c r="C77" s="6" t="s">
        <v>223</v>
      </c>
      <c r="D77" s="74" t="s">
        <v>262</v>
      </c>
      <c r="E77" s="26" t="s">
        <v>188</v>
      </c>
      <c r="F77" s="6">
        <v>1</v>
      </c>
      <c r="G77" s="6"/>
      <c r="H77" s="44">
        <v>174185000</v>
      </c>
      <c r="I77" s="29">
        <f t="shared" si="5"/>
        <v>195087200.00000003</v>
      </c>
      <c r="J77" s="63" t="s">
        <v>249</v>
      </c>
      <c r="K77" s="11" t="s">
        <v>207</v>
      </c>
    </row>
    <row r="78" spans="1:11" s="7" customFormat="1" ht="60" x14ac:dyDescent="0.25">
      <c r="A78" s="24">
        <f t="shared" si="7"/>
        <v>24</v>
      </c>
      <c r="B78" s="73" t="s">
        <v>258</v>
      </c>
      <c r="C78" s="6" t="s">
        <v>223</v>
      </c>
      <c r="D78" s="75" t="s">
        <v>263</v>
      </c>
      <c r="E78" s="26" t="s">
        <v>188</v>
      </c>
      <c r="F78" s="6">
        <v>1</v>
      </c>
      <c r="G78" s="6"/>
      <c r="H78" s="44">
        <v>675000000</v>
      </c>
      <c r="I78" s="29">
        <f t="shared" si="5"/>
        <v>756000000.00000012</v>
      </c>
      <c r="J78" s="63" t="s">
        <v>249</v>
      </c>
      <c r="K78" s="11" t="s">
        <v>207</v>
      </c>
    </row>
    <row r="79" spans="1:11" s="7" customFormat="1" ht="75" x14ac:dyDescent="0.25">
      <c r="A79" s="24">
        <f t="shared" si="7"/>
        <v>25</v>
      </c>
      <c r="B79" s="76" t="s">
        <v>264</v>
      </c>
      <c r="C79" s="6" t="s">
        <v>223</v>
      </c>
      <c r="D79" s="76" t="s">
        <v>264</v>
      </c>
      <c r="E79" s="26" t="s">
        <v>188</v>
      </c>
      <c r="F79" s="6">
        <v>1</v>
      </c>
      <c r="G79" s="6"/>
      <c r="H79" s="44">
        <v>86947200</v>
      </c>
      <c r="I79" s="29">
        <f t="shared" si="5"/>
        <v>97380864.000000015</v>
      </c>
      <c r="J79" s="63" t="s">
        <v>249</v>
      </c>
      <c r="K79" s="11" t="s">
        <v>207</v>
      </c>
    </row>
    <row r="80" spans="1:11" ht="60" x14ac:dyDescent="0.25">
      <c r="A80" s="24">
        <f t="shared" si="7"/>
        <v>26</v>
      </c>
      <c r="B80" s="77" t="s">
        <v>400</v>
      </c>
      <c r="C80" s="6" t="s">
        <v>223</v>
      </c>
      <c r="D80" s="77" t="s">
        <v>401</v>
      </c>
      <c r="E80" s="26" t="s">
        <v>188</v>
      </c>
      <c r="F80" s="6">
        <v>1</v>
      </c>
      <c r="G80" s="6"/>
      <c r="H80" s="44">
        <v>1806000000</v>
      </c>
      <c r="I80" s="29">
        <f t="shared" si="5"/>
        <v>2022720000.0000002</v>
      </c>
      <c r="J80" s="63" t="s">
        <v>402</v>
      </c>
      <c r="K80" s="11" t="s">
        <v>207</v>
      </c>
    </row>
    <row r="81" spans="1:11" ht="90" x14ac:dyDescent="0.25">
      <c r="A81" s="24">
        <f t="shared" si="7"/>
        <v>27</v>
      </c>
      <c r="B81" s="77" t="s">
        <v>265</v>
      </c>
      <c r="C81" s="6" t="s">
        <v>223</v>
      </c>
      <c r="D81" s="77" t="s">
        <v>265</v>
      </c>
      <c r="E81" s="26" t="s">
        <v>188</v>
      </c>
      <c r="F81" s="6">
        <v>1</v>
      </c>
      <c r="G81" s="6"/>
      <c r="H81" s="44">
        <v>13566000</v>
      </c>
      <c r="I81" s="29">
        <f t="shared" si="5"/>
        <v>15193920.000000002</v>
      </c>
      <c r="J81" s="63" t="s">
        <v>249</v>
      </c>
      <c r="K81" s="11" t="s">
        <v>207</v>
      </c>
    </row>
    <row r="82" spans="1:11" ht="60" x14ac:dyDescent="0.25">
      <c r="A82" s="24">
        <f t="shared" si="7"/>
        <v>28</v>
      </c>
      <c r="B82" s="77" t="s">
        <v>266</v>
      </c>
      <c r="C82" s="6" t="s">
        <v>267</v>
      </c>
      <c r="D82" s="77" t="s">
        <v>266</v>
      </c>
      <c r="E82" s="26" t="s">
        <v>188</v>
      </c>
      <c r="F82" s="6">
        <v>1</v>
      </c>
      <c r="G82" s="6"/>
      <c r="H82" s="27">
        <v>11084000</v>
      </c>
      <c r="I82" s="29">
        <f t="shared" si="5"/>
        <v>12414080.000000002</v>
      </c>
      <c r="J82" s="57" t="s">
        <v>249</v>
      </c>
      <c r="K82" s="11" t="s">
        <v>207</v>
      </c>
    </row>
    <row r="83" spans="1:11" ht="60" x14ac:dyDescent="0.25">
      <c r="A83" s="24">
        <f t="shared" si="7"/>
        <v>29</v>
      </c>
      <c r="B83" s="76" t="s">
        <v>268</v>
      </c>
      <c r="C83" s="18" t="s">
        <v>269</v>
      </c>
      <c r="D83" s="76" t="s">
        <v>270</v>
      </c>
      <c r="E83" s="26" t="s">
        <v>188</v>
      </c>
      <c r="F83" s="6">
        <v>1</v>
      </c>
      <c r="G83" s="6"/>
      <c r="H83" s="44">
        <v>2916000</v>
      </c>
      <c r="I83" s="29">
        <f t="shared" si="5"/>
        <v>3265920.0000000005</v>
      </c>
      <c r="J83" s="63" t="s">
        <v>249</v>
      </c>
      <c r="K83" s="11" t="s">
        <v>207</v>
      </c>
    </row>
    <row r="84" spans="1:11" ht="60" x14ac:dyDescent="0.25">
      <c r="A84" s="24">
        <f t="shared" si="7"/>
        <v>30</v>
      </c>
      <c r="B84" s="77" t="s">
        <v>271</v>
      </c>
      <c r="C84" s="6" t="s">
        <v>223</v>
      </c>
      <c r="D84" s="77" t="s">
        <v>272</v>
      </c>
      <c r="E84" s="26" t="s">
        <v>188</v>
      </c>
      <c r="F84" s="6">
        <v>1</v>
      </c>
      <c r="G84" s="6"/>
      <c r="H84" s="44">
        <v>129000000</v>
      </c>
      <c r="I84" s="29">
        <f t="shared" si="5"/>
        <v>144480000</v>
      </c>
      <c r="J84" s="63" t="s">
        <v>273</v>
      </c>
      <c r="K84" s="11" t="s">
        <v>207</v>
      </c>
    </row>
    <row r="85" spans="1:11" ht="60" x14ac:dyDescent="0.25">
      <c r="A85" s="24">
        <f t="shared" si="7"/>
        <v>31</v>
      </c>
      <c r="B85" s="77" t="s">
        <v>274</v>
      </c>
      <c r="C85" s="6" t="s">
        <v>223</v>
      </c>
      <c r="D85" s="77" t="s">
        <v>275</v>
      </c>
      <c r="E85" s="26" t="s">
        <v>188</v>
      </c>
      <c r="F85" s="6">
        <v>1</v>
      </c>
      <c r="G85" s="6"/>
      <c r="H85" s="44">
        <v>68415000</v>
      </c>
      <c r="I85" s="29">
        <f t="shared" si="5"/>
        <v>76624800</v>
      </c>
      <c r="J85" s="63" t="s">
        <v>249</v>
      </c>
      <c r="K85" s="11" t="s">
        <v>207</v>
      </c>
    </row>
    <row r="86" spans="1:11" ht="75" x14ac:dyDescent="0.25">
      <c r="A86" s="24">
        <f t="shared" si="7"/>
        <v>32</v>
      </c>
      <c r="B86" s="77" t="s">
        <v>276</v>
      </c>
      <c r="C86" s="6" t="s">
        <v>267</v>
      </c>
      <c r="D86" s="77" t="s">
        <v>276</v>
      </c>
      <c r="E86" s="26" t="s">
        <v>188</v>
      </c>
      <c r="F86" s="6">
        <v>1</v>
      </c>
      <c r="G86" s="6"/>
      <c r="H86" s="44">
        <v>1311534000</v>
      </c>
      <c r="I86" s="29">
        <f t="shared" si="5"/>
        <v>1468918080.0000002</v>
      </c>
      <c r="J86" s="63" t="s">
        <v>277</v>
      </c>
      <c r="K86" s="11" t="s">
        <v>207</v>
      </c>
    </row>
    <row r="87" spans="1:11" ht="60" x14ac:dyDescent="0.25">
      <c r="A87" s="24">
        <f t="shared" si="7"/>
        <v>33</v>
      </c>
      <c r="B87" s="77" t="s">
        <v>278</v>
      </c>
      <c r="C87" s="30" t="s">
        <v>267</v>
      </c>
      <c r="D87" s="77" t="s">
        <v>278</v>
      </c>
      <c r="E87" s="26" t="s">
        <v>188</v>
      </c>
      <c r="F87" s="30">
        <v>1</v>
      </c>
      <c r="G87" s="25"/>
      <c r="H87" s="45">
        <v>1771999000</v>
      </c>
      <c r="I87" s="29">
        <f t="shared" si="5"/>
        <v>1984638880.0000002</v>
      </c>
      <c r="J87" s="64" t="s">
        <v>277</v>
      </c>
      <c r="K87" s="11" t="s">
        <v>207</v>
      </c>
    </row>
    <row r="88" spans="1:11" ht="45" x14ac:dyDescent="0.25">
      <c r="A88" s="24">
        <f t="shared" si="7"/>
        <v>34</v>
      </c>
      <c r="B88" s="77" t="s">
        <v>279</v>
      </c>
      <c r="C88" s="30" t="s">
        <v>267</v>
      </c>
      <c r="D88" s="77" t="s">
        <v>279</v>
      </c>
      <c r="E88" s="26" t="s">
        <v>188</v>
      </c>
      <c r="F88" s="30">
        <v>1</v>
      </c>
      <c r="G88" s="25"/>
      <c r="H88" s="45">
        <v>137645000</v>
      </c>
      <c r="I88" s="29">
        <f t="shared" si="5"/>
        <v>154162400</v>
      </c>
      <c r="J88" s="64" t="s">
        <v>277</v>
      </c>
      <c r="K88" s="11" t="s">
        <v>207</v>
      </c>
    </row>
    <row r="89" spans="1:11" ht="90" x14ac:dyDescent="0.25">
      <c r="A89" s="24">
        <f t="shared" si="7"/>
        <v>35</v>
      </c>
      <c r="B89" s="77" t="s">
        <v>280</v>
      </c>
      <c r="C89" s="30" t="s">
        <v>267</v>
      </c>
      <c r="D89" s="77" t="s">
        <v>280</v>
      </c>
      <c r="E89" s="26" t="s">
        <v>188</v>
      </c>
      <c r="F89" s="30">
        <v>1</v>
      </c>
      <c r="G89" s="25"/>
      <c r="H89" s="45">
        <v>144767000</v>
      </c>
      <c r="I89" s="29">
        <f t="shared" si="5"/>
        <v>162139040.00000003</v>
      </c>
      <c r="J89" s="25" t="s">
        <v>277</v>
      </c>
      <c r="K89" s="62" t="s">
        <v>207</v>
      </c>
    </row>
    <row r="90" spans="1:11" ht="90" x14ac:dyDescent="0.25">
      <c r="A90" s="24">
        <f t="shared" si="7"/>
        <v>36</v>
      </c>
      <c r="B90" s="77" t="s">
        <v>281</v>
      </c>
      <c r="C90" s="30" t="s">
        <v>267</v>
      </c>
      <c r="D90" s="77" t="s">
        <v>281</v>
      </c>
      <c r="E90" s="26" t="s">
        <v>188</v>
      </c>
      <c r="F90" s="30">
        <v>1</v>
      </c>
      <c r="G90" s="25"/>
      <c r="H90" s="45">
        <v>512072000</v>
      </c>
      <c r="I90" s="29">
        <f t="shared" si="5"/>
        <v>573520640</v>
      </c>
      <c r="J90" s="25" t="s">
        <v>277</v>
      </c>
      <c r="K90" s="62" t="s">
        <v>207</v>
      </c>
    </row>
    <row r="91" spans="1:11" ht="120" x14ac:dyDescent="0.25">
      <c r="A91" s="24">
        <f t="shared" si="7"/>
        <v>37</v>
      </c>
      <c r="B91" s="77" t="s">
        <v>282</v>
      </c>
      <c r="C91" s="30" t="s">
        <v>267</v>
      </c>
      <c r="D91" s="77" t="s">
        <v>282</v>
      </c>
      <c r="E91" s="26" t="s">
        <v>188</v>
      </c>
      <c r="F91" s="30">
        <v>1</v>
      </c>
      <c r="G91" s="25"/>
      <c r="H91" s="45">
        <v>1015852000</v>
      </c>
      <c r="I91" s="29">
        <f t="shared" si="5"/>
        <v>1137754240</v>
      </c>
      <c r="J91" s="25" t="s">
        <v>277</v>
      </c>
      <c r="K91" s="62" t="s">
        <v>207</v>
      </c>
    </row>
    <row r="92" spans="1:11" ht="60" x14ac:dyDescent="0.25">
      <c r="A92" s="24">
        <f t="shared" si="7"/>
        <v>38</v>
      </c>
      <c r="B92" s="77" t="s">
        <v>283</v>
      </c>
      <c r="C92" s="30" t="s">
        <v>232</v>
      </c>
      <c r="D92" s="77" t="s">
        <v>283</v>
      </c>
      <c r="E92" s="26" t="s">
        <v>188</v>
      </c>
      <c r="F92" s="30">
        <v>1</v>
      </c>
      <c r="G92" s="25"/>
      <c r="H92" s="45">
        <v>82952000</v>
      </c>
      <c r="I92" s="29">
        <f t="shared" si="5"/>
        <v>92906240.000000015</v>
      </c>
      <c r="J92" s="25" t="s">
        <v>249</v>
      </c>
      <c r="K92" s="62" t="s">
        <v>207</v>
      </c>
    </row>
    <row r="93" spans="1:11" ht="60" x14ac:dyDescent="0.25">
      <c r="A93" s="24">
        <f t="shared" si="7"/>
        <v>39</v>
      </c>
      <c r="B93" s="77" t="s">
        <v>284</v>
      </c>
      <c r="C93" s="30" t="s">
        <v>232</v>
      </c>
      <c r="D93" s="77" t="s">
        <v>285</v>
      </c>
      <c r="E93" s="26" t="s">
        <v>188</v>
      </c>
      <c r="F93" s="30">
        <v>1</v>
      </c>
      <c r="G93" s="25"/>
      <c r="H93" s="45">
        <v>43226000</v>
      </c>
      <c r="I93" s="29">
        <f t="shared" si="5"/>
        <v>48413120.000000007</v>
      </c>
      <c r="J93" s="25" t="s">
        <v>249</v>
      </c>
      <c r="K93" s="64" t="s">
        <v>207</v>
      </c>
    </row>
    <row r="94" spans="1:11" ht="60" x14ac:dyDescent="0.25">
      <c r="A94" s="24">
        <f t="shared" si="7"/>
        <v>40</v>
      </c>
      <c r="B94" s="77" t="s">
        <v>286</v>
      </c>
      <c r="C94" s="30" t="s">
        <v>232</v>
      </c>
      <c r="D94" s="77" t="s">
        <v>287</v>
      </c>
      <c r="E94" s="26" t="s">
        <v>188</v>
      </c>
      <c r="F94" s="30">
        <v>1</v>
      </c>
      <c r="G94" s="25"/>
      <c r="H94" s="45">
        <v>123822000</v>
      </c>
      <c r="I94" s="29">
        <f t="shared" si="5"/>
        <v>138680640</v>
      </c>
      <c r="J94" s="64" t="s">
        <v>249</v>
      </c>
      <c r="K94" s="11" t="s">
        <v>207</v>
      </c>
    </row>
    <row r="95" spans="1:11" ht="60" x14ac:dyDescent="0.25">
      <c r="A95" s="24">
        <f t="shared" si="7"/>
        <v>41</v>
      </c>
      <c r="B95" s="77" t="s">
        <v>288</v>
      </c>
      <c r="C95" s="30" t="s">
        <v>289</v>
      </c>
      <c r="D95" s="77" t="s">
        <v>288</v>
      </c>
      <c r="E95" s="26" t="s">
        <v>188</v>
      </c>
      <c r="F95" s="30">
        <v>1</v>
      </c>
      <c r="G95" s="25"/>
      <c r="H95" s="45">
        <v>8139120</v>
      </c>
      <c r="I95" s="29">
        <f t="shared" si="5"/>
        <v>9115814.4000000004</v>
      </c>
      <c r="J95" s="64" t="s">
        <v>249</v>
      </c>
      <c r="K95" s="11" t="s">
        <v>207</v>
      </c>
    </row>
    <row r="96" spans="1:11" ht="60" x14ac:dyDescent="0.25">
      <c r="A96" s="24">
        <f t="shared" si="7"/>
        <v>42</v>
      </c>
      <c r="B96" s="31" t="s">
        <v>290</v>
      </c>
      <c r="C96" s="26" t="s">
        <v>289</v>
      </c>
      <c r="D96" s="31" t="s">
        <v>290</v>
      </c>
      <c r="E96" s="26" t="s">
        <v>188</v>
      </c>
      <c r="F96" s="30">
        <v>1</v>
      </c>
      <c r="G96" s="31"/>
      <c r="H96" s="29">
        <v>6782600</v>
      </c>
      <c r="I96" s="29">
        <f t="shared" si="5"/>
        <v>7596512.0000000009</v>
      </c>
      <c r="J96" s="37" t="s">
        <v>249</v>
      </c>
      <c r="K96" s="37" t="s">
        <v>207</v>
      </c>
    </row>
    <row r="97" spans="1:11" ht="60" x14ac:dyDescent="0.25">
      <c r="A97" s="24">
        <f t="shared" si="7"/>
        <v>43</v>
      </c>
      <c r="B97" s="31" t="s">
        <v>291</v>
      </c>
      <c r="C97" s="26" t="s">
        <v>223</v>
      </c>
      <c r="D97" s="31" t="s">
        <v>292</v>
      </c>
      <c r="E97" s="26" t="s">
        <v>188</v>
      </c>
      <c r="F97" s="30">
        <v>1</v>
      </c>
      <c r="G97" s="31"/>
      <c r="H97" s="29">
        <v>165529350</v>
      </c>
      <c r="I97" s="29">
        <f t="shared" si="5"/>
        <v>185392872.00000003</v>
      </c>
      <c r="J97" s="37" t="s">
        <v>293</v>
      </c>
      <c r="K97" s="37" t="s">
        <v>207</v>
      </c>
    </row>
    <row r="98" spans="1:11" ht="90" x14ac:dyDescent="0.25">
      <c r="A98" s="24">
        <f t="shared" si="7"/>
        <v>44</v>
      </c>
      <c r="B98" s="31" t="s">
        <v>315</v>
      </c>
      <c r="C98" s="26" t="s">
        <v>267</v>
      </c>
      <c r="D98" s="31" t="s">
        <v>316</v>
      </c>
      <c r="E98" s="26" t="s">
        <v>188</v>
      </c>
      <c r="F98" s="30">
        <v>1</v>
      </c>
      <c r="G98" s="31"/>
      <c r="H98" s="29">
        <v>350882606</v>
      </c>
      <c r="I98" s="29">
        <f t="shared" si="5"/>
        <v>392988518.72000003</v>
      </c>
      <c r="J98" s="37" t="s">
        <v>294</v>
      </c>
      <c r="K98" s="37" t="s">
        <v>219</v>
      </c>
    </row>
    <row r="99" spans="1:11" ht="75" x14ac:dyDescent="0.25">
      <c r="A99" s="55">
        <v>45</v>
      </c>
      <c r="B99" s="31" t="s">
        <v>295</v>
      </c>
      <c r="C99" s="26" t="s">
        <v>223</v>
      </c>
      <c r="D99" s="31" t="s">
        <v>295</v>
      </c>
      <c r="E99" s="26" t="s">
        <v>188</v>
      </c>
      <c r="F99" s="30">
        <v>1</v>
      </c>
      <c r="G99" s="31"/>
      <c r="H99" s="29">
        <v>284900000</v>
      </c>
      <c r="I99" s="29">
        <f t="shared" si="5"/>
        <v>319088000.00000006</v>
      </c>
      <c r="J99" s="58" t="s">
        <v>296</v>
      </c>
      <c r="K99" s="37" t="s">
        <v>297</v>
      </c>
    </row>
    <row r="100" spans="1:11" ht="39.75" customHeight="1" x14ac:dyDescent="0.25">
      <c r="A100" s="55">
        <v>46</v>
      </c>
      <c r="B100" s="31" t="s">
        <v>379</v>
      </c>
      <c r="C100" s="26" t="s">
        <v>257</v>
      </c>
      <c r="D100" s="31" t="s">
        <v>380</v>
      </c>
      <c r="E100" s="26" t="s">
        <v>188</v>
      </c>
      <c r="F100" s="30">
        <v>1</v>
      </c>
      <c r="G100" s="31"/>
      <c r="H100" s="29">
        <v>1794000</v>
      </c>
      <c r="I100" s="29">
        <f t="shared" si="5"/>
        <v>2009280.0000000002</v>
      </c>
      <c r="J100" s="58" t="s">
        <v>381</v>
      </c>
      <c r="K100" s="37" t="s">
        <v>368</v>
      </c>
    </row>
    <row r="101" spans="1:11" ht="47.25" customHeight="1" x14ac:dyDescent="0.25">
      <c r="A101" s="55">
        <v>47</v>
      </c>
      <c r="B101" s="31" t="s">
        <v>382</v>
      </c>
      <c r="C101" s="26" t="s">
        <v>257</v>
      </c>
      <c r="D101" s="31" t="s">
        <v>383</v>
      </c>
      <c r="E101" s="26" t="s">
        <v>188</v>
      </c>
      <c r="F101" s="30">
        <v>1</v>
      </c>
      <c r="G101" s="31"/>
      <c r="H101" s="29">
        <v>11153410</v>
      </c>
      <c r="I101" s="29">
        <f t="shared" si="5"/>
        <v>12491819.200000001</v>
      </c>
      <c r="J101" s="58" t="s">
        <v>384</v>
      </c>
      <c r="K101" s="37" t="s">
        <v>368</v>
      </c>
    </row>
    <row r="102" spans="1:11" ht="98.25" customHeight="1" x14ac:dyDescent="0.25">
      <c r="A102" s="55">
        <v>48</v>
      </c>
      <c r="B102" s="31" t="s">
        <v>394</v>
      </c>
      <c r="C102" s="26" t="s">
        <v>232</v>
      </c>
      <c r="D102" s="31" t="s">
        <v>395</v>
      </c>
      <c r="E102" s="26" t="s">
        <v>188</v>
      </c>
      <c r="F102" s="30">
        <v>1</v>
      </c>
      <c r="G102" s="31"/>
      <c r="H102" s="29">
        <v>22767857.140000001</v>
      </c>
      <c r="I102" s="29">
        <f t="shared" si="5"/>
        <v>25499999.996800002</v>
      </c>
      <c r="J102" s="58" t="s">
        <v>396</v>
      </c>
      <c r="K102" s="37" t="s">
        <v>368</v>
      </c>
    </row>
    <row r="103" spans="1:11" x14ac:dyDescent="0.25">
      <c r="A103" s="34"/>
      <c r="B103" s="78" t="s">
        <v>298</v>
      </c>
      <c r="C103" s="35"/>
      <c r="D103" s="80"/>
      <c r="E103" s="35"/>
      <c r="F103" s="35"/>
      <c r="G103" s="36"/>
      <c r="H103" s="40">
        <f>SUM(H62:H102)</f>
        <v>11003830013.18</v>
      </c>
      <c r="I103" s="46">
        <f>SUM(I62:I102)</f>
        <v>12324289614.7616</v>
      </c>
      <c r="J103" s="37"/>
      <c r="K103" s="37"/>
    </row>
    <row r="104" spans="1:11" x14ac:dyDescent="0.25">
      <c r="A104" s="91" t="s">
        <v>299</v>
      </c>
      <c r="B104" s="92"/>
      <c r="C104" s="92"/>
      <c r="D104" s="92"/>
      <c r="E104" s="92"/>
      <c r="F104" s="92"/>
      <c r="G104" s="92"/>
      <c r="H104" s="48">
        <f>H103+H60+H50+H42+H20</f>
        <v>61634377863.18</v>
      </c>
      <c r="I104" s="48">
        <f>I103+I60+I50+I42+I20</f>
        <v>69030503206.761612</v>
      </c>
      <c r="J104" s="65"/>
      <c r="K104" s="65"/>
    </row>
    <row r="105" spans="1:11" x14ac:dyDescent="0.25">
      <c r="A105" s="2"/>
      <c r="J105" s="66"/>
    </row>
    <row r="106" spans="1:11" x14ac:dyDescent="0.25">
      <c r="A106" s="2"/>
    </row>
    <row r="107" spans="1:11" x14ac:dyDescent="0.25">
      <c r="A107" s="81" t="s">
        <v>300</v>
      </c>
      <c r="J107" s="66"/>
    </row>
    <row r="108" spans="1:11" x14ac:dyDescent="0.25">
      <c r="J108" s="66"/>
    </row>
    <row r="109" spans="1:1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66"/>
      <c r="K109" s="5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66"/>
      <c r="K111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</sheetData>
  <mergeCells count="11">
    <mergeCell ref="A60:G60"/>
    <mergeCell ref="A61:K61"/>
    <mergeCell ref="A104:G104"/>
    <mergeCell ref="A16:K16"/>
    <mergeCell ref="A17:K17"/>
    <mergeCell ref="A20:G20"/>
    <mergeCell ref="A21:K21"/>
    <mergeCell ref="A51:K51"/>
    <mergeCell ref="A52:K52"/>
    <mergeCell ref="A43:K43"/>
    <mergeCell ref="A50:G50"/>
  </mergeCells>
  <dataValidations count="1">
    <dataValidation allowBlank="1" showInputMessage="1" showErrorMessage="1" prompt="Введите наименование на рус.языке" sqref="B65 D65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2012-07-30T03:40:05Z</dcterms:modified>
</cp:coreProperties>
</file>