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740" windowWidth="19320" windowHeight="42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пз!$A$14:$M$92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91" i="12" l="1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A54" i="12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I53" i="12"/>
  <c r="I91" i="12" s="1"/>
  <c r="H51" i="12"/>
  <c r="I50" i="12"/>
  <c r="I49" i="12"/>
  <c r="I48" i="12"/>
  <c r="I47" i="12"/>
  <c r="I46" i="12"/>
  <c r="I45" i="12"/>
  <c r="I44" i="12"/>
  <c r="I51" i="12" s="1"/>
  <c r="H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41" i="12" s="1"/>
  <c r="H20" i="12"/>
  <c r="H92" i="12" s="1"/>
  <c r="I19" i="12"/>
  <c r="I20" i="12" s="1"/>
  <c r="I18" i="12"/>
  <c r="I92" i="12" l="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53" i="11"/>
  <c r="I45" i="11"/>
  <c r="I46" i="11"/>
  <c r="I47" i="11"/>
  <c r="I48" i="11"/>
  <c r="I49" i="11"/>
  <c r="I50" i="11"/>
  <c r="I44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22" i="11"/>
  <c r="I19" i="11"/>
  <c r="I18" i="11"/>
  <c r="H91" i="11"/>
  <c r="H41" i="11"/>
  <c r="I41" i="11" l="1"/>
  <c r="I91" i="11"/>
  <c r="I20" i="11"/>
  <c r="H51" i="11"/>
  <c r="A55" i="11" l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H20" i="11"/>
  <c r="A72" i="11" l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H92" i="11"/>
  <c r="I51" i="11"/>
  <c r="I92" i="11" l="1"/>
</calcChain>
</file>

<file path=xl/sharedStrings.xml><?xml version="1.0" encoding="utf-8"?>
<sst xmlns="http://schemas.openxmlformats.org/spreadsheetml/2006/main" count="846" uniqueCount="358">
  <si>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</si>
  <si>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</si>
  <si>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</si>
  <si>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</si>
  <si>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</si>
  <si>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</si>
  <si>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</si>
  <si>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</si>
  <si>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</si>
  <si>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</si>
  <si>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</si>
  <si>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</si>
  <si>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</si>
  <si>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</si>
  <si>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</si>
  <si>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</si>
  <si>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</si>
  <si>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</si>
  <si>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</si>
  <si>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</si>
  <si>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</si>
  <si>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</si>
  <si>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</si>
  <si>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</si>
  <si>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</si>
  <si>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</si>
  <si>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</si>
  <si>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</si>
  <si>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</si>
  <si>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</si>
  <si>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</si>
  <si>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</si>
  <si>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</si>
  <si>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</si>
  <si>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</si>
  <si>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</si>
  <si>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</si>
  <si>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</si>
  <si>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</si>
  <si>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</si>
  <si>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</si>
  <si>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</si>
  <si>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</si>
  <si>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</si>
  <si>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</si>
  <si>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</si>
  <si>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</si>
  <si>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</si>
  <si>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</si>
  <si>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</si>
  <si>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</si>
  <si>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</si>
  <si>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</si>
  <si>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</si>
  <si>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</si>
  <si>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</si>
  <si>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</si>
  <si>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</si>
  <si>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</si>
  <si>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</si>
  <si>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</si>
  <si>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</si>
  <si>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</si>
  <si>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</si>
  <si>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</si>
  <si>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</si>
  <si>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</si>
  <si>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</si>
  <si>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</si>
  <si>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</si>
  <si>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</si>
  <si>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</si>
  <si>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</si>
  <si>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</si>
  <si>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</si>
  <si>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</si>
  <si>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</si>
  <si>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</si>
  <si>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</si>
  <si>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</si>
  <si>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</si>
  <si>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</si>
  <si>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</si>
  <si>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</si>
  <si>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</si>
  <si>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</si>
  <si>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</si>
  <si>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</si>
  <si>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</si>
  <si>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</si>
  <si>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</si>
  <si>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</si>
  <si>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</si>
  <si>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</si>
  <si>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</si>
  <si>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</si>
  <si>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</si>
  <si>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</si>
  <si>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</si>
  <si>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</si>
  <si>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</si>
  <si>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</si>
  <si>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</si>
  <si>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</si>
  <si>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</si>
  <si>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</si>
  <si>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</si>
  <si>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</si>
  <si>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</si>
  <si>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</si>
  <si>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</si>
  <si>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</si>
  <si>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</si>
  <si>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</si>
  <si>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</si>
  <si>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</si>
  <si>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</si>
  <si>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</si>
  <si>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</si>
  <si>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</si>
  <si>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</si>
  <si>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</si>
  <si>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</si>
  <si>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</si>
  <si>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</si>
  <si>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</si>
  <si>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</si>
  <si>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</si>
  <si>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</si>
  <si>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</si>
  <si>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</si>
  <si>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</si>
  <si>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</si>
  <si>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</si>
  <si>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</si>
  <si>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</si>
  <si>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</si>
  <si>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</si>
  <si>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</si>
  <si>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</si>
  <si>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</si>
  <si>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</si>
  <si>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Техническое обследование зданий АО "Республиканский научный центр неотложной медицинской помощи"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</si>
  <si>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</si>
  <si>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</si>
  <si>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</si>
  <si>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Перепланировка помещений АО "Республиканский научный центр неотложной медицинской помощи"</t>
  </si>
  <si>
    <t>в течение 11месяцев со дня вступления в силу договора подряда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</si>
  <si>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</si>
  <si>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</si>
  <si>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</si>
  <si>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</si>
  <si>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</si>
  <si>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</si>
  <si>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</si>
  <si>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</si>
  <si>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</si>
  <si>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</si>
  <si>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</si>
  <si>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</si>
  <si>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</si>
  <si>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</si>
  <si>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</si>
  <si>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</si>
  <si>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</si>
  <si>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</si>
  <si>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</si>
  <si>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</si>
  <si>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</si>
  <si>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</si>
  <si>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</si>
  <si>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</si>
  <si>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</si>
  <si>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</si>
  <si>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</si>
  <si>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</si>
  <si>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</si>
  <si>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</si>
  <si>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</si>
  <si>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</si>
  <si>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</si>
  <si>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</si>
  <si>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</si>
  <si>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</si>
  <si>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</si>
  <si>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</si>
  <si>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</si>
  <si>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</si>
  <si>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</si>
  <si>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</si>
  <si>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</si>
  <si>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</si>
  <si>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</si>
  <si>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</si>
  <si>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</si>
  <si>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</si>
  <si>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</si>
  <si>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</si>
  <si>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</si>
  <si>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</si>
  <si>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</si>
  <si>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</si>
  <si>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</si>
  <si>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 xml:space="preserve"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барлау жүргізу </t>
  </si>
  <si>
    <t>шарттың күшіне енген күнінен бастап 11 ай</t>
  </si>
  <si>
    <t>ПОС материалдарын әзірлеу және өндіру</t>
  </si>
  <si>
    <t>Брендті алға жылжыту және қолдау көрсету, брошюраларды, постерлерді, лифлеттер мен түрлі форматтағы флаерлерді, мерекелік құттықтау ашық хаттарды жасау, презентациялық тығыз - дискілер мен флешкаларды дайындау, көрме стендтеріне фотопанельдерді жасау, оларға ролл-аптарды жасау,  имидждік сувенирлік өнімдердің  сирек кездесетін топтамасын әзірлеу</t>
  </si>
  <si>
    <t>Компанияның маркетингтік және PR-акцияларын өткізу</t>
  </si>
  <si>
    <t>Республикалық  денсаулық күні,   "Болу үшін оқу",  "Оқу жылының басталуы", "Білім күні" "Университеттің туған күні"акцияларын өткізу</t>
  </si>
  <si>
    <t xml:space="preserve">Имидждік фильмді жасау </t>
  </si>
  <si>
    <t>баға ұсыныстарың сұрастыру</t>
  </si>
  <si>
    <t>Имидждік фильмді жасау, хронометражы 7 мин, 3 тілде</t>
  </si>
  <si>
    <t>шарттың күшіне енген күнінен бастап 2 ай</t>
  </si>
  <si>
    <t xml:space="preserve">Имидждік өнімдерді жасау </t>
  </si>
  <si>
    <t>Университет символикасы бар имидждік өнімдерді өндіру және әзірлеу: VIP сыйлықтар, брендтелген папкалар, қаламдар, қойын дәптерлер, күнделіктер, пакеттер, сапты аяқтар, USB, калькуляторлар, визитницалар, лазер нұсқағыштар, брелоктар, белгілер, майкалар, кеудешелер, ветровкалар, кеңсе жиындары (қағаз кубиктер) және т.б..</t>
  </si>
  <si>
    <t>шарттың күшіне енген күнінен бастап 10 ай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</si>
  <si>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</si>
  <si>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</si>
  <si>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</si>
  <si>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шарттың күшіне енген күнінен бастап 8 ай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</si>
  <si>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</si>
  <si>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</si>
  <si>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</si>
  <si>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</si>
  <si>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</si>
  <si>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 xml:space="preserve">Халықаралық нарықтағы коммуникациялық стратегия </t>
  </si>
  <si>
    <t>Білім беру қызметтерінің халықаралық нарығында коммуникациялар стратегиясын әзірлеу, БАҚ-та орналастыру, консультациялар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</si>
  <si>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</si>
  <si>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</si>
  <si>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</si>
  <si>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</si>
  <si>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</si>
  <si>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</si>
  <si>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</si>
  <si>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</si>
  <si>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</si>
  <si>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шарттың күшіне енген күнінен бастап 4 ай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</si>
  <si>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</si>
  <si>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</si>
  <si>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</si>
  <si>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</si>
  <si>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</si>
  <si>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</si>
  <si>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</si>
  <si>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</si>
  <si>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 xml:space="preserve"> "Жедел медициналық жәрдем республикалық ғылыми орталығы" АҚ ғимараттарына техникалық тексеру жүргізу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</si>
  <si>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</si>
  <si>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</si>
  <si>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</si>
  <si>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</si>
  <si>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</si>
  <si>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</si>
  <si>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</si>
  <si>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</si>
  <si>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</si>
  <si>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мердiгерлiк шарттың күшіне енген күнінен бастап 11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</si>
  <si>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</si>
  <si>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</si>
  <si>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</si>
  <si>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</si>
  <si>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</si>
  <si>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</si>
  <si>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</si>
  <si>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</si>
  <si>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</si>
  <si>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</si>
  <si>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</si>
  <si>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</si>
  <si>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</si>
  <si>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</si>
  <si>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</si>
  <si>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</si>
  <si>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</si>
  <si>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</si>
  <si>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</si>
  <si>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</si>
  <si>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</si>
  <si>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</si>
  <si>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</si>
  <si>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</si>
  <si>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</si>
  <si>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</si>
  <si>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</si>
  <si>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</si>
  <si>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</si>
  <si>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</si>
  <si>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</si>
  <si>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</si>
  <si>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</si>
  <si>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Стратегиялық әріптестен Жоғарғы бизнес мектебі үшін қызметтерді сатып алу бойынша ұзақмерзімді келісім 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</si>
  <si>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</si>
  <si>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Стратегиялық әріптестен Мемлекеттік саясат мектебі үшін қызметтерді сатып алу бойынша ұзақмерзімді келісім 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</si>
  <si>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</si>
  <si>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</si>
  <si>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</si>
  <si>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</si>
  <si>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</si>
  <si>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</si>
  <si>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</si>
  <si>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</si>
  <si>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</si>
  <si>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</si>
  <si>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</si>
  <si>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</si>
  <si>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</si>
  <si>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</si>
  <si>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</si>
  <si>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</si>
  <si>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</si>
  <si>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</si>
  <si>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</si>
  <si>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</si>
  <si>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</si>
  <si>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</si>
  <si>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</si>
  <si>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</si>
  <si>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</si>
  <si>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</si>
  <si>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</si>
  <si>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</si>
  <si>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</si>
  <si>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</si>
  <si>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</si>
  <si>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</si>
  <si>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</si>
  <si>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</si>
  <si>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</si>
  <si>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</si>
  <si>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</si>
  <si>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</si>
  <si>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</si>
  <si>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>"Teambuilding" іс-шарасын  ұйымдастыру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</si>
  <si>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</si>
  <si>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</si>
  <si>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</si>
  <si>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</si>
  <si>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</si>
  <si>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</si>
  <si>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</si>
  <si>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"Жедел медициналық жәрдем республикалық ғылыми орталығы" АҚ бөлмелерің қайта жоспарлау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</si>
  <si>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</si>
  <si>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</si>
  <si>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</si>
  <si>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</si>
  <si>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</si>
  <si>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</si>
  <si>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 xml:space="preserve">"Назарбаев Университет"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</si>
  <si>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</si>
  <si>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</si>
  <si>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</si>
  <si>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</si>
  <si>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с даты вступления договора в силу по июль 2013 года</t>
  </si>
  <si>
    <t xml:space="preserve">шарттың күшіне енген күнінен бастап шілдеге 2013ж. дейін
</t>
  </si>
  <si>
    <t>от 09 июля 2012 года №60</t>
  </si>
  <si>
    <t>с учетом изменения, согласно приказу Председателя Исполнительного совета</t>
  </si>
  <si>
    <t xml:space="preserve">2. Тауарлар, жұмыстар, қызметтерді, сатып алу  Ереженің 15-тармағына сәйкес Ереженің нормаларын қолданусыз жүзеге асырылады. </t>
  </si>
  <si>
    <t xml:space="preserve">Сатып алуға жоспарланған сома, теңге, ҚҚС есепке алмағанда </t>
  </si>
  <si>
    <t>Сатып алуға жоспарланған сома, теңге, ҚҚС есепке алғанда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</si>
</sst>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91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91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="75" zoomScaleNormal="75" workbookViewId="0">
      <selection activeCell="G18" sqref="G18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345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347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354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346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353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44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79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80</v>
      </c>
      <c r="B14" s="20" t="s">
        <v>348</v>
      </c>
      <c r="C14" s="21" t="s">
        <v>349</v>
      </c>
      <c r="D14" s="20" t="s">
        <v>154</v>
      </c>
      <c r="E14" s="21" t="s">
        <v>155</v>
      </c>
      <c r="F14" s="21" t="s">
        <v>157</v>
      </c>
      <c r="G14" s="21" t="s">
        <v>156</v>
      </c>
      <c r="H14" s="40" t="s">
        <v>81</v>
      </c>
      <c r="I14" s="40" t="s">
        <v>82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0" t="s">
        <v>86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s="5" customFormat="1" ht="23.25" customHeight="1" x14ac:dyDescent="0.25">
      <c r="A17" s="91" t="s">
        <v>83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s="7" customFormat="1" ht="95.25" customHeight="1" x14ac:dyDescent="0.25">
      <c r="A18" s="24">
        <v>1</v>
      </c>
      <c r="B18" s="69" t="s">
        <v>94</v>
      </c>
      <c r="C18" s="4" t="s">
        <v>43</v>
      </c>
      <c r="D18" s="69" t="s">
        <v>14</v>
      </c>
      <c r="E18" s="13" t="s">
        <v>33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95</v>
      </c>
      <c r="K18" s="11" t="s">
        <v>16</v>
      </c>
    </row>
    <row r="19" spans="1:11" s="7" customFormat="1" ht="90" customHeight="1" x14ac:dyDescent="0.25">
      <c r="A19" s="24">
        <v>2</v>
      </c>
      <c r="B19" s="69" t="s">
        <v>96</v>
      </c>
      <c r="C19" s="6" t="s">
        <v>43</v>
      </c>
      <c r="D19" s="69" t="s">
        <v>15</v>
      </c>
      <c r="E19" s="13" t="s">
        <v>33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93</v>
      </c>
      <c r="K19" s="11" t="s">
        <v>16</v>
      </c>
    </row>
    <row r="20" spans="1:11" s="7" customFormat="1" ht="12" customHeight="1" x14ac:dyDescent="0.25">
      <c r="A20" s="92" t="s">
        <v>84</v>
      </c>
      <c r="B20" s="93"/>
      <c r="C20" s="93"/>
      <c r="D20" s="93"/>
      <c r="E20" s="93"/>
      <c r="F20" s="93"/>
      <c r="G20" s="94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1" t="s">
        <v>85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s="7" customFormat="1" ht="84" customHeight="1" x14ac:dyDescent="0.25">
      <c r="A22" s="24">
        <v>3</v>
      </c>
      <c r="B22" s="69" t="s">
        <v>90</v>
      </c>
      <c r="C22" s="12" t="s">
        <v>43</v>
      </c>
      <c r="D22" s="69" t="s">
        <v>101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91</v>
      </c>
      <c r="K22" s="11" t="s">
        <v>16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43</v>
      </c>
      <c r="D23" s="69" t="s">
        <v>23</v>
      </c>
      <c r="E23" s="13" t="s">
        <v>2</v>
      </c>
      <c r="F23" s="13">
        <v>1</v>
      </c>
      <c r="G23" s="13"/>
      <c r="H23" s="28">
        <v>30000000</v>
      </c>
      <c r="I23" s="28">
        <f t="shared" ref="I23:I40" si="1">H23*1.12</f>
        <v>33600000</v>
      </c>
      <c r="J23" s="54" t="s">
        <v>35</v>
      </c>
      <c r="K23" s="11" t="s">
        <v>16</v>
      </c>
    </row>
    <row r="24" spans="1:11" s="7" customFormat="1" ht="116.25" customHeight="1" x14ac:dyDescent="0.25">
      <c r="A24" s="24">
        <v>5</v>
      </c>
      <c r="B24" s="69" t="s">
        <v>22</v>
      </c>
      <c r="C24" s="12" t="s">
        <v>43</v>
      </c>
      <c r="D24" s="69" t="s">
        <v>88</v>
      </c>
      <c r="E24" s="13" t="s">
        <v>2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35</v>
      </c>
      <c r="K24" s="11" t="s">
        <v>16</v>
      </c>
    </row>
    <row r="25" spans="1:11" s="7" customFormat="1" ht="81.75" customHeight="1" x14ac:dyDescent="0.25">
      <c r="A25" s="24">
        <v>6</v>
      </c>
      <c r="B25" s="69" t="s">
        <v>9</v>
      </c>
      <c r="C25" s="12" t="s">
        <v>43</v>
      </c>
      <c r="D25" s="69" t="s">
        <v>89</v>
      </c>
      <c r="E25" s="13" t="s">
        <v>2</v>
      </c>
      <c r="F25" s="13">
        <v>1</v>
      </c>
      <c r="G25" s="13"/>
      <c r="H25" s="28">
        <v>10000000</v>
      </c>
      <c r="I25" s="28">
        <f t="shared" si="1"/>
        <v>11200000.000000002</v>
      </c>
      <c r="J25" s="54" t="s">
        <v>35</v>
      </c>
      <c r="K25" s="11" t="s">
        <v>16</v>
      </c>
    </row>
    <row r="26" spans="1:11" s="7" customFormat="1" ht="81.75" customHeight="1" x14ac:dyDescent="0.25">
      <c r="A26" s="24">
        <v>7</v>
      </c>
      <c r="B26" s="69" t="s">
        <v>8</v>
      </c>
      <c r="C26" s="12" t="s">
        <v>11</v>
      </c>
      <c r="D26" s="69" t="s">
        <v>52</v>
      </c>
      <c r="E26" s="13" t="s">
        <v>2</v>
      </c>
      <c r="F26" s="13">
        <v>1</v>
      </c>
      <c r="G26" s="13"/>
      <c r="H26" s="28">
        <v>3000000</v>
      </c>
      <c r="I26" s="28">
        <f t="shared" si="1"/>
        <v>3360000.0000000005</v>
      </c>
      <c r="J26" s="54" t="s">
        <v>36</v>
      </c>
      <c r="K26" s="11" t="s">
        <v>16</v>
      </c>
    </row>
    <row r="27" spans="1:11" s="7" customFormat="1" ht="105" customHeight="1" x14ac:dyDescent="0.25">
      <c r="A27" s="24">
        <v>8</v>
      </c>
      <c r="B27" s="69" t="s">
        <v>51</v>
      </c>
      <c r="C27" s="12" t="s">
        <v>43</v>
      </c>
      <c r="D27" s="69" t="s">
        <v>98</v>
      </c>
      <c r="E27" s="13" t="s">
        <v>2</v>
      </c>
      <c r="F27" s="13">
        <v>1</v>
      </c>
      <c r="G27" s="13"/>
      <c r="H27" s="28">
        <v>13000000</v>
      </c>
      <c r="I27" s="28">
        <f t="shared" si="1"/>
        <v>14560000.000000002</v>
      </c>
      <c r="J27" s="57" t="s">
        <v>37</v>
      </c>
      <c r="K27" s="11" t="s">
        <v>16</v>
      </c>
    </row>
    <row r="28" spans="1:11" s="7" customFormat="1" ht="45" customHeight="1" x14ac:dyDescent="0.25">
      <c r="A28" s="24">
        <v>9</v>
      </c>
      <c r="B28" s="69" t="s">
        <v>10</v>
      </c>
      <c r="C28" s="12" t="s">
        <v>43</v>
      </c>
      <c r="D28" s="69" t="s">
        <v>105</v>
      </c>
      <c r="E28" s="13" t="s">
        <v>2</v>
      </c>
      <c r="F28" s="13">
        <v>1</v>
      </c>
      <c r="G28" s="13"/>
      <c r="H28" s="28">
        <v>13000000</v>
      </c>
      <c r="I28" s="28">
        <f t="shared" si="1"/>
        <v>14560000.000000002</v>
      </c>
      <c r="J28" s="57" t="s">
        <v>35</v>
      </c>
      <c r="K28" s="11" t="s">
        <v>16</v>
      </c>
    </row>
    <row r="29" spans="1:11" s="7" customFormat="1" ht="45" customHeight="1" x14ac:dyDescent="0.25">
      <c r="A29" s="24">
        <v>10</v>
      </c>
      <c r="B29" s="69" t="s">
        <v>40</v>
      </c>
      <c r="C29" s="12" t="s">
        <v>43</v>
      </c>
      <c r="D29" s="69" t="s">
        <v>53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</v>
      </c>
      <c r="K29" s="11" t="s">
        <v>16</v>
      </c>
    </row>
    <row r="30" spans="1:11" s="7" customFormat="1" ht="45" customHeight="1" x14ac:dyDescent="0.25">
      <c r="A30" s="24">
        <v>11</v>
      </c>
      <c r="B30" s="69" t="s">
        <v>102</v>
      </c>
      <c r="C30" s="12" t="s">
        <v>43</v>
      </c>
      <c r="D30" s="69" t="s">
        <v>24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39</v>
      </c>
      <c r="K30" s="11" t="s">
        <v>16</v>
      </c>
    </row>
    <row r="31" spans="1:11" s="7" customFormat="1" ht="45" customHeight="1" x14ac:dyDescent="0.25">
      <c r="A31" s="24">
        <v>12</v>
      </c>
      <c r="B31" s="69" t="s">
        <v>41</v>
      </c>
      <c r="C31" s="12" t="s">
        <v>11</v>
      </c>
      <c r="D31" s="69" t="s">
        <v>42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34</v>
      </c>
      <c r="K31" s="11" t="s">
        <v>16</v>
      </c>
    </row>
    <row r="32" spans="1:11" s="7" customFormat="1" ht="45" customHeight="1" x14ac:dyDescent="0.25">
      <c r="A32" s="24">
        <v>13</v>
      </c>
      <c r="B32" s="69" t="s">
        <v>106</v>
      </c>
      <c r="C32" s="12" t="s">
        <v>43</v>
      </c>
      <c r="D32" s="69" t="s">
        <v>107</v>
      </c>
      <c r="E32" s="13" t="s">
        <v>2</v>
      </c>
      <c r="F32" s="13">
        <v>1</v>
      </c>
      <c r="G32" s="13"/>
      <c r="H32" s="28">
        <v>10000000</v>
      </c>
      <c r="I32" s="28">
        <f t="shared" si="1"/>
        <v>11200000.000000002</v>
      </c>
      <c r="J32" s="57" t="s">
        <v>37</v>
      </c>
      <c r="K32" s="11" t="s">
        <v>16</v>
      </c>
    </row>
    <row r="33" spans="1:11" s="7" customFormat="1" ht="84.75" customHeight="1" x14ac:dyDescent="0.25">
      <c r="A33" s="24">
        <v>14</v>
      </c>
      <c r="B33" s="69" t="s">
        <v>4</v>
      </c>
      <c r="C33" s="12" t="s">
        <v>11</v>
      </c>
      <c r="D33" s="69" t="s">
        <v>54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31</v>
      </c>
      <c r="K33" s="11" t="s">
        <v>32</v>
      </c>
    </row>
    <row r="34" spans="1:11" s="7" customFormat="1" ht="45" customHeight="1" x14ac:dyDescent="0.25">
      <c r="A34" s="24">
        <v>15</v>
      </c>
      <c r="B34" s="69" t="s">
        <v>48</v>
      </c>
      <c r="C34" s="12" t="s">
        <v>43</v>
      </c>
      <c r="D34" s="69" t="s">
        <v>49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28</v>
      </c>
      <c r="K34" s="11" t="s">
        <v>32</v>
      </c>
    </row>
    <row r="35" spans="1:11" s="7" customFormat="1" ht="45" customHeight="1" x14ac:dyDescent="0.25">
      <c r="A35" s="24">
        <v>16</v>
      </c>
      <c r="B35" s="69" t="s">
        <v>108</v>
      </c>
      <c r="C35" s="12" t="s">
        <v>43</v>
      </c>
      <c r="D35" s="69" t="s">
        <v>17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30</v>
      </c>
      <c r="K35" s="11" t="s">
        <v>32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43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21</v>
      </c>
      <c r="K36" s="11" t="s">
        <v>65</v>
      </c>
    </row>
    <row r="37" spans="1:11" s="7" customFormat="1" ht="93.75" customHeight="1" x14ac:dyDescent="0.25">
      <c r="A37" s="24">
        <v>18</v>
      </c>
      <c r="B37" s="69" t="s">
        <v>124</v>
      </c>
      <c r="C37" s="12" t="s">
        <v>11</v>
      </c>
      <c r="D37" s="69" t="s">
        <v>124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55</v>
      </c>
      <c r="K37" s="11" t="s">
        <v>59</v>
      </c>
    </row>
    <row r="38" spans="1:11" s="7" customFormat="1" ht="62.25" customHeight="1" x14ac:dyDescent="0.25">
      <c r="A38" s="24">
        <v>19</v>
      </c>
      <c r="B38" s="69" t="s">
        <v>56</v>
      </c>
      <c r="C38" s="12" t="s">
        <v>11</v>
      </c>
      <c r="D38" s="69" t="s">
        <v>56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55</v>
      </c>
      <c r="K38" s="11" t="s">
        <v>16</v>
      </c>
    </row>
    <row r="39" spans="1:11" s="7" customFormat="1" ht="90.75" customHeight="1" x14ac:dyDescent="0.25">
      <c r="A39" s="24">
        <v>20</v>
      </c>
      <c r="B39" s="69" t="s">
        <v>97</v>
      </c>
      <c r="C39" s="12" t="s">
        <v>11</v>
      </c>
      <c r="D39" s="69" t="s">
        <v>97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55</v>
      </c>
      <c r="K39" s="11" t="s">
        <v>16</v>
      </c>
    </row>
    <row r="40" spans="1:11" s="7" customFormat="1" ht="90.75" customHeight="1" x14ac:dyDescent="0.25">
      <c r="A40" s="26">
        <v>21</v>
      </c>
      <c r="B40" s="69" t="s">
        <v>142</v>
      </c>
      <c r="C40" s="12" t="s">
        <v>11</v>
      </c>
      <c r="D40" s="69" t="s">
        <v>142</v>
      </c>
      <c r="E40" s="14" t="s">
        <v>2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36</v>
      </c>
      <c r="K40" s="11" t="s">
        <v>47</v>
      </c>
    </row>
    <row r="41" spans="1:11" s="7" customFormat="1" ht="12.75" customHeight="1" x14ac:dyDescent="0.25">
      <c r="A41" s="85" t="s">
        <v>87</v>
      </c>
      <c r="B41" s="86"/>
      <c r="C41" s="86"/>
      <c r="D41" s="86"/>
      <c r="E41" s="86"/>
      <c r="F41" s="86"/>
      <c r="G41" s="87"/>
      <c r="H41" s="41">
        <f>SUM(H22:H40)</f>
        <v>927307293</v>
      </c>
      <c r="I41" s="41">
        <f>SUM(I22:I40)</f>
        <v>1038584168.1600002</v>
      </c>
      <c r="J41" s="3"/>
      <c r="K41" s="11"/>
    </row>
    <row r="42" spans="1:11" s="7" customFormat="1" ht="24.75" customHeight="1" x14ac:dyDescent="0.25">
      <c r="A42" s="90" t="s">
        <v>350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1:11" s="7" customFormat="1" ht="26.25" customHeight="1" x14ac:dyDescent="0.25">
      <c r="A43" s="91" t="s">
        <v>83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s="7" customFormat="1" ht="121.5" customHeight="1" x14ac:dyDescent="0.25">
      <c r="A44" s="26">
        <v>1</v>
      </c>
      <c r="B44" s="31" t="s">
        <v>92</v>
      </c>
      <c r="C44" s="26" t="s">
        <v>158</v>
      </c>
      <c r="D44" s="31" t="s">
        <v>13</v>
      </c>
      <c r="E44" s="26" t="s">
        <v>33</v>
      </c>
      <c r="F44" s="26">
        <v>1</v>
      </c>
      <c r="G44" s="37"/>
      <c r="H44" s="29">
        <v>22067946054</v>
      </c>
      <c r="I44" s="29">
        <f>H44*1.12</f>
        <v>24716099580.480003</v>
      </c>
      <c r="J44" s="58" t="s">
        <v>93</v>
      </c>
      <c r="K44" s="37" t="s">
        <v>16</v>
      </c>
    </row>
    <row r="45" spans="1:11" s="7" customFormat="1" ht="81" customHeight="1" x14ac:dyDescent="0.25">
      <c r="A45" s="26">
        <v>2</v>
      </c>
      <c r="B45" s="31" t="s">
        <v>103</v>
      </c>
      <c r="C45" s="26" t="s">
        <v>158</v>
      </c>
      <c r="D45" s="31" t="s">
        <v>103</v>
      </c>
      <c r="E45" s="26" t="s">
        <v>33</v>
      </c>
      <c r="F45" s="26">
        <v>1</v>
      </c>
      <c r="G45" s="37"/>
      <c r="H45" s="29">
        <v>1192956190</v>
      </c>
      <c r="I45" s="29">
        <f t="shared" ref="I45:I50" si="2">H45*1.12</f>
        <v>1336110932.8000002</v>
      </c>
      <c r="J45" s="58" t="s">
        <v>104</v>
      </c>
      <c r="K45" s="37" t="s">
        <v>16</v>
      </c>
    </row>
    <row r="46" spans="1:11" s="7" customFormat="1" ht="50.25" customHeight="1" x14ac:dyDescent="0.25">
      <c r="A46" s="26">
        <v>3</v>
      </c>
      <c r="B46" s="31" t="s">
        <v>57</v>
      </c>
      <c r="C46" s="26" t="s">
        <v>159</v>
      </c>
      <c r="D46" s="31" t="s">
        <v>57</v>
      </c>
      <c r="E46" s="26" t="s">
        <v>33</v>
      </c>
      <c r="F46" s="26">
        <v>1</v>
      </c>
      <c r="G46" s="37"/>
      <c r="H46" s="29">
        <v>296349062</v>
      </c>
      <c r="I46" s="29">
        <f t="shared" si="2"/>
        <v>331910949.44000006</v>
      </c>
      <c r="J46" s="37" t="s">
        <v>58</v>
      </c>
      <c r="K46" s="37" t="s">
        <v>32</v>
      </c>
    </row>
    <row r="47" spans="1:11" s="7" customFormat="1" ht="58.5" customHeight="1" x14ac:dyDescent="0.25">
      <c r="A47" s="26">
        <v>4</v>
      </c>
      <c r="B47" s="31" t="s">
        <v>143</v>
      </c>
      <c r="C47" s="26" t="s">
        <v>158</v>
      </c>
      <c r="D47" s="31" t="s">
        <v>143</v>
      </c>
      <c r="E47" s="26" t="s">
        <v>33</v>
      </c>
      <c r="F47" s="26">
        <v>1</v>
      </c>
      <c r="G47" s="31"/>
      <c r="H47" s="29">
        <v>212883810</v>
      </c>
      <c r="I47" s="29">
        <f t="shared" si="2"/>
        <v>238429867.20000002</v>
      </c>
      <c r="J47" s="58" t="s">
        <v>144</v>
      </c>
      <c r="K47" s="37" t="s">
        <v>16</v>
      </c>
    </row>
    <row r="48" spans="1:11" s="7" customFormat="1" ht="100.5" customHeight="1" x14ac:dyDescent="0.25">
      <c r="A48" s="26">
        <v>5</v>
      </c>
      <c r="B48" s="31" t="s">
        <v>145</v>
      </c>
      <c r="C48" s="26" t="s">
        <v>158</v>
      </c>
      <c r="D48" s="31" t="s">
        <v>145</v>
      </c>
      <c r="E48" s="26" t="s">
        <v>33</v>
      </c>
      <c r="F48" s="26">
        <v>1</v>
      </c>
      <c r="G48" s="31"/>
      <c r="H48" s="29">
        <v>480353448</v>
      </c>
      <c r="I48" s="29">
        <f t="shared" si="2"/>
        <v>537995861.76000011</v>
      </c>
      <c r="J48" s="58" t="s">
        <v>144</v>
      </c>
      <c r="K48" s="37" t="s">
        <v>16</v>
      </c>
    </row>
    <row r="49" spans="1:11" s="7" customFormat="1" ht="100.5" customHeight="1" x14ac:dyDescent="0.25">
      <c r="A49" s="26">
        <v>6</v>
      </c>
      <c r="B49" s="31" t="s">
        <v>146</v>
      </c>
      <c r="C49" s="26" t="s">
        <v>158</v>
      </c>
      <c r="D49" s="31" t="s">
        <v>146</v>
      </c>
      <c r="E49" s="26" t="s">
        <v>33</v>
      </c>
      <c r="F49" s="26">
        <v>1</v>
      </c>
      <c r="G49" s="31"/>
      <c r="H49" s="29">
        <v>1097418874</v>
      </c>
      <c r="I49" s="29">
        <f t="shared" si="2"/>
        <v>1229109138.8800001</v>
      </c>
      <c r="J49" s="58" t="s">
        <v>147</v>
      </c>
      <c r="K49" s="37" t="s">
        <v>16</v>
      </c>
    </row>
    <row r="50" spans="1:11" s="7" customFormat="1" ht="99.75" customHeight="1" x14ac:dyDescent="0.25">
      <c r="A50" s="26">
        <v>7</v>
      </c>
      <c r="B50" s="31" t="s">
        <v>148</v>
      </c>
      <c r="C50" s="26" t="s">
        <v>160</v>
      </c>
      <c r="D50" s="31" t="s">
        <v>148</v>
      </c>
      <c r="E50" s="26" t="s">
        <v>149</v>
      </c>
      <c r="F50" s="26">
        <v>1</v>
      </c>
      <c r="G50" s="31"/>
      <c r="H50" s="29">
        <v>48472113</v>
      </c>
      <c r="I50" s="29">
        <f t="shared" si="2"/>
        <v>54288766.560000002</v>
      </c>
      <c r="J50" s="58" t="s">
        <v>178</v>
      </c>
      <c r="K50" s="37" t="s">
        <v>16</v>
      </c>
    </row>
    <row r="51" spans="1:11" s="7" customFormat="1" ht="15" customHeight="1" x14ac:dyDescent="0.25">
      <c r="A51" s="85" t="s">
        <v>84</v>
      </c>
      <c r="B51" s="86"/>
      <c r="C51" s="86"/>
      <c r="D51" s="86"/>
      <c r="E51" s="86"/>
      <c r="F51" s="86"/>
      <c r="G51" s="87"/>
      <c r="H51" s="40">
        <f>SUM(H44:H50)</f>
        <v>25396379551</v>
      </c>
      <c r="I51" s="40">
        <f>SUM(I44:I50)</f>
        <v>28443945097.120003</v>
      </c>
      <c r="J51" s="59"/>
      <c r="K51" s="59"/>
    </row>
    <row r="52" spans="1:11" s="7" customFormat="1" ht="25.5" customHeight="1" x14ac:dyDescent="0.25">
      <c r="A52" s="95" t="s">
        <v>85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</row>
    <row r="53" spans="1:11" s="7" customFormat="1" ht="69.75" customHeight="1" x14ac:dyDescent="0.25">
      <c r="A53" s="26">
        <v>8</v>
      </c>
      <c r="B53" s="31" t="s">
        <v>73</v>
      </c>
      <c r="C53" s="26" t="s">
        <v>161</v>
      </c>
      <c r="D53" s="31" t="s">
        <v>74</v>
      </c>
      <c r="E53" s="26" t="s">
        <v>2</v>
      </c>
      <c r="F53" s="26">
        <v>1</v>
      </c>
      <c r="G53" s="38"/>
      <c r="H53" s="29">
        <v>535081814.29000002</v>
      </c>
      <c r="I53" s="29">
        <f>H53*1.12</f>
        <v>599291632.00480008</v>
      </c>
      <c r="J53" s="58" t="s">
        <v>21</v>
      </c>
      <c r="K53" s="37" t="s">
        <v>32</v>
      </c>
    </row>
    <row r="54" spans="1:11" s="7" customFormat="1" ht="58.5" customHeight="1" x14ac:dyDescent="0.25">
      <c r="A54" s="24">
        <v>9</v>
      </c>
      <c r="B54" s="70" t="s">
        <v>75</v>
      </c>
      <c r="C54" s="18" t="s">
        <v>161</v>
      </c>
      <c r="D54" s="70" t="s">
        <v>76</v>
      </c>
      <c r="E54" s="22" t="s">
        <v>2</v>
      </c>
      <c r="F54" s="22">
        <v>1</v>
      </c>
      <c r="G54" s="23"/>
      <c r="H54" s="43">
        <v>482142857.13999999</v>
      </c>
      <c r="I54" s="29">
        <f t="shared" ref="I54:I90" si="3">H54*1.12</f>
        <v>539999999.99680007</v>
      </c>
      <c r="J54" s="60" t="s">
        <v>21</v>
      </c>
      <c r="K54" s="11" t="s">
        <v>32</v>
      </c>
    </row>
    <row r="55" spans="1:11" s="7" customFormat="1" ht="58.5" customHeight="1" x14ac:dyDescent="0.25">
      <c r="A55" s="24">
        <f>A54+1</f>
        <v>10</v>
      </c>
      <c r="B55" s="70" t="s">
        <v>77</v>
      </c>
      <c r="C55" s="18" t="s">
        <v>162</v>
      </c>
      <c r="D55" s="70" t="s">
        <v>78</v>
      </c>
      <c r="E55" s="22" t="s">
        <v>2</v>
      </c>
      <c r="F55" s="22">
        <v>1</v>
      </c>
      <c r="G55" s="23"/>
      <c r="H55" s="43">
        <v>169623761.61000001</v>
      </c>
      <c r="I55" s="29">
        <f t="shared" si="3"/>
        <v>189978613.00320002</v>
      </c>
      <c r="J55" s="60" t="s">
        <v>21</v>
      </c>
      <c r="K55" s="11" t="s">
        <v>32</v>
      </c>
    </row>
    <row r="56" spans="1:11" s="7" customFormat="1" ht="58.5" customHeight="1" x14ac:dyDescent="0.25">
      <c r="A56" s="24">
        <f>A55+1</f>
        <v>11</v>
      </c>
      <c r="B56" s="71" t="s">
        <v>109</v>
      </c>
      <c r="C56" s="18" t="s">
        <v>163</v>
      </c>
      <c r="D56" s="71" t="s">
        <v>109</v>
      </c>
      <c r="E56" s="6" t="s">
        <v>2</v>
      </c>
      <c r="F56" s="6">
        <v>1</v>
      </c>
      <c r="G56" s="16"/>
      <c r="H56" s="27">
        <v>1128437</v>
      </c>
      <c r="I56" s="29">
        <f t="shared" si="3"/>
        <v>1263849.4400000002</v>
      </c>
      <c r="J56" s="61" t="s">
        <v>27</v>
      </c>
      <c r="K56" s="11" t="s">
        <v>16</v>
      </c>
    </row>
    <row r="57" spans="1:11" s="7" customFormat="1" ht="40.5" customHeight="1" x14ac:dyDescent="0.25">
      <c r="A57" s="24">
        <f t="shared" ref="A57:A59" si="4">A56+1</f>
        <v>12</v>
      </c>
      <c r="B57" s="52" t="s">
        <v>110</v>
      </c>
      <c r="C57" s="18" t="s">
        <v>164</v>
      </c>
      <c r="D57" s="52" t="s">
        <v>110</v>
      </c>
      <c r="E57" s="22" t="s">
        <v>2</v>
      </c>
      <c r="F57" s="22">
        <v>1</v>
      </c>
      <c r="G57" s="23"/>
      <c r="H57" s="43">
        <v>37450000</v>
      </c>
      <c r="I57" s="29">
        <f t="shared" si="3"/>
        <v>41944000.000000007</v>
      </c>
      <c r="J57" s="60" t="s">
        <v>27</v>
      </c>
      <c r="K57" s="11" t="s">
        <v>7</v>
      </c>
    </row>
    <row r="58" spans="1:11" s="7" customFormat="1" ht="64.5" customHeight="1" x14ac:dyDescent="0.25">
      <c r="A58" s="24">
        <f t="shared" si="4"/>
        <v>13</v>
      </c>
      <c r="B58" s="72" t="s">
        <v>63</v>
      </c>
      <c r="C58" s="6" t="s">
        <v>164</v>
      </c>
      <c r="D58" s="72" t="s">
        <v>63</v>
      </c>
      <c r="E58" s="6" t="s">
        <v>2</v>
      </c>
      <c r="F58" s="6">
        <v>1</v>
      </c>
      <c r="G58" s="6"/>
      <c r="H58" s="27">
        <v>200000</v>
      </c>
      <c r="I58" s="29">
        <f t="shared" si="3"/>
        <v>224000.00000000003</v>
      </c>
      <c r="J58" s="61" t="s">
        <v>64</v>
      </c>
      <c r="K58" s="11" t="s">
        <v>7</v>
      </c>
    </row>
    <row r="59" spans="1:11" s="7" customFormat="1" ht="60" customHeight="1" x14ac:dyDescent="0.25">
      <c r="A59" s="24">
        <f t="shared" si="4"/>
        <v>14</v>
      </c>
      <c r="B59" s="32" t="s">
        <v>111</v>
      </c>
      <c r="C59" s="6" t="s">
        <v>165</v>
      </c>
      <c r="D59" s="32" t="s">
        <v>112</v>
      </c>
      <c r="E59" s="6" t="s">
        <v>2</v>
      </c>
      <c r="F59" s="6">
        <v>1</v>
      </c>
      <c r="G59" s="6"/>
      <c r="H59" s="27">
        <v>72000000</v>
      </c>
      <c r="I59" s="29">
        <f t="shared" si="3"/>
        <v>80640000.000000015</v>
      </c>
      <c r="J59" s="61" t="s">
        <v>113</v>
      </c>
      <c r="K59" s="11" t="s">
        <v>114</v>
      </c>
    </row>
    <row r="60" spans="1:11" s="7" customFormat="1" ht="126" customHeight="1" x14ac:dyDescent="0.25">
      <c r="A60" s="24">
        <f>A59+1</f>
        <v>15</v>
      </c>
      <c r="B60" s="51" t="s">
        <v>45</v>
      </c>
      <c r="C60" s="6" t="s">
        <v>164</v>
      </c>
      <c r="D60" s="51" t="s">
        <v>45</v>
      </c>
      <c r="E60" s="6" t="s">
        <v>2</v>
      </c>
      <c r="F60" s="6">
        <v>1</v>
      </c>
      <c r="G60" s="6"/>
      <c r="H60" s="27">
        <v>116000</v>
      </c>
      <c r="I60" s="29">
        <f t="shared" si="3"/>
        <v>129920.00000000001</v>
      </c>
      <c r="J60" s="61" t="s">
        <v>46</v>
      </c>
      <c r="K60" s="11" t="s">
        <v>47</v>
      </c>
    </row>
    <row r="61" spans="1:11" ht="57.75" customHeight="1" x14ac:dyDescent="0.25">
      <c r="A61" s="24">
        <f>A60+1</f>
        <v>16</v>
      </c>
      <c r="B61" s="71" t="s">
        <v>115</v>
      </c>
      <c r="C61" s="6" t="s">
        <v>166</v>
      </c>
      <c r="D61" s="71" t="s">
        <v>116</v>
      </c>
      <c r="E61" s="6" t="s">
        <v>2</v>
      </c>
      <c r="F61" s="6">
        <v>1</v>
      </c>
      <c r="G61" s="6"/>
      <c r="H61" s="27">
        <v>88800000</v>
      </c>
      <c r="I61" s="29">
        <f t="shared" si="3"/>
        <v>99456000.000000015</v>
      </c>
      <c r="J61" s="61" t="s">
        <v>27</v>
      </c>
      <c r="K61" s="11" t="s">
        <v>32</v>
      </c>
    </row>
    <row r="62" spans="1:11" s="7" customFormat="1" ht="84" customHeight="1" x14ac:dyDescent="0.25">
      <c r="A62" s="24">
        <f t="shared" ref="A62:A89" si="5">A61+1</f>
        <v>17</v>
      </c>
      <c r="B62" s="70" t="s">
        <v>18</v>
      </c>
      <c r="C62" s="6" t="s">
        <v>158</v>
      </c>
      <c r="D62" s="70" t="s">
        <v>18</v>
      </c>
      <c r="E62" s="22" t="s">
        <v>2</v>
      </c>
      <c r="F62" s="22">
        <v>1</v>
      </c>
      <c r="G62" s="23"/>
      <c r="H62" s="43">
        <v>50000000</v>
      </c>
      <c r="I62" s="29">
        <f t="shared" si="3"/>
        <v>56000000.000000007</v>
      </c>
      <c r="J62" s="60" t="s">
        <v>28</v>
      </c>
      <c r="K62" s="11" t="s">
        <v>32</v>
      </c>
    </row>
    <row r="63" spans="1:11" s="7" customFormat="1" ht="164.25" customHeight="1" x14ac:dyDescent="0.25">
      <c r="A63" s="24">
        <f t="shared" si="5"/>
        <v>18</v>
      </c>
      <c r="B63" s="71" t="s">
        <v>12</v>
      </c>
      <c r="C63" s="6" t="s">
        <v>167</v>
      </c>
      <c r="D63" s="71" t="s">
        <v>19</v>
      </c>
      <c r="E63" s="6" t="s">
        <v>2</v>
      </c>
      <c r="F63" s="6">
        <v>1</v>
      </c>
      <c r="G63" s="6"/>
      <c r="H63" s="44">
        <v>61236000</v>
      </c>
      <c r="I63" s="29">
        <f t="shared" si="3"/>
        <v>68584320</v>
      </c>
      <c r="J63" s="62" t="s">
        <v>26</v>
      </c>
      <c r="K63" s="11" t="s">
        <v>20</v>
      </c>
    </row>
    <row r="64" spans="1:11" s="7" customFormat="1" ht="64.5" customHeight="1" x14ac:dyDescent="0.25">
      <c r="A64" s="24">
        <f t="shared" si="5"/>
        <v>19</v>
      </c>
      <c r="B64" s="51" t="s">
        <v>50</v>
      </c>
      <c r="C64" s="6" t="s">
        <v>168</v>
      </c>
      <c r="D64" s="51" t="s">
        <v>50</v>
      </c>
      <c r="E64" s="6" t="s">
        <v>2</v>
      </c>
      <c r="F64" s="6">
        <v>1</v>
      </c>
      <c r="G64" s="8"/>
      <c r="H64" s="47">
        <v>800000</v>
      </c>
      <c r="I64" s="29">
        <f t="shared" si="3"/>
        <v>896000.00000000012</v>
      </c>
      <c r="J64" s="63" t="s">
        <v>21</v>
      </c>
      <c r="K64" s="11" t="s">
        <v>7</v>
      </c>
    </row>
    <row r="65" spans="1:11" s="7" customFormat="1" ht="59.25" customHeight="1" x14ac:dyDescent="0.25">
      <c r="A65" s="24">
        <f t="shared" si="5"/>
        <v>20</v>
      </c>
      <c r="B65" s="73" t="s">
        <v>117</v>
      </c>
      <c r="C65" s="6" t="s">
        <v>158</v>
      </c>
      <c r="D65" s="73" t="s">
        <v>118</v>
      </c>
      <c r="E65" s="6" t="s">
        <v>2</v>
      </c>
      <c r="F65" s="6">
        <v>1</v>
      </c>
      <c r="G65" s="6"/>
      <c r="H65" s="44">
        <v>481120000</v>
      </c>
      <c r="I65" s="29">
        <f t="shared" si="3"/>
        <v>538854400</v>
      </c>
      <c r="J65" s="63" t="s">
        <v>21</v>
      </c>
      <c r="K65" s="11" t="s">
        <v>32</v>
      </c>
    </row>
    <row r="66" spans="1:11" s="7" customFormat="1" ht="45" customHeight="1" x14ac:dyDescent="0.25">
      <c r="A66" s="24">
        <f t="shared" si="5"/>
        <v>21</v>
      </c>
      <c r="B66" s="73" t="s">
        <v>25</v>
      </c>
      <c r="C66" s="6" t="s">
        <v>158</v>
      </c>
      <c r="D66" s="73" t="s">
        <v>25</v>
      </c>
      <c r="E66" s="6" t="s">
        <v>2</v>
      </c>
      <c r="F66" s="6">
        <v>1</v>
      </c>
      <c r="G66" s="6"/>
      <c r="H66" s="44">
        <v>7000000</v>
      </c>
      <c r="I66" s="29">
        <f t="shared" si="3"/>
        <v>7840000.0000000009</v>
      </c>
      <c r="J66" s="63" t="s">
        <v>21</v>
      </c>
      <c r="K66" s="11" t="s">
        <v>32</v>
      </c>
    </row>
    <row r="67" spans="1:11" s="7" customFormat="1" ht="45" customHeight="1" x14ac:dyDescent="0.25">
      <c r="A67" s="24">
        <f t="shared" si="5"/>
        <v>22</v>
      </c>
      <c r="B67" s="73" t="s">
        <v>119</v>
      </c>
      <c r="C67" s="6" t="s">
        <v>158</v>
      </c>
      <c r="D67" s="73" t="s">
        <v>120</v>
      </c>
      <c r="E67" s="6" t="s">
        <v>2</v>
      </c>
      <c r="F67" s="6">
        <v>1</v>
      </c>
      <c r="G67" s="6"/>
      <c r="H67" s="44">
        <v>54200000</v>
      </c>
      <c r="I67" s="29">
        <f t="shared" si="3"/>
        <v>60704000.000000007</v>
      </c>
      <c r="J67" s="63" t="s">
        <v>21</v>
      </c>
      <c r="K67" s="11" t="s">
        <v>32</v>
      </c>
    </row>
    <row r="68" spans="1:11" s="7" customFormat="1" ht="48" customHeight="1" x14ac:dyDescent="0.25">
      <c r="A68" s="24">
        <f t="shared" si="5"/>
        <v>23</v>
      </c>
      <c r="B68" s="74" t="s">
        <v>119</v>
      </c>
      <c r="C68" s="6" t="s">
        <v>158</v>
      </c>
      <c r="D68" s="74" t="s">
        <v>121</v>
      </c>
      <c r="E68" s="6" t="s">
        <v>2</v>
      </c>
      <c r="F68" s="6">
        <v>1</v>
      </c>
      <c r="G68" s="6"/>
      <c r="H68" s="44">
        <v>174185000</v>
      </c>
      <c r="I68" s="29">
        <f t="shared" si="3"/>
        <v>195087200.00000003</v>
      </c>
      <c r="J68" s="63" t="s">
        <v>21</v>
      </c>
      <c r="K68" s="11" t="s">
        <v>32</v>
      </c>
    </row>
    <row r="69" spans="1:11" s="7" customFormat="1" ht="38.25" customHeight="1" x14ac:dyDescent="0.25">
      <c r="A69" s="24">
        <f t="shared" si="5"/>
        <v>24</v>
      </c>
      <c r="B69" s="75" t="s">
        <v>119</v>
      </c>
      <c r="C69" s="6" t="s">
        <v>158</v>
      </c>
      <c r="D69" s="75" t="s">
        <v>122</v>
      </c>
      <c r="E69" s="6" t="s">
        <v>2</v>
      </c>
      <c r="F69" s="6">
        <v>1</v>
      </c>
      <c r="G69" s="6"/>
      <c r="H69" s="44">
        <v>675000000</v>
      </c>
      <c r="I69" s="29">
        <f t="shared" si="3"/>
        <v>756000000.00000012</v>
      </c>
      <c r="J69" s="63" t="s">
        <v>21</v>
      </c>
      <c r="K69" s="11" t="s">
        <v>32</v>
      </c>
    </row>
    <row r="70" spans="1:11" s="7" customFormat="1" ht="57.75" customHeight="1" x14ac:dyDescent="0.25">
      <c r="A70" s="24">
        <f t="shared" si="5"/>
        <v>25</v>
      </c>
      <c r="B70" s="76" t="s">
        <v>3</v>
      </c>
      <c r="C70" s="6" t="s">
        <v>166</v>
      </c>
      <c r="D70" s="76" t="s">
        <v>3</v>
      </c>
      <c r="E70" s="6" t="s">
        <v>2</v>
      </c>
      <c r="F70" s="6">
        <v>1</v>
      </c>
      <c r="G70" s="6"/>
      <c r="H70" s="44">
        <v>86947200</v>
      </c>
      <c r="I70" s="29">
        <f t="shared" si="3"/>
        <v>97380864.000000015</v>
      </c>
      <c r="J70" s="63" t="s">
        <v>21</v>
      </c>
      <c r="K70" s="11" t="s">
        <v>32</v>
      </c>
    </row>
    <row r="71" spans="1:11" s="5" customFormat="1" ht="63" customHeight="1" x14ac:dyDescent="0.25">
      <c r="A71" s="24">
        <f t="shared" si="5"/>
        <v>26</v>
      </c>
      <c r="B71" s="77" t="s">
        <v>123</v>
      </c>
      <c r="C71" s="6" t="s">
        <v>166</v>
      </c>
      <c r="D71" s="77" t="s">
        <v>123</v>
      </c>
      <c r="E71" s="6" t="s">
        <v>2</v>
      </c>
      <c r="F71" s="6">
        <v>1</v>
      </c>
      <c r="G71" s="6"/>
      <c r="H71" s="44">
        <v>375000000</v>
      </c>
      <c r="I71" s="29">
        <f t="shared" si="3"/>
        <v>420000000.00000006</v>
      </c>
      <c r="J71" s="63" t="s">
        <v>21</v>
      </c>
      <c r="K71" s="11" t="s">
        <v>32</v>
      </c>
    </row>
    <row r="72" spans="1:11" s="5" customFormat="1" ht="80.25" customHeight="1" x14ac:dyDescent="0.25">
      <c r="A72" s="24">
        <f t="shared" si="5"/>
        <v>27</v>
      </c>
      <c r="B72" s="77" t="s">
        <v>66</v>
      </c>
      <c r="C72" s="6" t="s">
        <v>158</v>
      </c>
      <c r="D72" s="77" t="s">
        <v>66</v>
      </c>
      <c r="E72" s="6" t="s">
        <v>2</v>
      </c>
      <c r="F72" s="6">
        <v>1</v>
      </c>
      <c r="G72" s="6"/>
      <c r="H72" s="44">
        <v>13566000</v>
      </c>
      <c r="I72" s="29">
        <f t="shared" si="3"/>
        <v>15193920.000000002</v>
      </c>
      <c r="J72" s="63" t="s">
        <v>21</v>
      </c>
      <c r="K72" s="11" t="s">
        <v>32</v>
      </c>
    </row>
    <row r="73" spans="1:11" s="5" customFormat="1" ht="48" customHeight="1" x14ac:dyDescent="0.25">
      <c r="A73" s="24">
        <f t="shared" si="5"/>
        <v>28</v>
      </c>
      <c r="B73" s="77" t="s">
        <v>72</v>
      </c>
      <c r="C73" s="6" t="s">
        <v>169</v>
      </c>
      <c r="D73" s="77" t="s">
        <v>72</v>
      </c>
      <c r="E73" s="6" t="s">
        <v>2</v>
      </c>
      <c r="F73" s="6">
        <v>1</v>
      </c>
      <c r="G73" s="6"/>
      <c r="H73" s="27">
        <v>11084000</v>
      </c>
      <c r="I73" s="29">
        <f t="shared" si="3"/>
        <v>12414080.000000002</v>
      </c>
      <c r="J73" s="57" t="s">
        <v>21</v>
      </c>
      <c r="K73" s="11" t="s">
        <v>32</v>
      </c>
    </row>
    <row r="74" spans="1:11" s="5" customFormat="1" ht="59.25" customHeight="1" x14ac:dyDescent="0.25">
      <c r="A74" s="24">
        <f t="shared" si="5"/>
        <v>29</v>
      </c>
      <c r="B74" s="76" t="s">
        <v>99</v>
      </c>
      <c r="C74" s="18" t="s">
        <v>170</v>
      </c>
      <c r="D74" s="76" t="s">
        <v>100</v>
      </c>
      <c r="E74" s="6" t="s">
        <v>2</v>
      </c>
      <c r="F74" s="6">
        <v>1</v>
      </c>
      <c r="G74" s="6"/>
      <c r="H74" s="44">
        <v>2916000</v>
      </c>
      <c r="I74" s="29">
        <f t="shared" si="3"/>
        <v>3265920.0000000005</v>
      </c>
      <c r="J74" s="63" t="s">
        <v>21</v>
      </c>
      <c r="K74" s="11" t="s">
        <v>32</v>
      </c>
    </row>
    <row r="75" spans="1:11" s="5" customFormat="1" ht="76.5" customHeight="1" x14ac:dyDescent="0.25">
      <c r="A75" s="24">
        <f t="shared" si="5"/>
        <v>30</v>
      </c>
      <c r="B75" s="77" t="s">
        <v>60</v>
      </c>
      <c r="C75" s="6" t="s">
        <v>166</v>
      </c>
      <c r="D75" s="77" t="s">
        <v>61</v>
      </c>
      <c r="E75" s="6" t="s">
        <v>2</v>
      </c>
      <c r="F75" s="6">
        <v>1</v>
      </c>
      <c r="G75" s="6"/>
      <c r="H75" s="44">
        <v>129000000</v>
      </c>
      <c r="I75" s="29">
        <f t="shared" si="3"/>
        <v>144480000</v>
      </c>
      <c r="J75" s="63" t="s">
        <v>62</v>
      </c>
      <c r="K75" s="11" t="s">
        <v>32</v>
      </c>
    </row>
    <row r="76" spans="1:11" s="5" customFormat="1" ht="78" customHeight="1" x14ac:dyDescent="0.25">
      <c r="A76" s="24">
        <f t="shared" si="5"/>
        <v>31</v>
      </c>
      <c r="B76" s="77" t="s">
        <v>67</v>
      </c>
      <c r="C76" s="6" t="s">
        <v>166</v>
      </c>
      <c r="D76" s="77" t="s">
        <v>67</v>
      </c>
      <c r="E76" s="6" t="s">
        <v>2</v>
      </c>
      <c r="F76" s="6">
        <v>1</v>
      </c>
      <c r="G76" s="6"/>
      <c r="H76" s="44">
        <v>68415000</v>
      </c>
      <c r="I76" s="29">
        <f t="shared" si="3"/>
        <v>76624800</v>
      </c>
      <c r="J76" s="63" t="s">
        <v>21</v>
      </c>
      <c r="K76" s="11" t="s">
        <v>32</v>
      </c>
    </row>
    <row r="77" spans="1:11" s="5" customFormat="1" ht="81.75" customHeight="1" x14ac:dyDescent="0.25">
      <c r="A77" s="24">
        <f t="shared" si="5"/>
        <v>32</v>
      </c>
      <c r="B77" s="77" t="s">
        <v>68</v>
      </c>
      <c r="C77" s="6" t="s">
        <v>171</v>
      </c>
      <c r="D77" s="77" t="s">
        <v>68</v>
      </c>
      <c r="E77" s="6" t="s">
        <v>2</v>
      </c>
      <c r="F77" s="6">
        <v>1</v>
      </c>
      <c r="G77" s="6"/>
      <c r="H77" s="44">
        <v>1311534000</v>
      </c>
      <c r="I77" s="29">
        <f t="shared" si="3"/>
        <v>1468918080.0000002</v>
      </c>
      <c r="J77" s="63" t="s">
        <v>69</v>
      </c>
      <c r="K77" s="11" t="s">
        <v>32</v>
      </c>
    </row>
    <row r="78" spans="1:11" s="5" customFormat="1" ht="60.75" customHeight="1" x14ac:dyDescent="0.25">
      <c r="A78" s="24">
        <f t="shared" si="5"/>
        <v>33</v>
      </c>
      <c r="B78" s="77" t="s">
        <v>70</v>
      </c>
      <c r="C78" s="30" t="s">
        <v>171</v>
      </c>
      <c r="D78" s="77" t="s">
        <v>70</v>
      </c>
      <c r="E78" s="30" t="s">
        <v>2</v>
      </c>
      <c r="F78" s="30">
        <v>1</v>
      </c>
      <c r="G78" s="25"/>
      <c r="H78" s="45">
        <v>1771999000</v>
      </c>
      <c r="I78" s="29">
        <f t="shared" si="3"/>
        <v>1984638880.0000002</v>
      </c>
      <c r="J78" s="64" t="s">
        <v>69</v>
      </c>
      <c r="K78" s="11" t="s">
        <v>32</v>
      </c>
    </row>
    <row r="79" spans="1:11" s="5" customFormat="1" ht="60" customHeight="1" x14ac:dyDescent="0.25">
      <c r="A79" s="24">
        <f t="shared" si="5"/>
        <v>34</v>
      </c>
      <c r="B79" s="77" t="s">
        <v>71</v>
      </c>
      <c r="C79" s="30" t="s">
        <v>171</v>
      </c>
      <c r="D79" s="77" t="s">
        <v>71</v>
      </c>
      <c r="E79" s="30" t="s">
        <v>2</v>
      </c>
      <c r="F79" s="30">
        <v>1</v>
      </c>
      <c r="G79" s="25"/>
      <c r="H79" s="45">
        <v>137645000</v>
      </c>
      <c r="I79" s="29">
        <f t="shared" si="3"/>
        <v>154162400</v>
      </c>
      <c r="J79" s="64" t="s">
        <v>69</v>
      </c>
      <c r="K79" s="11" t="s">
        <v>32</v>
      </c>
    </row>
    <row r="80" spans="1:11" s="5" customFormat="1" ht="108.75" customHeight="1" x14ac:dyDescent="0.25">
      <c r="A80" s="24">
        <f t="shared" si="5"/>
        <v>35</v>
      </c>
      <c r="B80" s="77" t="s">
        <v>125</v>
      </c>
      <c r="C80" s="30" t="s">
        <v>171</v>
      </c>
      <c r="D80" s="77" t="s">
        <v>125</v>
      </c>
      <c r="E80" s="30" t="s">
        <v>2</v>
      </c>
      <c r="F80" s="30">
        <v>1</v>
      </c>
      <c r="G80" s="25"/>
      <c r="H80" s="45">
        <v>144767000</v>
      </c>
      <c r="I80" s="29">
        <f t="shared" si="3"/>
        <v>162139040.00000003</v>
      </c>
      <c r="J80" s="25" t="s">
        <v>69</v>
      </c>
      <c r="K80" s="62" t="s">
        <v>32</v>
      </c>
    </row>
    <row r="81" spans="1:11" s="5" customFormat="1" ht="113.25" customHeight="1" x14ac:dyDescent="0.25">
      <c r="A81" s="24">
        <f t="shared" si="5"/>
        <v>36</v>
      </c>
      <c r="B81" s="77" t="s">
        <v>126</v>
      </c>
      <c r="C81" s="30" t="s">
        <v>172</v>
      </c>
      <c r="D81" s="77" t="s">
        <v>126</v>
      </c>
      <c r="E81" s="30" t="s">
        <v>2</v>
      </c>
      <c r="F81" s="30">
        <v>1</v>
      </c>
      <c r="G81" s="25"/>
      <c r="H81" s="45">
        <v>512072000</v>
      </c>
      <c r="I81" s="29">
        <f t="shared" si="3"/>
        <v>573520640</v>
      </c>
      <c r="J81" s="25" t="s">
        <v>69</v>
      </c>
      <c r="K81" s="62" t="s">
        <v>32</v>
      </c>
    </row>
    <row r="82" spans="1:11" s="5" customFormat="1" ht="114" customHeight="1" x14ac:dyDescent="0.25">
      <c r="A82" s="24">
        <f t="shared" si="5"/>
        <v>37</v>
      </c>
      <c r="B82" s="77" t="s">
        <v>127</v>
      </c>
      <c r="C82" s="30" t="s">
        <v>171</v>
      </c>
      <c r="D82" s="77" t="s">
        <v>127</v>
      </c>
      <c r="E82" s="30" t="s">
        <v>2</v>
      </c>
      <c r="F82" s="30">
        <v>1</v>
      </c>
      <c r="G82" s="25"/>
      <c r="H82" s="45">
        <v>1015852000</v>
      </c>
      <c r="I82" s="29">
        <f t="shared" si="3"/>
        <v>1137754240</v>
      </c>
      <c r="J82" s="25" t="s">
        <v>69</v>
      </c>
      <c r="K82" s="62" t="s">
        <v>32</v>
      </c>
    </row>
    <row r="83" spans="1:11" s="5" customFormat="1" ht="89.25" customHeight="1" x14ac:dyDescent="0.25">
      <c r="A83" s="24">
        <f t="shared" si="5"/>
        <v>38</v>
      </c>
      <c r="B83" s="77" t="s">
        <v>128</v>
      </c>
      <c r="C83" s="30" t="s">
        <v>162</v>
      </c>
      <c r="D83" s="77" t="s">
        <v>129</v>
      </c>
      <c r="E83" s="30" t="s">
        <v>2</v>
      </c>
      <c r="F83" s="30">
        <v>1</v>
      </c>
      <c r="G83" s="25"/>
      <c r="H83" s="45">
        <v>82952000</v>
      </c>
      <c r="I83" s="29">
        <f t="shared" si="3"/>
        <v>92906240.000000015</v>
      </c>
      <c r="J83" s="25" t="s">
        <v>21</v>
      </c>
      <c r="K83" s="62" t="s">
        <v>32</v>
      </c>
    </row>
    <row r="84" spans="1:11" s="5" customFormat="1" ht="61.5" customHeight="1" x14ac:dyDescent="0.25">
      <c r="A84" s="24">
        <f t="shared" si="5"/>
        <v>39</v>
      </c>
      <c r="B84" s="77" t="s">
        <v>130</v>
      </c>
      <c r="C84" s="30" t="s">
        <v>162</v>
      </c>
      <c r="D84" s="77" t="s">
        <v>131</v>
      </c>
      <c r="E84" s="30" t="s">
        <v>2</v>
      </c>
      <c r="F84" s="30">
        <v>1</v>
      </c>
      <c r="G84" s="25"/>
      <c r="H84" s="45">
        <v>43226000</v>
      </c>
      <c r="I84" s="29">
        <f t="shared" si="3"/>
        <v>48413120.000000007</v>
      </c>
      <c r="J84" s="25" t="s">
        <v>21</v>
      </c>
      <c r="K84" s="64" t="s">
        <v>32</v>
      </c>
    </row>
    <row r="85" spans="1:11" s="5" customFormat="1" ht="60.75" customHeight="1" x14ac:dyDescent="0.25">
      <c r="A85" s="24">
        <f t="shared" si="5"/>
        <v>40</v>
      </c>
      <c r="B85" s="77" t="s">
        <v>132</v>
      </c>
      <c r="C85" s="30" t="s">
        <v>162</v>
      </c>
      <c r="D85" s="77" t="s">
        <v>133</v>
      </c>
      <c r="E85" s="30" t="s">
        <v>2</v>
      </c>
      <c r="F85" s="30">
        <v>1</v>
      </c>
      <c r="G85" s="25"/>
      <c r="H85" s="45">
        <v>123822000</v>
      </c>
      <c r="I85" s="29">
        <f t="shared" si="3"/>
        <v>138680640</v>
      </c>
      <c r="J85" s="64" t="s">
        <v>21</v>
      </c>
      <c r="K85" s="11" t="s">
        <v>32</v>
      </c>
    </row>
    <row r="86" spans="1:11" s="5" customFormat="1" ht="52.5" customHeight="1" x14ac:dyDescent="0.25">
      <c r="A86" s="24">
        <f t="shared" si="5"/>
        <v>41</v>
      </c>
      <c r="B86" s="77" t="s">
        <v>134</v>
      </c>
      <c r="C86" s="30" t="s">
        <v>173</v>
      </c>
      <c r="D86" s="77" t="s">
        <v>134</v>
      </c>
      <c r="E86" s="30" t="s">
        <v>2</v>
      </c>
      <c r="F86" s="30">
        <v>1</v>
      </c>
      <c r="G86" s="25"/>
      <c r="H86" s="45">
        <v>8139120</v>
      </c>
      <c r="I86" s="29">
        <f t="shared" si="3"/>
        <v>9115814.4000000004</v>
      </c>
      <c r="J86" s="64" t="s">
        <v>21</v>
      </c>
      <c r="K86" s="11" t="s">
        <v>32</v>
      </c>
    </row>
    <row r="87" spans="1:11" s="5" customFormat="1" ht="54" customHeight="1" x14ac:dyDescent="0.25">
      <c r="A87" s="24">
        <f t="shared" si="5"/>
        <v>42</v>
      </c>
      <c r="B87" s="31" t="s">
        <v>135</v>
      </c>
      <c r="C87" s="26" t="s">
        <v>174</v>
      </c>
      <c r="D87" s="31" t="s">
        <v>135</v>
      </c>
      <c r="E87" s="30" t="s">
        <v>2</v>
      </c>
      <c r="F87" s="30">
        <v>1</v>
      </c>
      <c r="G87" s="31"/>
      <c r="H87" s="29">
        <v>6782600</v>
      </c>
      <c r="I87" s="29">
        <f t="shared" si="3"/>
        <v>7596512.0000000009</v>
      </c>
      <c r="J87" s="37" t="s">
        <v>21</v>
      </c>
      <c r="K87" s="37" t="s">
        <v>32</v>
      </c>
    </row>
    <row r="88" spans="1:11" s="5" customFormat="1" ht="53.25" customHeight="1" x14ac:dyDescent="0.25">
      <c r="A88" s="24">
        <f t="shared" si="5"/>
        <v>43</v>
      </c>
      <c r="B88" s="31" t="s">
        <v>136</v>
      </c>
      <c r="C88" s="26" t="s">
        <v>175</v>
      </c>
      <c r="D88" s="31" t="s">
        <v>137</v>
      </c>
      <c r="E88" s="30" t="s">
        <v>2</v>
      </c>
      <c r="F88" s="30">
        <v>1</v>
      </c>
      <c r="G88" s="31"/>
      <c r="H88" s="29">
        <v>165529350</v>
      </c>
      <c r="I88" s="29">
        <f t="shared" si="3"/>
        <v>185392872.00000003</v>
      </c>
      <c r="J88" s="37" t="s">
        <v>351</v>
      </c>
      <c r="K88" s="37" t="s">
        <v>138</v>
      </c>
    </row>
    <row r="89" spans="1:11" s="5" customFormat="1" ht="101.25" customHeight="1" x14ac:dyDescent="0.25">
      <c r="A89" s="24">
        <f t="shared" si="5"/>
        <v>44</v>
      </c>
      <c r="B89" s="31" t="s">
        <v>139</v>
      </c>
      <c r="C89" s="26" t="s">
        <v>176</v>
      </c>
      <c r="D89" s="31" t="s">
        <v>140</v>
      </c>
      <c r="E89" s="30" t="s">
        <v>2</v>
      </c>
      <c r="F89" s="30">
        <v>1</v>
      </c>
      <c r="G89" s="31"/>
      <c r="H89" s="29">
        <v>350882606</v>
      </c>
      <c r="I89" s="29">
        <f t="shared" si="3"/>
        <v>392988518.72000003</v>
      </c>
      <c r="J89" s="37" t="s">
        <v>141</v>
      </c>
      <c r="K89" s="37" t="s">
        <v>47</v>
      </c>
    </row>
    <row r="90" spans="1:11" s="5" customFormat="1" ht="50.25" customHeight="1" x14ac:dyDescent="0.25">
      <c r="A90" s="55">
        <v>45</v>
      </c>
      <c r="B90" s="31" t="s">
        <v>150</v>
      </c>
      <c r="C90" s="26" t="s">
        <v>160</v>
      </c>
      <c r="D90" s="31" t="s">
        <v>151</v>
      </c>
      <c r="E90" s="30" t="s">
        <v>2</v>
      </c>
      <c r="F90" s="30">
        <v>1</v>
      </c>
      <c r="G90" s="31"/>
      <c r="H90" s="29">
        <v>284900000</v>
      </c>
      <c r="I90" s="29">
        <f t="shared" si="3"/>
        <v>319088000.00000006</v>
      </c>
      <c r="J90" s="58" t="s">
        <v>152</v>
      </c>
      <c r="K90" s="37" t="s">
        <v>153</v>
      </c>
    </row>
    <row r="91" spans="1:11" s="5" customFormat="1" ht="12.75" customHeight="1" x14ac:dyDescent="0.25">
      <c r="A91" s="34"/>
      <c r="B91" s="78" t="s">
        <v>87</v>
      </c>
      <c r="C91" s="35"/>
      <c r="D91" s="80"/>
      <c r="E91" s="35"/>
      <c r="F91" s="35"/>
      <c r="G91" s="36"/>
      <c r="H91" s="40">
        <f>SUM(H53:H90)</f>
        <v>9537114746.0400009</v>
      </c>
      <c r="I91" s="46">
        <f>SUM(I53:I90)</f>
        <v>10681568515.5648</v>
      </c>
      <c r="J91" s="37"/>
      <c r="K91" s="37"/>
    </row>
    <row r="92" spans="1:11" ht="39" customHeight="1" x14ac:dyDescent="0.25">
      <c r="A92" s="88" t="s">
        <v>29</v>
      </c>
      <c r="B92" s="89"/>
      <c r="C92" s="89"/>
      <c r="D92" s="89"/>
      <c r="E92" s="89"/>
      <c r="F92" s="89"/>
      <c r="G92" s="89"/>
      <c r="H92" s="48">
        <f>H91+H51+H41+H20</f>
        <v>60180610006.040001</v>
      </c>
      <c r="I92" s="48">
        <f>I91+I51+I41+I20</f>
        <v>67402283206.764801</v>
      </c>
      <c r="J92" s="65"/>
      <c r="K92" s="65"/>
    </row>
    <row r="93" spans="1:11" x14ac:dyDescent="0.25">
      <c r="A93" s="2"/>
      <c r="J93" s="66"/>
    </row>
    <row r="94" spans="1:11" x14ac:dyDescent="0.25">
      <c r="A94" s="2"/>
    </row>
    <row r="95" spans="1:11" ht="42" customHeight="1" x14ac:dyDescent="0.25">
      <c r="A95" s="81" t="s">
        <v>177</v>
      </c>
      <c r="J95" s="66"/>
    </row>
    <row r="96" spans="1:11" x14ac:dyDescent="0.25">
      <c r="J96" s="66"/>
    </row>
    <row r="97" spans="10:10" x14ac:dyDescent="0.25">
      <c r="J97" s="66"/>
    </row>
    <row r="99" spans="10:10" x14ac:dyDescent="0.25">
      <c r="J99" s="66"/>
    </row>
    <row r="100" spans="10:10" x14ac:dyDescent="0.25">
      <c r="J100" s="66"/>
    </row>
    <row r="101" spans="10:10" x14ac:dyDescent="0.25">
      <c r="J101" s="66"/>
    </row>
  </sheetData>
  <mergeCells count="10">
    <mergeCell ref="A41:G41"/>
    <mergeCell ref="A92:G92"/>
    <mergeCell ref="A16:K16"/>
    <mergeCell ref="A42:K42"/>
    <mergeCell ref="A17:K17"/>
    <mergeCell ref="A21:K21"/>
    <mergeCell ref="A20:G20"/>
    <mergeCell ref="A43:K43"/>
    <mergeCell ref="A51:G51"/>
    <mergeCell ref="A52:K52"/>
  </mergeCells>
  <dataValidations count="1">
    <dataValidation allowBlank="1" showInputMessage="1" showErrorMessage="1" prompt="Введите наименование на рус.языке" sqref="B56 D5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zoomScale="75" zoomScaleNormal="75" workbookViewId="0">
      <selection activeCell="I19" sqref="I19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179</v>
      </c>
    </row>
    <row r="13" spans="1:11" ht="18.75" x14ac:dyDescent="0.25">
      <c r="D13" s="79" t="s">
        <v>180</v>
      </c>
    </row>
    <row r="14" spans="1:11" ht="71.25" x14ac:dyDescent="0.25">
      <c r="A14" s="19" t="s">
        <v>181</v>
      </c>
      <c r="B14" s="20" t="s">
        <v>182</v>
      </c>
      <c r="C14" s="21" t="s">
        <v>183</v>
      </c>
      <c r="D14" s="20" t="s">
        <v>184</v>
      </c>
      <c r="E14" s="21" t="s">
        <v>185</v>
      </c>
      <c r="F14" s="21" t="s">
        <v>186</v>
      </c>
      <c r="G14" s="21" t="s">
        <v>187</v>
      </c>
      <c r="H14" s="40" t="s">
        <v>356</v>
      </c>
      <c r="I14" s="40" t="s">
        <v>357</v>
      </c>
      <c r="J14" s="21" t="s">
        <v>188</v>
      </c>
      <c r="K14" s="21" t="s">
        <v>189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0" t="s">
        <v>190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x14ac:dyDescent="0.25">
      <c r="A17" s="91" t="s">
        <v>191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s="7" customFormat="1" ht="75" x14ac:dyDescent="0.25">
      <c r="A18" s="24">
        <v>1</v>
      </c>
      <c r="B18" s="69" t="s">
        <v>327</v>
      </c>
      <c r="C18" s="4" t="s">
        <v>43</v>
      </c>
      <c r="D18" s="69" t="s">
        <v>192</v>
      </c>
      <c r="E18" s="13" t="s">
        <v>193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194</v>
      </c>
      <c r="K18" s="11" t="s">
        <v>195</v>
      </c>
    </row>
    <row r="19" spans="1:11" s="7" customFormat="1" ht="75" x14ac:dyDescent="0.25">
      <c r="A19" s="24">
        <v>2</v>
      </c>
      <c r="B19" s="69" t="s">
        <v>328</v>
      </c>
      <c r="C19" s="6" t="s">
        <v>43</v>
      </c>
      <c r="D19" s="69" t="s">
        <v>196</v>
      </c>
      <c r="E19" s="13" t="s">
        <v>193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197</v>
      </c>
      <c r="K19" s="11" t="s">
        <v>195</v>
      </c>
    </row>
    <row r="20" spans="1:11" s="7" customFormat="1" x14ac:dyDescent="0.25">
      <c r="A20" s="92" t="s">
        <v>198</v>
      </c>
      <c r="B20" s="93"/>
      <c r="C20" s="93"/>
      <c r="D20" s="93"/>
      <c r="E20" s="93"/>
      <c r="F20" s="93"/>
      <c r="G20" s="94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1" t="s">
        <v>199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s="7" customFormat="1" ht="75" x14ac:dyDescent="0.25">
      <c r="A22" s="24">
        <v>3</v>
      </c>
      <c r="B22" s="69" t="s">
        <v>329</v>
      </c>
      <c r="C22" s="12" t="s">
        <v>43</v>
      </c>
      <c r="D22" s="69" t="s">
        <v>330</v>
      </c>
      <c r="E22" s="13" t="s">
        <v>200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201</v>
      </c>
      <c r="K22" s="11" t="s">
        <v>195</v>
      </c>
    </row>
    <row r="23" spans="1:11" s="7" customFormat="1" ht="105" x14ac:dyDescent="0.25">
      <c r="A23" s="24">
        <v>4</v>
      </c>
      <c r="B23" s="69" t="s">
        <v>202</v>
      </c>
      <c r="C23" s="12" t="s">
        <v>43</v>
      </c>
      <c r="D23" s="69" t="s">
        <v>203</v>
      </c>
      <c r="E23" s="13" t="s">
        <v>200</v>
      </c>
      <c r="F23" s="13">
        <v>1</v>
      </c>
      <c r="G23" s="13"/>
      <c r="H23" s="28">
        <v>30000000</v>
      </c>
      <c r="I23" s="28">
        <f t="shared" ref="I23:I40" si="1">H23*1.12</f>
        <v>33600000</v>
      </c>
      <c r="J23" s="54" t="s">
        <v>204</v>
      </c>
      <c r="K23" s="11" t="s">
        <v>195</v>
      </c>
    </row>
    <row r="24" spans="1:11" s="7" customFormat="1" ht="120" x14ac:dyDescent="0.25">
      <c r="A24" s="24">
        <v>5</v>
      </c>
      <c r="B24" s="69" t="s">
        <v>205</v>
      </c>
      <c r="C24" s="12" t="s">
        <v>43</v>
      </c>
      <c r="D24" s="69" t="s">
        <v>206</v>
      </c>
      <c r="E24" s="13" t="s">
        <v>200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204</v>
      </c>
      <c r="K24" s="11" t="s">
        <v>195</v>
      </c>
    </row>
    <row r="25" spans="1:11" s="7" customFormat="1" ht="45" x14ac:dyDescent="0.25">
      <c r="A25" s="24">
        <v>6</v>
      </c>
      <c r="B25" s="69" t="s">
        <v>207</v>
      </c>
      <c r="C25" s="12" t="s">
        <v>43</v>
      </c>
      <c r="D25" s="69" t="s">
        <v>208</v>
      </c>
      <c r="E25" s="13" t="s">
        <v>200</v>
      </c>
      <c r="F25" s="13">
        <v>1</v>
      </c>
      <c r="G25" s="13"/>
      <c r="H25" s="28">
        <v>10000000</v>
      </c>
      <c r="I25" s="28">
        <f t="shared" si="1"/>
        <v>11200000.000000002</v>
      </c>
      <c r="J25" s="54" t="s">
        <v>204</v>
      </c>
      <c r="K25" s="11" t="s">
        <v>195</v>
      </c>
    </row>
    <row r="26" spans="1:11" s="7" customFormat="1" ht="45" x14ac:dyDescent="0.25">
      <c r="A26" s="24">
        <v>7</v>
      </c>
      <c r="B26" s="69" t="s">
        <v>209</v>
      </c>
      <c r="C26" s="12" t="s">
        <v>210</v>
      </c>
      <c r="D26" s="69" t="s">
        <v>211</v>
      </c>
      <c r="E26" s="13" t="s">
        <v>200</v>
      </c>
      <c r="F26" s="13">
        <v>1</v>
      </c>
      <c r="G26" s="13"/>
      <c r="H26" s="28">
        <v>3000000</v>
      </c>
      <c r="I26" s="28">
        <f t="shared" si="1"/>
        <v>3360000.0000000005</v>
      </c>
      <c r="J26" s="54" t="s">
        <v>212</v>
      </c>
      <c r="K26" s="11" t="s">
        <v>195</v>
      </c>
    </row>
    <row r="27" spans="1:11" s="7" customFormat="1" ht="105" x14ac:dyDescent="0.25">
      <c r="A27" s="24">
        <v>8</v>
      </c>
      <c r="B27" s="69" t="s">
        <v>213</v>
      </c>
      <c r="C27" s="12" t="s">
        <v>43</v>
      </c>
      <c r="D27" s="69" t="s">
        <v>214</v>
      </c>
      <c r="E27" s="13" t="s">
        <v>200</v>
      </c>
      <c r="F27" s="13">
        <v>1</v>
      </c>
      <c r="G27" s="13"/>
      <c r="H27" s="28">
        <v>13000000</v>
      </c>
      <c r="I27" s="28">
        <f t="shared" si="1"/>
        <v>14560000.000000002</v>
      </c>
      <c r="J27" s="57" t="s">
        <v>215</v>
      </c>
      <c r="K27" s="11" t="s">
        <v>195</v>
      </c>
    </row>
    <row r="28" spans="1:11" s="7" customFormat="1" ht="45" x14ac:dyDescent="0.25">
      <c r="A28" s="24">
        <v>9</v>
      </c>
      <c r="B28" s="69" t="s">
        <v>216</v>
      </c>
      <c r="C28" s="12" t="s">
        <v>43</v>
      </c>
      <c r="D28" s="69" t="s">
        <v>217</v>
      </c>
      <c r="E28" s="13" t="s">
        <v>200</v>
      </c>
      <c r="F28" s="13">
        <v>1</v>
      </c>
      <c r="G28" s="13"/>
      <c r="H28" s="28">
        <v>13000000</v>
      </c>
      <c r="I28" s="28">
        <f t="shared" si="1"/>
        <v>14560000.000000002</v>
      </c>
      <c r="J28" s="57" t="s">
        <v>204</v>
      </c>
      <c r="K28" s="11" t="s">
        <v>195</v>
      </c>
    </row>
    <row r="29" spans="1:11" s="7" customFormat="1" ht="30" x14ac:dyDescent="0.25">
      <c r="A29" s="24">
        <v>10</v>
      </c>
      <c r="B29" s="69" t="s">
        <v>331</v>
      </c>
      <c r="C29" s="12" t="s">
        <v>43</v>
      </c>
      <c r="D29" s="69" t="s">
        <v>218</v>
      </c>
      <c r="E29" s="13" t="s">
        <v>200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219</v>
      </c>
      <c r="K29" s="11" t="s">
        <v>195</v>
      </c>
    </row>
    <row r="30" spans="1:11" s="7" customFormat="1" ht="30" x14ac:dyDescent="0.25">
      <c r="A30" s="24">
        <v>11</v>
      </c>
      <c r="B30" s="69" t="s">
        <v>332</v>
      </c>
      <c r="C30" s="12" t="s">
        <v>43</v>
      </c>
      <c r="D30" s="69" t="s">
        <v>220</v>
      </c>
      <c r="E30" s="13" t="s">
        <v>200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221</v>
      </c>
      <c r="K30" s="11" t="s">
        <v>195</v>
      </c>
    </row>
    <row r="31" spans="1:11" s="7" customFormat="1" ht="45" x14ac:dyDescent="0.25">
      <c r="A31" s="24">
        <v>12</v>
      </c>
      <c r="B31" s="69" t="s">
        <v>222</v>
      </c>
      <c r="C31" s="12" t="s">
        <v>210</v>
      </c>
      <c r="D31" s="69" t="s">
        <v>223</v>
      </c>
      <c r="E31" s="13" t="s">
        <v>200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224</v>
      </c>
      <c r="K31" s="11" t="s">
        <v>195</v>
      </c>
    </row>
    <row r="32" spans="1:11" s="7" customFormat="1" ht="45" x14ac:dyDescent="0.25">
      <c r="A32" s="24">
        <v>13</v>
      </c>
      <c r="B32" s="69" t="s">
        <v>225</v>
      </c>
      <c r="C32" s="12" t="s">
        <v>43</v>
      </c>
      <c r="D32" s="69" t="s">
        <v>226</v>
      </c>
      <c r="E32" s="13" t="s">
        <v>200</v>
      </c>
      <c r="F32" s="13">
        <v>1</v>
      </c>
      <c r="G32" s="13"/>
      <c r="H32" s="28">
        <v>10000000</v>
      </c>
      <c r="I32" s="28">
        <f t="shared" si="1"/>
        <v>11200000.000000002</v>
      </c>
      <c r="J32" s="57" t="s">
        <v>215</v>
      </c>
      <c r="K32" s="11" t="s">
        <v>195</v>
      </c>
    </row>
    <row r="33" spans="1:11" s="7" customFormat="1" ht="75" x14ac:dyDescent="0.25">
      <c r="A33" s="24">
        <v>14</v>
      </c>
      <c r="B33" s="69" t="s">
        <v>227</v>
      </c>
      <c r="C33" s="12" t="s">
        <v>210</v>
      </c>
      <c r="D33" s="69" t="s">
        <v>228</v>
      </c>
      <c r="E33" s="13" t="s">
        <v>200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229</v>
      </c>
      <c r="K33" s="11" t="s">
        <v>230</v>
      </c>
    </row>
    <row r="34" spans="1:11" s="7" customFormat="1" ht="45" x14ac:dyDescent="0.25">
      <c r="A34" s="24">
        <v>15</v>
      </c>
      <c r="B34" s="69" t="s">
        <v>231</v>
      </c>
      <c r="C34" s="12" t="s">
        <v>43</v>
      </c>
      <c r="D34" s="69" t="s">
        <v>232</v>
      </c>
      <c r="E34" s="13" t="s">
        <v>200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233</v>
      </c>
      <c r="K34" s="11" t="s">
        <v>230</v>
      </c>
    </row>
    <row r="35" spans="1:11" s="7" customFormat="1" ht="30" x14ac:dyDescent="0.25">
      <c r="A35" s="24">
        <v>16</v>
      </c>
      <c r="B35" s="69" t="s">
        <v>234</v>
      </c>
      <c r="C35" s="12" t="s">
        <v>43</v>
      </c>
      <c r="D35" s="69" t="s">
        <v>235</v>
      </c>
      <c r="E35" s="13" t="s">
        <v>200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236</v>
      </c>
      <c r="K35" s="11" t="s">
        <v>230</v>
      </c>
    </row>
    <row r="36" spans="1:11" s="7" customFormat="1" ht="45" x14ac:dyDescent="0.25">
      <c r="A36" s="24">
        <v>17</v>
      </c>
      <c r="B36" s="69" t="s">
        <v>237</v>
      </c>
      <c r="C36" s="12" t="s">
        <v>43</v>
      </c>
      <c r="D36" s="69" t="s">
        <v>237</v>
      </c>
      <c r="E36" s="13" t="s">
        <v>200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229</v>
      </c>
      <c r="K36" s="11" t="s">
        <v>238</v>
      </c>
    </row>
    <row r="37" spans="1:11" s="7" customFormat="1" ht="60" x14ac:dyDescent="0.25">
      <c r="A37" s="24">
        <v>18</v>
      </c>
      <c r="B37" s="69" t="s">
        <v>239</v>
      </c>
      <c r="C37" s="12" t="s">
        <v>210</v>
      </c>
      <c r="D37" s="69" t="s">
        <v>240</v>
      </c>
      <c r="E37" s="13" t="s">
        <v>200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241</v>
      </c>
      <c r="K37" s="11" t="s">
        <v>242</v>
      </c>
    </row>
    <row r="38" spans="1:11" s="7" customFormat="1" ht="45" x14ac:dyDescent="0.25">
      <c r="A38" s="24">
        <v>19</v>
      </c>
      <c r="B38" s="69" t="s">
        <v>243</v>
      </c>
      <c r="C38" s="12" t="s">
        <v>210</v>
      </c>
      <c r="D38" s="69" t="s">
        <v>243</v>
      </c>
      <c r="E38" s="13" t="s">
        <v>200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241</v>
      </c>
      <c r="K38" s="11" t="s">
        <v>242</v>
      </c>
    </row>
    <row r="39" spans="1:11" s="7" customFormat="1" ht="60" x14ac:dyDescent="0.25">
      <c r="A39" s="24">
        <v>20</v>
      </c>
      <c r="B39" s="69" t="s">
        <v>244</v>
      </c>
      <c r="C39" s="12" t="s">
        <v>210</v>
      </c>
      <c r="D39" s="69" t="s">
        <v>244</v>
      </c>
      <c r="E39" s="13" t="s">
        <v>200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241</v>
      </c>
      <c r="K39" s="11" t="s">
        <v>242</v>
      </c>
    </row>
    <row r="40" spans="1:11" s="7" customFormat="1" ht="45" x14ac:dyDescent="0.25">
      <c r="A40" s="26">
        <v>21</v>
      </c>
      <c r="B40" s="69" t="s">
        <v>245</v>
      </c>
      <c r="C40" s="12" t="s">
        <v>210</v>
      </c>
      <c r="D40" s="69"/>
      <c r="E40" s="13" t="s">
        <v>200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212</v>
      </c>
      <c r="K40" s="11" t="s">
        <v>242</v>
      </c>
    </row>
    <row r="41" spans="1:11" s="7" customFormat="1" x14ac:dyDescent="0.25">
      <c r="A41" s="84" t="s">
        <v>246</v>
      </c>
      <c r="B41" s="82"/>
      <c r="C41" s="82"/>
      <c r="D41" s="82"/>
      <c r="E41" s="82"/>
      <c r="F41" s="82"/>
      <c r="G41" s="83"/>
      <c r="H41" s="41">
        <f>SUM(H22:H40)</f>
        <v>927307293</v>
      </c>
      <c r="I41" s="41">
        <f>SUM(I22:I40)</f>
        <v>1038584168.1600002</v>
      </c>
      <c r="J41" s="3"/>
      <c r="K41" s="11"/>
    </row>
    <row r="42" spans="1:11" s="7" customFormat="1" x14ac:dyDescent="0.25">
      <c r="A42" s="90" t="s">
        <v>355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1:11" s="7" customFormat="1" x14ac:dyDescent="0.25">
      <c r="A43" s="95" t="s">
        <v>191</v>
      </c>
      <c r="B43" s="96"/>
      <c r="C43" s="96"/>
      <c r="D43" s="96"/>
      <c r="E43" s="96"/>
      <c r="F43" s="96"/>
      <c r="G43" s="96"/>
      <c r="H43" s="96"/>
      <c r="I43" s="96"/>
      <c r="J43" s="96"/>
      <c r="K43" s="97"/>
    </row>
    <row r="44" spans="1:11" s="7" customFormat="1" ht="75" x14ac:dyDescent="0.25">
      <c r="A44" s="26">
        <v>1</v>
      </c>
      <c r="B44" s="69" t="s">
        <v>333</v>
      </c>
      <c r="C44" s="26" t="s">
        <v>247</v>
      </c>
      <c r="D44" s="69" t="s">
        <v>248</v>
      </c>
      <c r="E44" s="26" t="s">
        <v>193</v>
      </c>
      <c r="F44" s="26">
        <v>1</v>
      </c>
      <c r="G44" s="37"/>
      <c r="H44" s="29">
        <v>22067946054</v>
      </c>
      <c r="I44" s="29">
        <f>H44*1.12</f>
        <v>24716099580.480003</v>
      </c>
      <c r="J44" s="58" t="s">
        <v>249</v>
      </c>
      <c r="K44" s="37" t="s">
        <v>242</v>
      </c>
    </row>
    <row r="45" spans="1:11" s="7" customFormat="1" ht="60" x14ac:dyDescent="0.25">
      <c r="A45" s="26">
        <v>2</v>
      </c>
      <c r="B45" s="31" t="s">
        <v>334</v>
      </c>
      <c r="C45" s="26" t="s">
        <v>247</v>
      </c>
      <c r="D45" s="31" t="s">
        <v>335</v>
      </c>
      <c r="E45" s="26" t="s">
        <v>193</v>
      </c>
      <c r="F45" s="26">
        <v>1</v>
      </c>
      <c r="G45" s="37"/>
      <c r="H45" s="29">
        <v>1192956190</v>
      </c>
      <c r="I45" s="29">
        <f t="shared" ref="I45:I50" si="2">H45*1.12</f>
        <v>1336110932.8000002</v>
      </c>
      <c r="J45" s="58" t="s">
        <v>250</v>
      </c>
      <c r="K45" s="37" t="s">
        <v>242</v>
      </c>
    </row>
    <row r="46" spans="1:11" s="7" customFormat="1" ht="45" x14ac:dyDescent="0.25">
      <c r="A46" s="26">
        <v>3</v>
      </c>
      <c r="B46" s="31" t="s">
        <v>251</v>
      </c>
      <c r="C46" s="26" t="s">
        <v>252</v>
      </c>
      <c r="D46" s="31" t="s">
        <v>251</v>
      </c>
      <c r="E46" s="26" t="s">
        <v>193</v>
      </c>
      <c r="F46" s="26">
        <v>1</v>
      </c>
      <c r="G46" s="37"/>
      <c r="H46" s="29">
        <v>296349062</v>
      </c>
      <c r="I46" s="29">
        <f t="shared" si="2"/>
        <v>331910949.44000006</v>
      </c>
      <c r="J46" s="37" t="s">
        <v>253</v>
      </c>
      <c r="K46" s="37" t="s">
        <v>230</v>
      </c>
    </row>
    <row r="47" spans="1:11" s="7" customFormat="1" ht="30" x14ac:dyDescent="0.25">
      <c r="A47" s="26">
        <v>4</v>
      </c>
      <c r="B47" s="31" t="s">
        <v>336</v>
      </c>
      <c r="C47" s="26" t="s">
        <v>247</v>
      </c>
      <c r="D47" s="31" t="s">
        <v>336</v>
      </c>
      <c r="E47" s="26" t="s">
        <v>193</v>
      </c>
      <c r="F47" s="26">
        <v>1</v>
      </c>
      <c r="G47" s="31"/>
      <c r="H47" s="29">
        <v>212883810</v>
      </c>
      <c r="I47" s="29">
        <f t="shared" si="2"/>
        <v>238429867.20000002</v>
      </c>
      <c r="J47" s="58" t="s">
        <v>254</v>
      </c>
      <c r="K47" s="37" t="s">
        <v>242</v>
      </c>
    </row>
    <row r="48" spans="1:11" s="7" customFormat="1" ht="60" x14ac:dyDescent="0.25">
      <c r="A48" s="26">
        <v>5</v>
      </c>
      <c r="B48" s="31" t="s">
        <v>337</v>
      </c>
      <c r="C48" s="26" t="s">
        <v>247</v>
      </c>
      <c r="D48" s="31" t="s">
        <v>338</v>
      </c>
      <c r="E48" s="26" t="s">
        <v>193</v>
      </c>
      <c r="F48" s="26">
        <v>1</v>
      </c>
      <c r="G48" s="31"/>
      <c r="H48" s="29">
        <v>480353448</v>
      </c>
      <c r="I48" s="29">
        <f t="shared" si="2"/>
        <v>537995861.76000011</v>
      </c>
      <c r="J48" s="58" t="s">
        <v>254</v>
      </c>
      <c r="K48" s="37" t="s">
        <v>242</v>
      </c>
    </row>
    <row r="49" spans="1:11" s="7" customFormat="1" ht="45" x14ac:dyDescent="0.25">
      <c r="A49" s="26">
        <v>6</v>
      </c>
      <c r="B49" s="31" t="s">
        <v>339</v>
      </c>
      <c r="C49" s="26" t="s">
        <v>247</v>
      </c>
      <c r="D49" s="31" t="s">
        <v>339</v>
      </c>
      <c r="E49" s="26" t="s">
        <v>193</v>
      </c>
      <c r="F49" s="26">
        <v>1</v>
      </c>
      <c r="G49" s="31"/>
      <c r="H49" s="29">
        <v>1097418874</v>
      </c>
      <c r="I49" s="29">
        <f t="shared" si="2"/>
        <v>1229109138.8800001</v>
      </c>
      <c r="J49" s="58" t="s">
        <v>255</v>
      </c>
      <c r="K49" s="37" t="s">
        <v>242</v>
      </c>
    </row>
    <row r="50" spans="1:11" s="7" customFormat="1" ht="60" x14ac:dyDescent="0.25">
      <c r="A50" s="26">
        <v>7</v>
      </c>
      <c r="B50" s="31" t="s">
        <v>340</v>
      </c>
      <c r="C50" s="26" t="s">
        <v>247</v>
      </c>
      <c r="D50" s="31" t="s">
        <v>340</v>
      </c>
      <c r="E50" s="26" t="s">
        <v>256</v>
      </c>
      <c r="F50" s="26">
        <v>1</v>
      </c>
      <c r="G50" s="31"/>
      <c r="H50" s="29">
        <v>48472113</v>
      </c>
      <c r="I50" s="29">
        <f t="shared" si="2"/>
        <v>54288766.560000002</v>
      </c>
      <c r="J50" s="58" t="s">
        <v>224</v>
      </c>
      <c r="K50" s="37" t="s">
        <v>242</v>
      </c>
    </row>
    <row r="51" spans="1:11" s="7" customFormat="1" x14ac:dyDescent="0.25">
      <c r="A51" s="85" t="s">
        <v>84</v>
      </c>
      <c r="B51" s="86"/>
      <c r="C51" s="86"/>
      <c r="D51" s="86"/>
      <c r="E51" s="86"/>
      <c r="F51" s="86"/>
      <c r="G51" s="87"/>
      <c r="H51" s="40">
        <f>SUM(H44:H50)</f>
        <v>25396379551</v>
      </c>
      <c r="I51" s="40">
        <f>SUM(I44:I50)</f>
        <v>28443945097.120003</v>
      </c>
      <c r="J51" s="59"/>
      <c r="K51" s="59"/>
    </row>
    <row r="52" spans="1:11" s="7" customFormat="1" x14ac:dyDescent="0.25">
      <c r="A52" s="95" t="s">
        <v>85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</row>
    <row r="53" spans="1:11" s="7" customFormat="1" ht="60" x14ac:dyDescent="0.25">
      <c r="A53" s="26">
        <v>8</v>
      </c>
      <c r="B53" s="31" t="s">
        <v>257</v>
      </c>
      <c r="C53" s="26" t="s">
        <v>258</v>
      </c>
      <c r="D53" s="31" t="s">
        <v>259</v>
      </c>
      <c r="E53" s="26" t="s">
        <v>200</v>
      </c>
      <c r="F53" s="26">
        <v>1</v>
      </c>
      <c r="G53" s="38"/>
      <c r="H53" s="29">
        <v>535081814.29000002</v>
      </c>
      <c r="I53" s="29">
        <f>H53*1.12</f>
        <v>599291632.00480008</v>
      </c>
      <c r="J53" s="58" t="s">
        <v>260</v>
      </c>
      <c r="K53" s="37" t="s">
        <v>230</v>
      </c>
    </row>
    <row r="54" spans="1:11" s="7" customFormat="1" ht="60" x14ac:dyDescent="0.25">
      <c r="A54" s="24">
        <f>A53+1</f>
        <v>9</v>
      </c>
      <c r="B54" s="70" t="s">
        <v>261</v>
      </c>
      <c r="C54" s="18" t="s">
        <v>258</v>
      </c>
      <c r="D54" s="70" t="s">
        <v>262</v>
      </c>
      <c r="E54" s="26" t="s">
        <v>200</v>
      </c>
      <c r="F54" s="22">
        <v>1</v>
      </c>
      <c r="G54" s="23"/>
      <c r="H54" s="43">
        <v>482142857.13999999</v>
      </c>
      <c r="I54" s="29">
        <f t="shared" ref="I54:I90" si="3">H54*1.12</f>
        <v>539999999.99680007</v>
      </c>
      <c r="J54" s="60" t="s">
        <v>260</v>
      </c>
      <c r="K54" s="11" t="s">
        <v>230</v>
      </c>
    </row>
    <row r="55" spans="1:11" s="7" customFormat="1" ht="60" x14ac:dyDescent="0.25">
      <c r="A55" s="24">
        <f>A54+1</f>
        <v>10</v>
      </c>
      <c r="B55" s="70" t="s">
        <v>263</v>
      </c>
      <c r="C55" s="18" t="s">
        <v>258</v>
      </c>
      <c r="D55" s="70" t="s">
        <v>264</v>
      </c>
      <c r="E55" s="26" t="s">
        <v>200</v>
      </c>
      <c r="F55" s="22">
        <v>1</v>
      </c>
      <c r="G55" s="23"/>
      <c r="H55" s="43">
        <v>169623761.61000001</v>
      </c>
      <c r="I55" s="29">
        <f t="shared" si="3"/>
        <v>189978613.00320002</v>
      </c>
      <c r="J55" s="60" t="s">
        <v>260</v>
      </c>
      <c r="K55" s="11" t="s">
        <v>230</v>
      </c>
    </row>
    <row r="56" spans="1:11" s="7" customFormat="1" ht="45" x14ac:dyDescent="0.25">
      <c r="A56" s="24">
        <f>A55+1</f>
        <v>11</v>
      </c>
      <c r="B56" s="71" t="s">
        <v>265</v>
      </c>
      <c r="C56" s="18" t="s">
        <v>266</v>
      </c>
      <c r="D56" s="71" t="s">
        <v>265</v>
      </c>
      <c r="E56" s="26" t="s">
        <v>200</v>
      </c>
      <c r="F56" s="6">
        <v>1</v>
      </c>
      <c r="G56" s="16"/>
      <c r="H56" s="27">
        <v>1128437</v>
      </c>
      <c r="I56" s="29">
        <f t="shared" si="3"/>
        <v>1263849.4400000002</v>
      </c>
      <c r="J56" s="61" t="s">
        <v>267</v>
      </c>
      <c r="K56" s="11" t="s">
        <v>242</v>
      </c>
    </row>
    <row r="57" spans="1:11" s="7" customFormat="1" ht="30" x14ac:dyDescent="0.25">
      <c r="A57" s="24">
        <f t="shared" ref="A57:A59" si="4">A56+1</f>
        <v>12</v>
      </c>
      <c r="B57" s="52" t="s">
        <v>268</v>
      </c>
      <c r="C57" s="18" t="s">
        <v>266</v>
      </c>
      <c r="D57" s="52" t="s">
        <v>268</v>
      </c>
      <c r="E57" s="26" t="s">
        <v>200</v>
      </c>
      <c r="F57" s="22">
        <v>1</v>
      </c>
      <c r="G57" s="23"/>
      <c r="H57" s="43">
        <v>37450000</v>
      </c>
      <c r="I57" s="29">
        <f t="shared" si="3"/>
        <v>41944000.000000007</v>
      </c>
      <c r="J57" s="60" t="s">
        <v>267</v>
      </c>
      <c r="K57" s="11" t="s">
        <v>269</v>
      </c>
    </row>
    <row r="58" spans="1:11" s="7" customFormat="1" ht="60" x14ac:dyDescent="0.25">
      <c r="A58" s="24">
        <f t="shared" si="4"/>
        <v>13</v>
      </c>
      <c r="B58" s="72" t="s">
        <v>270</v>
      </c>
      <c r="C58" s="6" t="s">
        <v>266</v>
      </c>
      <c r="D58" s="72" t="s">
        <v>270</v>
      </c>
      <c r="E58" s="26" t="s">
        <v>200</v>
      </c>
      <c r="F58" s="6">
        <v>1</v>
      </c>
      <c r="G58" s="6"/>
      <c r="H58" s="27">
        <v>200000</v>
      </c>
      <c r="I58" s="29">
        <f t="shared" si="3"/>
        <v>224000.00000000003</v>
      </c>
      <c r="J58" s="61" t="s">
        <v>271</v>
      </c>
      <c r="K58" s="11" t="s">
        <v>269</v>
      </c>
    </row>
    <row r="59" spans="1:11" s="7" customFormat="1" ht="60" x14ac:dyDescent="0.25">
      <c r="A59" s="24">
        <f t="shared" si="4"/>
        <v>14</v>
      </c>
      <c r="B59" s="32" t="s">
        <v>272</v>
      </c>
      <c r="C59" s="6" t="s">
        <v>273</v>
      </c>
      <c r="D59" s="32" t="s">
        <v>274</v>
      </c>
      <c r="E59" s="26" t="s">
        <v>200</v>
      </c>
      <c r="F59" s="6">
        <v>1</v>
      </c>
      <c r="G59" s="6"/>
      <c r="H59" s="27">
        <v>72000000</v>
      </c>
      <c r="I59" s="29">
        <f t="shared" si="3"/>
        <v>80640000.000000015</v>
      </c>
      <c r="J59" s="61" t="s">
        <v>275</v>
      </c>
      <c r="K59" s="11" t="s">
        <v>276</v>
      </c>
    </row>
    <row r="60" spans="1:11" s="7" customFormat="1" ht="75" x14ac:dyDescent="0.25">
      <c r="A60" s="24">
        <f>A59+1</f>
        <v>15</v>
      </c>
      <c r="B60" s="51" t="s">
        <v>277</v>
      </c>
      <c r="C60" s="6" t="s">
        <v>266</v>
      </c>
      <c r="D60" s="51" t="s">
        <v>277</v>
      </c>
      <c r="E60" s="26" t="s">
        <v>200</v>
      </c>
      <c r="F60" s="6">
        <v>1</v>
      </c>
      <c r="G60" s="6"/>
      <c r="H60" s="27">
        <v>116000</v>
      </c>
      <c r="I60" s="29">
        <f t="shared" si="3"/>
        <v>129920.00000000001</v>
      </c>
      <c r="J60" s="61" t="s">
        <v>278</v>
      </c>
      <c r="K60" s="11" t="s">
        <v>242</v>
      </c>
    </row>
    <row r="61" spans="1:11" ht="30" x14ac:dyDescent="0.25">
      <c r="A61" s="24">
        <f>A60+1</f>
        <v>16</v>
      </c>
      <c r="B61" s="71" t="s">
        <v>341</v>
      </c>
      <c r="C61" s="6" t="s">
        <v>247</v>
      </c>
      <c r="D61" s="71" t="s">
        <v>341</v>
      </c>
      <c r="E61" s="26" t="s">
        <v>200</v>
      </c>
      <c r="F61" s="6">
        <v>1</v>
      </c>
      <c r="G61" s="6"/>
      <c r="H61" s="27">
        <v>88800000</v>
      </c>
      <c r="I61" s="29">
        <f t="shared" si="3"/>
        <v>99456000.000000015</v>
      </c>
      <c r="J61" s="61" t="s">
        <v>267</v>
      </c>
      <c r="K61" s="11" t="s">
        <v>230</v>
      </c>
    </row>
    <row r="62" spans="1:11" s="7" customFormat="1" ht="75" x14ac:dyDescent="0.25">
      <c r="A62" s="24">
        <f t="shared" ref="A62:A89" si="5">A61+1</f>
        <v>17</v>
      </c>
      <c r="B62" s="70" t="s">
        <v>279</v>
      </c>
      <c r="C62" s="6" t="s">
        <v>247</v>
      </c>
      <c r="D62" s="70" t="s">
        <v>279</v>
      </c>
      <c r="E62" s="26" t="s">
        <v>200</v>
      </c>
      <c r="F62" s="22">
        <v>1</v>
      </c>
      <c r="G62" s="23"/>
      <c r="H62" s="43">
        <v>50000000</v>
      </c>
      <c r="I62" s="29">
        <f t="shared" si="3"/>
        <v>56000000.000000007</v>
      </c>
      <c r="J62" s="60" t="s">
        <v>233</v>
      </c>
      <c r="K62" s="11" t="s">
        <v>230</v>
      </c>
    </row>
    <row r="63" spans="1:11" s="7" customFormat="1" ht="120" x14ac:dyDescent="0.25">
      <c r="A63" s="24">
        <f t="shared" si="5"/>
        <v>18</v>
      </c>
      <c r="B63" s="71" t="s">
        <v>280</v>
      </c>
      <c r="C63" s="6" t="s">
        <v>273</v>
      </c>
      <c r="D63" s="71" t="s">
        <v>281</v>
      </c>
      <c r="E63" s="26" t="s">
        <v>200</v>
      </c>
      <c r="F63" s="6">
        <v>1</v>
      </c>
      <c r="G63" s="6"/>
      <c r="H63" s="44">
        <v>61236000</v>
      </c>
      <c r="I63" s="29">
        <f t="shared" si="3"/>
        <v>68584320</v>
      </c>
      <c r="J63" s="62" t="s">
        <v>233</v>
      </c>
      <c r="K63" s="11" t="s">
        <v>282</v>
      </c>
    </row>
    <row r="64" spans="1:11" s="7" customFormat="1" ht="60" x14ac:dyDescent="0.25">
      <c r="A64" s="24">
        <f t="shared" si="5"/>
        <v>19</v>
      </c>
      <c r="B64" s="51" t="s">
        <v>342</v>
      </c>
      <c r="C64" s="6" t="s">
        <v>283</v>
      </c>
      <c r="D64" s="51" t="s">
        <v>342</v>
      </c>
      <c r="E64" s="26" t="s">
        <v>200</v>
      </c>
      <c r="F64" s="6">
        <v>1</v>
      </c>
      <c r="G64" s="8"/>
      <c r="H64" s="47">
        <v>800000</v>
      </c>
      <c r="I64" s="29">
        <f t="shared" si="3"/>
        <v>896000.00000000012</v>
      </c>
      <c r="J64" s="63" t="s">
        <v>275</v>
      </c>
      <c r="K64" s="11" t="s">
        <v>269</v>
      </c>
    </row>
    <row r="65" spans="1:11" s="7" customFormat="1" ht="60" x14ac:dyDescent="0.25">
      <c r="A65" s="24">
        <f t="shared" si="5"/>
        <v>20</v>
      </c>
      <c r="B65" s="73" t="s">
        <v>284</v>
      </c>
      <c r="C65" s="6" t="s">
        <v>247</v>
      </c>
      <c r="D65" s="73" t="s">
        <v>285</v>
      </c>
      <c r="E65" s="26" t="s">
        <v>200</v>
      </c>
      <c r="F65" s="6">
        <v>1</v>
      </c>
      <c r="G65" s="6"/>
      <c r="H65" s="44">
        <v>481120000</v>
      </c>
      <c r="I65" s="29">
        <f t="shared" si="3"/>
        <v>538854400</v>
      </c>
      <c r="J65" s="63" t="s">
        <v>275</v>
      </c>
      <c r="K65" s="11" t="s">
        <v>230</v>
      </c>
    </row>
    <row r="66" spans="1:11" s="7" customFormat="1" ht="60" x14ac:dyDescent="0.25">
      <c r="A66" s="24">
        <f t="shared" si="5"/>
        <v>21</v>
      </c>
      <c r="B66" s="73" t="s">
        <v>286</v>
      </c>
      <c r="C66" s="6" t="s">
        <v>247</v>
      </c>
      <c r="D66" s="73" t="s">
        <v>286</v>
      </c>
      <c r="E66" s="26" t="s">
        <v>200</v>
      </c>
      <c r="F66" s="6">
        <v>1</v>
      </c>
      <c r="G66" s="6"/>
      <c r="H66" s="44">
        <v>7000000</v>
      </c>
      <c r="I66" s="29">
        <f t="shared" si="3"/>
        <v>7840000.0000000009</v>
      </c>
      <c r="J66" s="63" t="s">
        <v>275</v>
      </c>
      <c r="K66" s="11" t="s">
        <v>230</v>
      </c>
    </row>
    <row r="67" spans="1:11" s="7" customFormat="1" ht="60" x14ac:dyDescent="0.25">
      <c r="A67" s="24">
        <f t="shared" si="5"/>
        <v>22</v>
      </c>
      <c r="B67" s="73" t="s">
        <v>284</v>
      </c>
      <c r="C67" s="6" t="s">
        <v>247</v>
      </c>
      <c r="D67" s="73" t="s">
        <v>287</v>
      </c>
      <c r="E67" s="26" t="s">
        <v>200</v>
      </c>
      <c r="F67" s="6">
        <v>1</v>
      </c>
      <c r="G67" s="6"/>
      <c r="H67" s="44">
        <v>54200000</v>
      </c>
      <c r="I67" s="29">
        <f t="shared" si="3"/>
        <v>60704000.000000007</v>
      </c>
      <c r="J67" s="63" t="s">
        <v>275</v>
      </c>
      <c r="K67" s="11" t="s">
        <v>230</v>
      </c>
    </row>
    <row r="68" spans="1:11" s="7" customFormat="1" ht="60" x14ac:dyDescent="0.25">
      <c r="A68" s="24">
        <f t="shared" si="5"/>
        <v>23</v>
      </c>
      <c r="B68" s="73" t="s">
        <v>284</v>
      </c>
      <c r="C68" s="6" t="s">
        <v>247</v>
      </c>
      <c r="D68" s="74" t="s">
        <v>288</v>
      </c>
      <c r="E68" s="26" t="s">
        <v>200</v>
      </c>
      <c r="F68" s="6">
        <v>1</v>
      </c>
      <c r="G68" s="6"/>
      <c r="H68" s="44">
        <v>174185000</v>
      </c>
      <c r="I68" s="29">
        <f t="shared" si="3"/>
        <v>195087200.00000003</v>
      </c>
      <c r="J68" s="63" t="s">
        <v>275</v>
      </c>
      <c r="K68" s="11" t="s">
        <v>230</v>
      </c>
    </row>
    <row r="69" spans="1:11" s="7" customFormat="1" ht="60" x14ac:dyDescent="0.25">
      <c r="A69" s="24">
        <f t="shared" si="5"/>
        <v>24</v>
      </c>
      <c r="B69" s="73" t="s">
        <v>284</v>
      </c>
      <c r="C69" s="6" t="s">
        <v>247</v>
      </c>
      <c r="D69" s="75" t="s">
        <v>289</v>
      </c>
      <c r="E69" s="26" t="s">
        <v>200</v>
      </c>
      <c r="F69" s="6">
        <v>1</v>
      </c>
      <c r="G69" s="6"/>
      <c r="H69" s="44">
        <v>675000000</v>
      </c>
      <c r="I69" s="29">
        <f t="shared" si="3"/>
        <v>756000000.00000012</v>
      </c>
      <c r="J69" s="63" t="s">
        <v>275</v>
      </c>
      <c r="K69" s="11" t="s">
        <v>230</v>
      </c>
    </row>
    <row r="70" spans="1:11" s="7" customFormat="1" ht="75" x14ac:dyDescent="0.25">
      <c r="A70" s="24">
        <f t="shared" si="5"/>
        <v>25</v>
      </c>
      <c r="B70" s="76" t="s">
        <v>290</v>
      </c>
      <c r="C70" s="6" t="s">
        <v>247</v>
      </c>
      <c r="D70" s="76" t="s">
        <v>290</v>
      </c>
      <c r="E70" s="26" t="s">
        <v>200</v>
      </c>
      <c r="F70" s="6">
        <v>1</v>
      </c>
      <c r="G70" s="6"/>
      <c r="H70" s="44">
        <v>86947200</v>
      </c>
      <c r="I70" s="29">
        <f t="shared" si="3"/>
        <v>97380864.000000015</v>
      </c>
      <c r="J70" s="63" t="s">
        <v>275</v>
      </c>
      <c r="K70" s="11" t="s">
        <v>230</v>
      </c>
    </row>
    <row r="71" spans="1:11" ht="60" x14ac:dyDescent="0.25">
      <c r="A71" s="24">
        <f t="shared" si="5"/>
        <v>26</v>
      </c>
      <c r="B71" s="77" t="s">
        <v>291</v>
      </c>
      <c r="C71" s="6" t="s">
        <v>247</v>
      </c>
      <c r="D71" s="77" t="s">
        <v>291</v>
      </c>
      <c r="E71" s="26" t="s">
        <v>200</v>
      </c>
      <c r="F71" s="6">
        <v>1</v>
      </c>
      <c r="G71" s="6"/>
      <c r="H71" s="44">
        <v>375000000</v>
      </c>
      <c r="I71" s="29">
        <f t="shared" si="3"/>
        <v>420000000.00000006</v>
      </c>
      <c r="J71" s="63" t="s">
        <v>275</v>
      </c>
      <c r="K71" s="11" t="s">
        <v>230</v>
      </c>
    </row>
    <row r="72" spans="1:11" ht="90" x14ac:dyDescent="0.25">
      <c r="A72" s="24">
        <f t="shared" si="5"/>
        <v>27</v>
      </c>
      <c r="B72" s="77" t="s">
        <v>292</v>
      </c>
      <c r="C72" s="6" t="s">
        <v>247</v>
      </c>
      <c r="D72" s="77" t="s">
        <v>292</v>
      </c>
      <c r="E72" s="26" t="s">
        <v>200</v>
      </c>
      <c r="F72" s="6">
        <v>1</v>
      </c>
      <c r="G72" s="6"/>
      <c r="H72" s="44">
        <v>13566000</v>
      </c>
      <c r="I72" s="29">
        <f t="shared" si="3"/>
        <v>15193920.000000002</v>
      </c>
      <c r="J72" s="63" t="s">
        <v>275</v>
      </c>
      <c r="K72" s="11" t="s">
        <v>230</v>
      </c>
    </row>
    <row r="73" spans="1:11" ht="60" x14ac:dyDescent="0.25">
      <c r="A73" s="24">
        <f t="shared" si="5"/>
        <v>28</v>
      </c>
      <c r="B73" s="77" t="s">
        <v>293</v>
      </c>
      <c r="C73" s="6" t="s">
        <v>294</v>
      </c>
      <c r="D73" s="77" t="s">
        <v>293</v>
      </c>
      <c r="E73" s="26" t="s">
        <v>200</v>
      </c>
      <c r="F73" s="6">
        <v>1</v>
      </c>
      <c r="G73" s="6"/>
      <c r="H73" s="27">
        <v>11084000</v>
      </c>
      <c r="I73" s="29">
        <f t="shared" si="3"/>
        <v>12414080.000000002</v>
      </c>
      <c r="J73" s="57" t="s">
        <v>275</v>
      </c>
      <c r="K73" s="11" t="s">
        <v>230</v>
      </c>
    </row>
    <row r="74" spans="1:11" ht="60" x14ac:dyDescent="0.25">
      <c r="A74" s="24">
        <f t="shared" si="5"/>
        <v>29</v>
      </c>
      <c r="B74" s="76" t="s">
        <v>295</v>
      </c>
      <c r="C74" s="18" t="s">
        <v>296</v>
      </c>
      <c r="D74" s="76" t="s">
        <v>297</v>
      </c>
      <c r="E74" s="26" t="s">
        <v>200</v>
      </c>
      <c r="F74" s="6">
        <v>1</v>
      </c>
      <c r="G74" s="6"/>
      <c r="H74" s="44">
        <v>2916000</v>
      </c>
      <c r="I74" s="29">
        <f t="shared" si="3"/>
        <v>3265920.0000000005</v>
      </c>
      <c r="J74" s="63" t="s">
        <v>275</v>
      </c>
      <c r="K74" s="11" t="s">
        <v>230</v>
      </c>
    </row>
    <row r="75" spans="1:11" ht="60" x14ac:dyDescent="0.25">
      <c r="A75" s="24">
        <f t="shared" si="5"/>
        <v>30</v>
      </c>
      <c r="B75" s="77" t="s">
        <v>298</v>
      </c>
      <c r="C75" s="6" t="s">
        <v>247</v>
      </c>
      <c r="D75" s="77" t="s">
        <v>299</v>
      </c>
      <c r="E75" s="26" t="s">
        <v>200</v>
      </c>
      <c r="F75" s="6">
        <v>1</v>
      </c>
      <c r="G75" s="6"/>
      <c r="H75" s="44">
        <v>129000000</v>
      </c>
      <c r="I75" s="29">
        <f t="shared" si="3"/>
        <v>144480000</v>
      </c>
      <c r="J75" s="63" t="s">
        <v>300</v>
      </c>
      <c r="K75" s="11" t="s">
        <v>230</v>
      </c>
    </row>
    <row r="76" spans="1:11" ht="60" x14ac:dyDescent="0.25">
      <c r="A76" s="24">
        <f t="shared" si="5"/>
        <v>31</v>
      </c>
      <c r="B76" s="77" t="s">
        <v>301</v>
      </c>
      <c r="C76" s="6" t="s">
        <v>247</v>
      </c>
      <c r="D76" s="77" t="s">
        <v>302</v>
      </c>
      <c r="E76" s="26" t="s">
        <v>200</v>
      </c>
      <c r="F76" s="6">
        <v>1</v>
      </c>
      <c r="G76" s="6"/>
      <c r="H76" s="44">
        <v>68415000</v>
      </c>
      <c r="I76" s="29">
        <f t="shared" si="3"/>
        <v>76624800</v>
      </c>
      <c r="J76" s="63" t="s">
        <v>275</v>
      </c>
      <c r="K76" s="11" t="s">
        <v>230</v>
      </c>
    </row>
    <row r="77" spans="1:11" ht="75" x14ac:dyDescent="0.25">
      <c r="A77" s="24">
        <f t="shared" si="5"/>
        <v>32</v>
      </c>
      <c r="B77" s="77" t="s">
        <v>303</v>
      </c>
      <c r="C77" s="6" t="s">
        <v>294</v>
      </c>
      <c r="D77" s="77" t="s">
        <v>303</v>
      </c>
      <c r="E77" s="26" t="s">
        <v>200</v>
      </c>
      <c r="F77" s="6">
        <v>1</v>
      </c>
      <c r="G77" s="6"/>
      <c r="H77" s="44">
        <v>1311534000</v>
      </c>
      <c r="I77" s="29">
        <f t="shared" si="3"/>
        <v>1468918080.0000002</v>
      </c>
      <c r="J77" s="63" t="s">
        <v>304</v>
      </c>
      <c r="K77" s="11" t="s">
        <v>230</v>
      </c>
    </row>
    <row r="78" spans="1:11" ht="60" x14ac:dyDescent="0.25">
      <c r="A78" s="24">
        <f t="shared" si="5"/>
        <v>33</v>
      </c>
      <c r="B78" s="77" t="s">
        <v>305</v>
      </c>
      <c r="C78" s="30" t="s">
        <v>294</v>
      </c>
      <c r="D78" s="77" t="s">
        <v>305</v>
      </c>
      <c r="E78" s="26" t="s">
        <v>200</v>
      </c>
      <c r="F78" s="30">
        <v>1</v>
      </c>
      <c r="G78" s="25"/>
      <c r="H78" s="45">
        <v>1771999000</v>
      </c>
      <c r="I78" s="29">
        <f t="shared" si="3"/>
        <v>1984638880.0000002</v>
      </c>
      <c r="J78" s="64" t="s">
        <v>304</v>
      </c>
      <c r="K78" s="11" t="s">
        <v>230</v>
      </c>
    </row>
    <row r="79" spans="1:11" ht="45" x14ac:dyDescent="0.25">
      <c r="A79" s="24">
        <f t="shared" si="5"/>
        <v>34</v>
      </c>
      <c r="B79" s="77" t="s">
        <v>306</v>
      </c>
      <c r="C79" s="30" t="s">
        <v>294</v>
      </c>
      <c r="D79" s="77" t="s">
        <v>306</v>
      </c>
      <c r="E79" s="26" t="s">
        <v>200</v>
      </c>
      <c r="F79" s="30">
        <v>1</v>
      </c>
      <c r="G79" s="25"/>
      <c r="H79" s="45">
        <v>137645000</v>
      </c>
      <c r="I79" s="29">
        <f t="shared" si="3"/>
        <v>154162400</v>
      </c>
      <c r="J79" s="64" t="s">
        <v>304</v>
      </c>
      <c r="K79" s="11" t="s">
        <v>230</v>
      </c>
    </row>
    <row r="80" spans="1:11" ht="90" x14ac:dyDescent="0.25">
      <c r="A80" s="24">
        <f t="shared" si="5"/>
        <v>35</v>
      </c>
      <c r="B80" s="77" t="s">
        <v>307</v>
      </c>
      <c r="C80" s="30" t="s">
        <v>294</v>
      </c>
      <c r="D80" s="77" t="s">
        <v>307</v>
      </c>
      <c r="E80" s="26" t="s">
        <v>200</v>
      </c>
      <c r="F80" s="30">
        <v>1</v>
      </c>
      <c r="G80" s="25"/>
      <c r="H80" s="45">
        <v>144767000</v>
      </c>
      <c r="I80" s="29">
        <f t="shared" si="3"/>
        <v>162139040.00000003</v>
      </c>
      <c r="J80" s="25" t="s">
        <v>304</v>
      </c>
      <c r="K80" s="62" t="s">
        <v>230</v>
      </c>
    </row>
    <row r="81" spans="1:11" ht="90" x14ac:dyDescent="0.25">
      <c r="A81" s="24">
        <f t="shared" si="5"/>
        <v>36</v>
      </c>
      <c r="B81" s="77" t="s">
        <v>308</v>
      </c>
      <c r="C81" s="30" t="s">
        <v>294</v>
      </c>
      <c r="D81" s="77" t="s">
        <v>308</v>
      </c>
      <c r="E81" s="26" t="s">
        <v>200</v>
      </c>
      <c r="F81" s="30">
        <v>1</v>
      </c>
      <c r="G81" s="25"/>
      <c r="H81" s="45">
        <v>512072000</v>
      </c>
      <c r="I81" s="29">
        <f t="shared" si="3"/>
        <v>573520640</v>
      </c>
      <c r="J81" s="25" t="s">
        <v>304</v>
      </c>
      <c r="K81" s="62" t="s">
        <v>230</v>
      </c>
    </row>
    <row r="82" spans="1:11" ht="120" x14ac:dyDescent="0.25">
      <c r="A82" s="24">
        <f t="shared" si="5"/>
        <v>37</v>
      </c>
      <c r="B82" s="77" t="s">
        <v>309</v>
      </c>
      <c r="C82" s="30" t="s">
        <v>294</v>
      </c>
      <c r="D82" s="77" t="s">
        <v>309</v>
      </c>
      <c r="E82" s="26" t="s">
        <v>200</v>
      </c>
      <c r="F82" s="30">
        <v>1</v>
      </c>
      <c r="G82" s="25"/>
      <c r="H82" s="45">
        <v>1015852000</v>
      </c>
      <c r="I82" s="29">
        <f t="shared" si="3"/>
        <v>1137754240</v>
      </c>
      <c r="J82" s="25" t="s">
        <v>304</v>
      </c>
      <c r="K82" s="62" t="s">
        <v>230</v>
      </c>
    </row>
    <row r="83" spans="1:11" ht="60" x14ac:dyDescent="0.25">
      <c r="A83" s="24">
        <f t="shared" si="5"/>
        <v>38</v>
      </c>
      <c r="B83" s="77" t="s">
        <v>310</v>
      </c>
      <c r="C83" s="30" t="s">
        <v>258</v>
      </c>
      <c r="D83" s="77" t="s">
        <v>310</v>
      </c>
      <c r="E83" s="26" t="s">
        <v>200</v>
      </c>
      <c r="F83" s="30">
        <v>1</v>
      </c>
      <c r="G83" s="25"/>
      <c r="H83" s="45">
        <v>82952000</v>
      </c>
      <c r="I83" s="29">
        <f t="shared" si="3"/>
        <v>92906240.000000015</v>
      </c>
      <c r="J83" s="25" t="s">
        <v>275</v>
      </c>
      <c r="K83" s="62" t="s">
        <v>230</v>
      </c>
    </row>
    <row r="84" spans="1:11" ht="60" x14ac:dyDescent="0.25">
      <c r="A84" s="24">
        <f t="shared" si="5"/>
        <v>39</v>
      </c>
      <c r="B84" s="77" t="s">
        <v>311</v>
      </c>
      <c r="C84" s="30" t="s">
        <v>258</v>
      </c>
      <c r="D84" s="77" t="s">
        <v>312</v>
      </c>
      <c r="E84" s="26" t="s">
        <v>200</v>
      </c>
      <c r="F84" s="30">
        <v>1</v>
      </c>
      <c r="G84" s="25"/>
      <c r="H84" s="45">
        <v>43226000</v>
      </c>
      <c r="I84" s="29">
        <f t="shared" si="3"/>
        <v>48413120.000000007</v>
      </c>
      <c r="J84" s="25" t="s">
        <v>275</v>
      </c>
      <c r="K84" s="64" t="s">
        <v>230</v>
      </c>
    </row>
    <row r="85" spans="1:11" ht="60" x14ac:dyDescent="0.25">
      <c r="A85" s="24">
        <f t="shared" si="5"/>
        <v>40</v>
      </c>
      <c r="B85" s="77" t="s">
        <v>313</v>
      </c>
      <c r="C85" s="30" t="s">
        <v>258</v>
      </c>
      <c r="D85" s="77" t="s">
        <v>314</v>
      </c>
      <c r="E85" s="26" t="s">
        <v>200</v>
      </c>
      <c r="F85" s="30">
        <v>1</v>
      </c>
      <c r="G85" s="25"/>
      <c r="H85" s="45">
        <v>123822000</v>
      </c>
      <c r="I85" s="29">
        <f t="shared" si="3"/>
        <v>138680640</v>
      </c>
      <c r="J85" s="64" t="s">
        <v>275</v>
      </c>
      <c r="K85" s="11" t="s">
        <v>230</v>
      </c>
    </row>
    <row r="86" spans="1:11" ht="60" x14ac:dyDescent="0.25">
      <c r="A86" s="24">
        <f t="shared" si="5"/>
        <v>41</v>
      </c>
      <c r="B86" s="77" t="s">
        <v>315</v>
      </c>
      <c r="C86" s="30" t="s">
        <v>316</v>
      </c>
      <c r="D86" s="77" t="s">
        <v>315</v>
      </c>
      <c r="E86" s="26" t="s">
        <v>200</v>
      </c>
      <c r="F86" s="30">
        <v>1</v>
      </c>
      <c r="G86" s="25"/>
      <c r="H86" s="45">
        <v>8139120</v>
      </c>
      <c r="I86" s="29">
        <f t="shared" si="3"/>
        <v>9115814.4000000004</v>
      </c>
      <c r="J86" s="64" t="s">
        <v>275</v>
      </c>
      <c r="K86" s="11" t="s">
        <v>230</v>
      </c>
    </row>
    <row r="87" spans="1:11" ht="60" x14ac:dyDescent="0.25">
      <c r="A87" s="24">
        <f t="shared" si="5"/>
        <v>42</v>
      </c>
      <c r="B87" s="31" t="s">
        <v>317</v>
      </c>
      <c r="C87" s="26" t="s">
        <v>316</v>
      </c>
      <c r="D87" s="31" t="s">
        <v>317</v>
      </c>
      <c r="E87" s="26" t="s">
        <v>200</v>
      </c>
      <c r="F87" s="30">
        <v>1</v>
      </c>
      <c r="G87" s="31"/>
      <c r="H87" s="29">
        <v>6782600</v>
      </c>
      <c r="I87" s="29">
        <f t="shared" si="3"/>
        <v>7596512.0000000009</v>
      </c>
      <c r="J87" s="37" t="s">
        <v>275</v>
      </c>
      <c r="K87" s="37" t="s">
        <v>230</v>
      </c>
    </row>
    <row r="88" spans="1:11" ht="60" x14ac:dyDescent="0.25">
      <c r="A88" s="24">
        <f t="shared" si="5"/>
        <v>43</v>
      </c>
      <c r="B88" s="31" t="s">
        <v>318</v>
      </c>
      <c r="C88" s="26" t="s">
        <v>247</v>
      </c>
      <c r="D88" s="31" t="s">
        <v>319</v>
      </c>
      <c r="E88" s="26" t="s">
        <v>200</v>
      </c>
      <c r="F88" s="30">
        <v>1</v>
      </c>
      <c r="G88" s="31"/>
      <c r="H88" s="29">
        <v>165529350</v>
      </c>
      <c r="I88" s="29">
        <f t="shared" si="3"/>
        <v>185392872.00000003</v>
      </c>
      <c r="J88" s="37" t="s">
        <v>352</v>
      </c>
      <c r="K88" s="37" t="s">
        <v>230</v>
      </c>
    </row>
    <row r="89" spans="1:11" ht="90" x14ac:dyDescent="0.25">
      <c r="A89" s="24">
        <f t="shared" si="5"/>
        <v>44</v>
      </c>
      <c r="B89" s="31" t="s">
        <v>343</v>
      </c>
      <c r="C89" s="26" t="s">
        <v>294</v>
      </c>
      <c r="D89" s="31" t="s">
        <v>344</v>
      </c>
      <c r="E89" s="26" t="s">
        <v>200</v>
      </c>
      <c r="F89" s="30">
        <v>1</v>
      </c>
      <c r="G89" s="31"/>
      <c r="H89" s="29">
        <v>350882606</v>
      </c>
      <c r="I89" s="29">
        <f t="shared" si="3"/>
        <v>392988518.72000003</v>
      </c>
      <c r="J89" s="37" t="s">
        <v>320</v>
      </c>
      <c r="K89" s="37" t="s">
        <v>242</v>
      </c>
    </row>
    <row r="90" spans="1:11" ht="75" x14ac:dyDescent="0.25">
      <c r="A90" s="55">
        <v>45</v>
      </c>
      <c r="B90" s="31" t="s">
        <v>321</v>
      </c>
      <c r="C90" s="26" t="s">
        <v>247</v>
      </c>
      <c r="D90" s="31" t="s">
        <v>321</v>
      </c>
      <c r="E90" s="26" t="s">
        <v>200</v>
      </c>
      <c r="F90" s="30">
        <v>1</v>
      </c>
      <c r="G90" s="31"/>
      <c r="H90" s="29">
        <v>284900000</v>
      </c>
      <c r="I90" s="29">
        <f t="shared" si="3"/>
        <v>319088000.00000006</v>
      </c>
      <c r="J90" s="58" t="s">
        <v>322</v>
      </c>
      <c r="K90" s="37" t="s">
        <v>323</v>
      </c>
    </row>
    <row r="91" spans="1:11" x14ac:dyDescent="0.25">
      <c r="A91" s="34"/>
      <c r="B91" s="78" t="s">
        <v>324</v>
      </c>
      <c r="C91" s="35"/>
      <c r="D91" s="80"/>
      <c r="E91" s="35"/>
      <c r="F91" s="35"/>
      <c r="G91" s="36"/>
      <c r="H91" s="40">
        <f>SUM(H53:H90)</f>
        <v>9537114746.0400009</v>
      </c>
      <c r="I91" s="46">
        <f>SUM(I53:I90)</f>
        <v>10681568515.5648</v>
      </c>
      <c r="J91" s="37"/>
      <c r="K91" s="37"/>
    </row>
    <row r="92" spans="1:11" x14ac:dyDescent="0.25">
      <c r="A92" s="88" t="s">
        <v>325</v>
      </c>
      <c r="B92" s="89"/>
      <c r="C92" s="89"/>
      <c r="D92" s="89"/>
      <c r="E92" s="89"/>
      <c r="F92" s="89"/>
      <c r="G92" s="89"/>
      <c r="H92" s="48">
        <f>H91+H51+H41+H20</f>
        <v>60180610006.040001</v>
      </c>
      <c r="I92" s="48">
        <f>I91+I51+I41+I20</f>
        <v>67402283206.764801</v>
      </c>
      <c r="J92" s="65"/>
      <c r="K92" s="65"/>
    </row>
    <row r="93" spans="1:11" x14ac:dyDescent="0.25">
      <c r="A93" s="2"/>
      <c r="J93" s="66"/>
    </row>
    <row r="94" spans="1:11" x14ac:dyDescent="0.25">
      <c r="A94" s="2"/>
    </row>
    <row r="95" spans="1:11" x14ac:dyDescent="0.25">
      <c r="A95" s="81" t="s">
        <v>326</v>
      </c>
      <c r="J95" s="66"/>
    </row>
    <row r="96" spans="1:11" x14ac:dyDescent="0.25">
      <c r="J96" s="66"/>
    </row>
    <row r="97" spans="10:10" s="5" customFormat="1" x14ac:dyDescent="0.25">
      <c r="J97" s="66"/>
    </row>
    <row r="99" spans="10:10" s="5" customFormat="1" x14ac:dyDescent="0.25">
      <c r="J99" s="66"/>
    </row>
    <row r="100" spans="10:10" s="5" customFormat="1" x14ac:dyDescent="0.25">
      <c r="J100" s="66"/>
    </row>
    <row r="101" spans="10:10" s="5" customFormat="1" x14ac:dyDescent="0.25">
      <c r="J101" s="66"/>
    </row>
  </sheetData>
  <mergeCells count="9">
    <mergeCell ref="A51:G51"/>
    <mergeCell ref="A52:K52"/>
    <mergeCell ref="A92:G92"/>
    <mergeCell ref="A16:K16"/>
    <mergeCell ref="A17:K17"/>
    <mergeCell ref="A20:G20"/>
    <mergeCell ref="A21:K21"/>
    <mergeCell ref="A42:K42"/>
    <mergeCell ref="A43:K43"/>
  </mergeCells>
  <dataValidations count="1">
    <dataValidation allowBlank="1" showInputMessage="1" showErrorMessage="1" prompt="Введите наименование на рус.языке" sqref="B56 D5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2012-07-13T09:52:29Z</dcterms:modified>
</cp:coreProperties>
</file>