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4620" windowWidth="19320" windowHeight="4395"/>
  </bookViews>
  <sheets>
    <sheet name="пз" sheetId="1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__wes941" localSheetId="0">#REF!</definedName>
    <definedName name="_________wes941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wes940" localSheetId="0">#REF!</definedName>
    <definedName name="_wes940">#REF!</definedName>
    <definedName name="_xlnm._FilterDatabase" localSheetId="0" hidden="1">пз!$A$9:$M$78</definedName>
    <definedName name="fdn">'[1]ремонт 25'!$B$10</definedName>
    <definedName name="II" localSheetId="0">[2]исп.см.!#REF!</definedName>
    <definedName name="II">[2]исп.см.!#REF!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в" localSheetId="0">#REF!</definedName>
    <definedName name="ав">#REF!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 localSheetId="0">#REF!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выфф" localSheetId="0">#REF!</definedName>
    <definedName name="выфф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_xlnm.Print_Titles" localSheetId="0">пз!$9:$9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отредакт" localSheetId="0">#REF!</definedName>
    <definedName name="отредакт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44525"/>
</workbook>
</file>

<file path=xl/calcChain.xml><?xml version="1.0" encoding="utf-8"?>
<calcChain xmlns="http://schemas.openxmlformats.org/spreadsheetml/2006/main">
  <c r="J78" i="11" l="1"/>
  <c r="K77" i="11"/>
  <c r="K78" i="11"/>
  <c r="K76" i="11"/>
  <c r="K75" i="11" l="1"/>
  <c r="K74" i="11"/>
  <c r="K73" i="11"/>
  <c r="K72" i="11" l="1"/>
  <c r="K71" i="11"/>
  <c r="K70" i="11"/>
  <c r="K69" i="11"/>
  <c r="K68" i="11"/>
  <c r="K67" i="11"/>
  <c r="K66" i="11" l="1"/>
  <c r="J36" i="11" l="1"/>
  <c r="K36" i="11" s="1"/>
  <c r="K35" i="11"/>
  <c r="J65" i="11" l="1"/>
  <c r="K65" i="11" s="1"/>
  <c r="J61" i="11" l="1"/>
  <c r="J64" i="11"/>
  <c r="K64" i="11" s="1"/>
  <c r="J63" i="11" l="1"/>
  <c r="K63" i="11"/>
  <c r="J62" i="11"/>
  <c r="K62" i="11" s="1"/>
  <c r="K61" i="11" l="1"/>
  <c r="J60" i="11"/>
  <c r="K60" i="11" s="1"/>
  <c r="K59" i="11" l="1"/>
  <c r="J54" i="11"/>
  <c r="K54" i="11" s="1"/>
  <c r="A11" i="11" l="1"/>
  <c r="J40" i="11" l="1"/>
  <c r="K40" i="11" s="1"/>
  <c r="A12" i="11" l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K37" i="11"/>
  <c r="J11" i="11"/>
  <c r="J12" i="11"/>
  <c r="K12" i="11" s="1"/>
  <c r="J13" i="11"/>
  <c r="K13" i="11" s="1"/>
  <c r="J14" i="11"/>
  <c r="K14" i="11" s="1"/>
  <c r="J15" i="11"/>
  <c r="K15" i="11" s="1"/>
  <c r="J16" i="11"/>
  <c r="K16" i="11" s="1"/>
  <c r="J17" i="11"/>
  <c r="K17" i="11" s="1"/>
  <c r="J18" i="11"/>
  <c r="K18" i="11" s="1"/>
  <c r="J19" i="11"/>
  <c r="K19" i="11" s="1"/>
  <c r="J20" i="11"/>
  <c r="K20" i="11" s="1"/>
  <c r="J21" i="11"/>
  <c r="K21" i="11" s="1"/>
  <c r="J22" i="11"/>
  <c r="K22" i="11" s="1"/>
  <c r="J23" i="11"/>
  <c r="K23" i="11" s="1"/>
  <c r="J24" i="11"/>
  <c r="K24" i="11" s="1"/>
  <c r="J25" i="11"/>
  <c r="K25" i="11" s="1"/>
  <c r="J26" i="11"/>
  <c r="K26" i="11" s="1"/>
  <c r="J27" i="11"/>
  <c r="K27" i="11" s="1"/>
  <c r="J28" i="11"/>
  <c r="K28" i="11" s="1"/>
  <c r="J29" i="11"/>
  <c r="K29" i="11" s="1"/>
  <c r="K30" i="11"/>
  <c r="K31" i="11"/>
  <c r="K32" i="11"/>
  <c r="J34" i="11"/>
  <c r="K34" i="11" s="1"/>
  <c r="J38" i="11"/>
  <c r="K38" i="11" s="1"/>
  <c r="J39" i="11"/>
  <c r="K39" i="11" s="1"/>
  <c r="J41" i="11"/>
  <c r="K41" i="11" s="1"/>
  <c r="J42" i="11"/>
  <c r="K42" i="11" s="1"/>
  <c r="J43" i="11"/>
  <c r="K43" i="11" s="1"/>
  <c r="J44" i="11"/>
  <c r="K44" i="11" s="1"/>
  <c r="J45" i="11"/>
  <c r="K45" i="11" s="1"/>
  <c r="J46" i="11"/>
  <c r="K46" i="11" s="1"/>
  <c r="J47" i="11"/>
  <c r="K47" i="11" s="1"/>
  <c r="J48" i="11"/>
  <c r="J49" i="11"/>
  <c r="J50" i="11"/>
  <c r="K50" i="11" s="1"/>
  <c r="J51" i="11"/>
  <c r="K51" i="11" s="1"/>
  <c r="J52" i="11"/>
  <c r="K52" i="11" s="1"/>
  <c r="J53" i="11"/>
  <c r="K53" i="11" s="1"/>
  <c r="J56" i="11"/>
  <c r="K56" i="11" s="1"/>
  <c r="K57" i="11"/>
  <c r="K48" i="11" l="1"/>
  <c r="K11" i="11"/>
  <c r="K49" i="11"/>
  <c r="A42" i="11"/>
  <c r="A43" i="11" s="1"/>
  <c r="A44" i="11" s="1"/>
  <c r="A45" i="11" s="1"/>
  <c r="A46" i="11" s="1"/>
  <c r="A47" i="11" s="1"/>
  <c r="A48" i="11" s="1"/>
  <c r="A49" i="11" l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J10" i="11"/>
  <c r="K10" i="11" l="1"/>
</calcChain>
</file>

<file path=xl/sharedStrings.xml><?xml version="1.0" encoding="utf-8"?>
<sst xmlns="http://schemas.openxmlformats.org/spreadsheetml/2006/main" count="411" uniqueCount="156">
  <si>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</si>
  <si>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</si>
  <si>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</si>
  <si>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</si>
  <si>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</si>
  <si>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</si>
  <si>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</si>
  <si>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</si>
  <si>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№</t>
  </si>
  <si>
    <t>услуга</t>
  </si>
  <si>
    <t>Консультационные услуги по разработке, внедрению и реализации корпоративных тренинговых программ для топ-менеджмента малого и среднего бизнеса</t>
  </si>
  <si>
    <t>Консультационно-информационное обслуживание по вопросам налогообложения</t>
  </si>
  <si>
    <t xml:space="preserve">Консультационные и юридические услуги по вопросам заключения соглашений с зарубежными ВУЗами и научными центрами  </t>
  </si>
  <si>
    <t>Оказание PR-услуг по организации информационного маркетинга и рекламы</t>
  </si>
  <si>
    <t>Республика Казахстан</t>
  </si>
  <si>
    <t>Поддержание и продвижение бренда,  производство брошюр, постеров, лифлетов и флаеров различного формата, поздравительных открыток к праздникам, подготовка презентационных компакт-дисков и флешек, производство фотопанелей к выставочным стендам, производство ролл-апов и панелей к ним, Разработка уникальной серии имиджевой сувенирной продукции</t>
  </si>
  <si>
    <t>Производство имиджевого фильма</t>
  </si>
  <si>
    <t>Проведение маркетинговых и PR-акций компании</t>
  </si>
  <si>
    <t>Организация и проведение официальных мероприятий</t>
  </si>
  <si>
    <t>Организация и проведение официальных мероприятий с участие государственных органов, высокопоставленных лиц</t>
  </si>
  <si>
    <t>запрос ценовых предложений</t>
  </si>
  <si>
    <t>Услуги по отбору абитуриентов</t>
  </si>
  <si>
    <t>Инжиниринговые услуги по проекту строительства НОК "Назарбаев Университет"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</si>
  <si>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2 Научно-образовательного комплекса «Назарбаев Университет»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</si>
  <si>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3 Научно-образовательного комплекса «Назарбаев Университет»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</si>
  <si>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4 Научно-образовательного комплекса «Назарбаев Университет»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</si>
  <si>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жилого комплекса «Назарбаев Университет»</t>
  </si>
  <si>
    <t>Реконструкция фасада здания "Назарбаев Университет"</t>
  </si>
  <si>
    <t>г.Астана</t>
  </si>
  <si>
    <t>Консультационные услуги по совершенствованию интегрированной системы управления рисками</t>
  </si>
  <si>
    <t xml:space="preserve">Консультационные услуги по реализации стратегического плана развития Системы здравоохранения "Назарбаев Университета" (Госпиталя будущего). </t>
  </si>
  <si>
    <t>Консультационные услуг по созданию Школы Медицины "Назарбаев Университета"</t>
  </si>
  <si>
    <t>Консультационные услуги по разработке кратко-среднесрочного плана повышения потенциала преподавателей (неклинического и клинического профиля) Школы медицины, основанного на компетенциях.</t>
  </si>
  <si>
    <t>Консультационные услуги по реализации кратко-среднесрочного плана повышения потенциала преподавателей (неклинического и клинического профиля) Школы медицины, основанного на компетенциях.</t>
  </si>
  <si>
    <t>Консультационные услуги по разработке и внедрению системы управления эффективностью (внедрение KPI)</t>
  </si>
  <si>
    <t>Организация и проведение теста английского языка ВСЕРТ и теста IELTS</t>
  </si>
  <si>
    <t>Алматы, Астана, Актау, Актобе, Атырау, Костанай, Павлодар, Петропавловск, Шымкент, Талдыкорган, Кызылорда, Тараз, Караганда, Семей, Уральск, Усть-Каменогорск</t>
  </si>
  <si>
    <t>Услуги международных рекрутинговых агентств (услуги по поиску и привлечению проректоров)</t>
  </si>
  <si>
    <t>со дня вступления договора в силу по 31.12.2012г.</t>
  </si>
  <si>
    <t>Разработка и производство ПОС материалов</t>
  </si>
  <si>
    <t xml:space="preserve">Организация и проведение итогового мероприятия "День науки знаний" </t>
  </si>
  <si>
    <t>Производство и размещение рекламного и имиджевого материала в печатных и электронных СМИ ( в том числе и региональных) и Интернете, ротация, производство и размещение наружной рекламы, осуществление информационной поддержки корпоративного веб-сайта, производство видео и радио роликов, медиа-мониторинг</t>
  </si>
  <si>
    <r>
      <t xml:space="preserve">1. </t>
    </r>
    <r>
      <rPr>
        <sz val="11"/>
        <color indexed="8"/>
        <rFont val="Times New Roman"/>
        <family val="1"/>
        <charset val="204"/>
      </rPr>
      <t xml:space="preserve">  Назарбаев Университет 1-шi Наурызi 2. Республиканский день здоровья. 3. Проведение акций "Учиться, чтобы быть!" 4. "Начало учебного года" 5. "День знаний"  6. день рождение университета 7. празднование дня науки</t>
    </r>
  </si>
  <si>
    <t>Организация и проведение мероприятия нацеленного на подведение итогов года</t>
  </si>
  <si>
    <t>Разработка, внедрение и реализация образовательной программы  центра, включая деятельность в качестве академического консультанта в поддержку работы Университета  планированию с целью создания Программы по таким вопросам, как:  подготовка кадров. Внедрение и реализация Программы так же включает в себя подбор кадров и управление Персоналом; набор студентов для обучения по программе; составление материалов всех экзаменов по Программе; надзор за их провидением и выставление оценок.</t>
  </si>
  <si>
    <t>Услуги по привлечению экзаменаторов</t>
  </si>
  <si>
    <t>6 месяцев со дня вступления договора в силу</t>
  </si>
  <si>
    <t>Разработка, внедрение и реализация образовательной программы  в Подготовительном центре</t>
  </si>
  <si>
    <t>в течение 12 месяцев со дня вступления в силу договора</t>
  </si>
  <si>
    <t>в течение 6 месяцев со дня вступления в силу договора</t>
  </si>
  <si>
    <t>ИТОГО:</t>
  </si>
  <si>
    <t>Консультационные услуги для Школы инженерии</t>
  </si>
  <si>
    <t xml:space="preserve">Консультационные услуги для Школы наук и технологий </t>
  </si>
  <si>
    <t>Консультационные услуги для Школы социальных и гуманитарных наук</t>
  </si>
  <si>
    <t xml:space="preserve">Консультационные услуги для Высшей школы бизнеса </t>
  </si>
  <si>
    <t>Консультационные услуги для Школы государственной политики</t>
  </si>
  <si>
    <t>в течение 4 месяцев со дня вступления в силу договора</t>
  </si>
  <si>
    <t>в течение 25 месяцев со дня вступления в силу договора</t>
  </si>
  <si>
    <t>в течение 22 месяцев со дня вступления в силу договора</t>
  </si>
  <si>
    <t>в течение 18 месяцев со дня вступления в силу договора</t>
  </si>
  <si>
    <t>в течение 20 месяцев со дня вступления в силу договора</t>
  </si>
  <si>
    <t>в течение 30 месяцев со дня вступления в силу договора</t>
  </si>
  <si>
    <t>с даты вступления договора в силу до 31 декабря 2012 года</t>
  </si>
  <si>
    <t>г.Астана, пр. Кабанбай батыра, 53</t>
  </si>
  <si>
    <t xml:space="preserve">комплексная работа </t>
  </si>
  <si>
    <t>* Правила закупок товаров, работ, услуг, утвержденные решением Попечительского совета "Назарбаев Университет" от 10.12.11г. №3</t>
  </si>
  <si>
    <t>в течение 3 месяцев со дня вступления в силу договора</t>
  </si>
  <si>
    <t>в течение 11 месяцев со дня вступления в силу договора</t>
  </si>
  <si>
    <t>в течение 2 месяцев со дня вступления в силу договора</t>
  </si>
  <si>
    <t>в течение 10 месяцев со дня вступления в силу договора</t>
  </si>
  <si>
    <t>в течение 8 месяцев со дня вступления в силу договора</t>
  </si>
  <si>
    <t>в течение 1 месяца со дня вступления в силу договора</t>
  </si>
  <si>
    <t>Организация мероприятия по продвижению программы "One university One team"</t>
  </si>
  <si>
    <t>Организация мероприятия "Teambuilding"</t>
  </si>
  <si>
    <t>Проведение маркетингового исследования (создание маркетингового плана и стратегии)</t>
  </si>
  <si>
    <t>Проведение маркетингового исследования по основным показателям развития университета (рекрутинг, брендинг, репутация)</t>
  </si>
  <si>
    <t>Разработка стратегии коммуникации образовательных услуг, размещение в СМИ, консультации</t>
  </si>
  <si>
    <t>Разработка стратегии коммуникации образовательных услуг</t>
  </si>
  <si>
    <t>тендер</t>
  </si>
  <si>
    <t>Услуги по отбору персонала</t>
  </si>
  <si>
    <t>План закупок товаров, работ, услуг "Назарбаев Университет" на 2012 год</t>
  </si>
  <si>
    <t>Услуги по номинальному держанию ценных бумаг</t>
  </si>
  <si>
    <t>со дня вступления договора в законную силу по 31.12.2012г., возможно продление по соглашению сторон договора</t>
  </si>
  <si>
    <t>г. Астана</t>
  </si>
  <si>
    <t>Консультационные услуги по разработке, внедрению и реализации корпоративных тренинговых программ для повышения квалификации сотрудников КТЖ</t>
  </si>
  <si>
    <t>Мероприятия для создания целостной структуры университета</t>
  </si>
  <si>
    <t>Консультационные услуги по организации инвестиционной деятельности Назарбаев Университет</t>
  </si>
  <si>
    <t>Оказание консультационных услуг по организации инвестиционной деятельности Назарбаев Университет</t>
  </si>
  <si>
    <t xml:space="preserve">Консультационные услуги по реализации стратегического плана развития Системы здравоохранения "Назарбаев Университет" (Госпиталя будущего). </t>
  </si>
  <si>
    <t>Консультационные услуг по созданию Школы Медицины "Назарбаев Университет"</t>
  </si>
  <si>
    <t xml:space="preserve">Способ закупок </t>
  </si>
  <si>
    <t xml:space="preserve">без применения норм Правил* пп. 26) п. 15 </t>
  </si>
  <si>
    <t xml:space="preserve">без применения норм Правил пп. 26) п. 15 </t>
  </si>
  <si>
    <t xml:space="preserve">без применения норм Правил пп. 4) п. 15 </t>
  </si>
  <si>
    <t xml:space="preserve">без применения норм Правил пп. 25) п.15 </t>
  </si>
  <si>
    <t>Наименование закупаемых товаров, работ, услуг</t>
  </si>
  <si>
    <t>Аренда конференц-зала для проведения презентаций "Назарбаев Университет"</t>
  </si>
  <si>
    <t>Производство имиджевой продукции</t>
  </si>
  <si>
    <t>Производство имиджевого фильма, хронометраж 7 мин, на 3 языках</t>
  </si>
  <si>
    <t>Производство и разработка имиджевой продукции с символикой университета: VIP подарки, брендированные папки, ручки, блокноты, ежедневники, пакеты, кружки, USB, калькуляторы, визитницы, лазерные указки, брелоки, значки, майки, куртки, ветровки, канцелярские наборы (бумажные кубики) и тд.</t>
  </si>
  <si>
    <t xml:space="preserve">Мероприятия направленные на сплочение команды и поддержание внутрикорпоративной культуры </t>
  </si>
  <si>
    <t>Дистанционное и консультационное сопровождение, в письменной и устной форме, по любым спорным и/или неоднозначным вопросам налогообложения, возникающим в ходе хозяйственной деятельности Назарбаев Университет</t>
  </si>
  <si>
    <t>Услуги консалтинга в области маркетинга</t>
  </si>
  <si>
    <t>Лондон</t>
  </si>
  <si>
    <t>в течение 5 дней со дня вступления в силу договора</t>
  </si>
  <si>
    <t xml:space="preserve">без применения норм Правил пп. 1) п. 15 </t>
  </si>
  <si>
    <t>в течение 30 календарных дней со дня вступления в силу договора</t>
  </si>
  <si>
    <t>Услуги по получению исходно-разрешительной документации: подготовка документов для целей проектирования и строительства, разработка схем координат и др.</t>
  </si>
  <si>
    <t>Разработка схем координат теплового центра</t>
  </si>
  <si>
    <t>Комплексный отчет по анализу градостроительной ситуации и определению пространственных параметров объекта (реконструкция фасадов без изменения целевого назначения зданий и сооружений)</t>
  </si>
  <si>
    <t>Комплексные работы для запуска научных учебных лабораторий «Назарбаев Университет»</t>
  </si>
  <si>
    <t xml:space="preserve">без применения норм Правил пп. 30) п.15 </t>
  </si>
  <si>
    <t>150 дней со дня вступления в силу договора подряда</t>
  </si>
  <si>
    <t xml:space="preserve">г.Астана </t>
  </si>
  <si>
    <t xml:space="preserve">Утвержден приказом Председателя Исполнительного совета </t>
  </si>
  <si>
    <t>Приобретение у стратегического партнера услуг по краткосрочному комплектованию штата (Старший персонал)</t>
  </si>
  <si>
    <t>Краткосрочное комплектование штата (Старший персонал) для методологического, методического обеспечения образовательного процесса Школы Инженерии</t>
  </si>
  <si>
    <t>со дня вступления в силу договора по 31.12.2012г</t>
  </si>
  <si>
    <t>Брокерские услуги по медицинскому страхованию международного академического персонала</t>
  </si>
  <si>
    <t>со дня вступления в силу договора по 28 февраля 2013г.</t>
  </si>
  <si>
    <t>Республика Казахстан, г. Астана, США, Великобритания</t>
  </si>
  <si>
    <t>"Назарбаев Университет" от "06" января 2012 года №1</t>
  </si>
  <si>
    <t>Обязательное страхование работника от несчастных случаев при исполнении им трудовых (служебных) обязанностей</t>
  </si>
  <si>
    <t>Добровольное страхование на случай болезни</t>
  </si>
  <si>
    <t>Консультационные услуги по разработке, внедрению и реализации корпоративных тренинговых программ для членов Правительства Республики Казахстан и иных государственных служащих</t>
  </si>
  <si>
    <t>Консультационные услуги по разработке, внедрению и реализации корпоративных тренинговых программ для руководящих государственных служащих</t>
  </si>
  <si>
    <t xml:space="preserve">без применения норм Правил пп. 6) п.15 </t>
  </si>
  <si>
    <t>исключить</t>
  </si>
  <si>
    <t xml:space="preserve">без применения норм Правил пп. 1),6) п.15 </t>
  </si>
  <si>
    <t>Услуги по организации информационно-библиографического, библиотечного обеспечения и  внедрения, предоставления и  развития ИТ-систем, ИТ-технологий и ИТ-сервисов для «Назарбаев Университета»</t>
  </si>
  <si>
    <t>без применения норм Правил* п.п. 14) п. 15</t>
  </si>
  <si>
    <t>04.01.- 31.12.2012г.</t>
  </si>
  <si>
    <t>Услуги по организации обеспечения и обслуживания административно-хозяйственной деятельности «Назарбаев Университета»</t>
  </si>
  <si>
    <t>Услуги по управлению инвестиционно-строительными проектами «Назарбаев Университета»</t>
  </si>
  <si>
    <t>Услуги по проведению фундаментальных и прикладных научных исследований в области наук о жизни,  разработке образовательных программ и подготовке специалистов в области биомедицины,  а также трансляции научных разработок в клиническую практику</t>
  </si>
  <si>
    <t>Услуги по повышению конкурентоспособности образования и престижа профессии педагога, подготовке специалистов в области образовательной политики, а также проведению актуальных исследований в сфере образовательной политики и оказания аккредитационных услуг</t>
  </si>
  <si>
    <t>Услуги по обеспечению учебной и научно-лабораторной экспериментальной базой, созданию инновационной среды, благоприятной для развития современных научных, инженерных и технологических направлений, в том числе в областях энергетики, экологии, фундаментальных и прикладных наук</t>
  </si>
  <si>
    <t>Типографские услуги</t>
  </si>
  <si>
    <t>Услуги в области междисциплинарных и энергетических исследований</t>
  </si>
  <si>
    <t xml:space="preserve">без применения норм Правил пп. 6), 14) п. 15 </t>
  </si>
  <si>
    <t>Услуги ЧУ "Центр энергетических исследований" по проведению научных исследований в рамках выполнения государственного задания</t>
  </si>
  <si>
    <t>Услуги "Научные исследования в области наук о жизни"</t>
  </si>
  <si>
    <t>Услуги ЧУ "Центр наук о жизни" по проведению научных исследований в рамках выполнения государственного задания</t>
  </si>
  <si>
    <t>Услуги "Научные исследования в области образовательной политики"</t>
  </si>
  <si>
    <t>Услуги ЧУ "Центр образовательной политики" по проведению научных исследований в рамках выполнения государственного задания</t>
  </si>
  <si>
    <t>Услуги по проведению научных исследований в области здравоохранения АО «Республиканский научный центр неотложной медицинской помощи»</t>
  </si>
  <si>
    <t>без применения норм Правил пп. 6), 14) п. 15</t>
  </si>
  <si>
    <t xml:space="preserve">Услуги АО "Республиканский научный центр неотложной медицинской помощи " по проведению научных исследований 
в рамках выполнения государственного задания 
</t>
  </si>
  <si>
    <t xml:space="preserve">Услуги по проведению научных исследований в области здравоохранения АО «Национальный научный центр кардиохирургии» </t>
  </si>
  <si>
    <t>Услуги АО "Национальный научный центр кардиохирургии " по проведению научных исследований в рамках выполнения государственного задания</t>
  </si>
  <si>
    <t xml:space="preserve">Услуги по проведению научных исследований в области здравоохранения АО «Национальный научный центр материнства и детства» </t>
  </si>
  <si>
    <t xml:space="preserve">Услуги АО " Национальный научный центр материнства и детства" по проведению научных исследований в рамках выполнения государственного задания </t>
  </si>
  <si>
    <t xml:space="preserve">Услуги синхронного перевода для тренинговых программ Высшей школы государственной политики </t>
  </si>
  <si>
    <t>Услуги синхронного перевода для тренинговых программ Высшей школы бизнеса</t>
  </si>
  <si>
    <t>с учетом изменений и дополнений, согласно приказу и. о. Председателя</t>
  </si>
  <si>
    <t xml:space="preserve"> Исполнительного совета "Назарбаев Университет" от "19" апреля 2012 года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</si>
</sst>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  <numFmt numFmtId="197" formatCode="#,##0_р_."/>
    <numFmt numFmtId="198" formatCode="#,##0.0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0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0" fontId="4" fillId="0" borderId="0"/>
    <xf numFmtId="43" fontId="3" fillId="0" borderId="0" applyFont="0" applyFill="0" applyBorder="0" applyAlignment="0" applyProtection="0"/>
  </cellStyleXfs>
  <cellXfs count="65">
    <xf numFmtId="0" fontId="0" fillId="0" borderId="0" xfId="0"/>
    <xf numFmtId="0" fontId="2" fillId="2" borderId="0" xfId="0" applyFont="1" applyFill="1" applyAlignment="1">
      <alignment horizontal="center" vertical="center"/>
    </xf>
    <xf numFmtId="3" fontId="25" fillId="2" borderId="1" xfId="4" applyNumberFormat="1" applyFont="1" applyFill="1" applyBorder="1" applyAlignment="1">
      <alignment horizontal="left" vertical="center" wrapText="1"/>
    </xf>
    <xf numFmtId="0" fontId="25" fillId="2" borderId="0" xfId="0" applyFont="1" applyFill="1" applyAlignment="1">
      <alignment horizontal="center" vertical="center"/>
    </xf>
    <xf numFmtId="3" fontId="25" fillId="2" borderId="1" xfId="3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/>
    </xf>
    <xf numFmtId="3" fontId="25" fillId="2" borderId="1" xfId="3" applyNumberFormat="1" applyFont="1" applyFill="1" applyBorder="1" applyAlignment="1">
      <alignment horizontal="left" vertical="center" wrapText="1"/>
    </xf>
    <xf numFmtId="3" fontId="25" fillId="2" borderId="6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3" fontId="25" fillId="2" borderId="1" xfId="1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3" fontId="25" fillId="2" borderId="1" xfId="0" applyNumberFormat="1" applyFont="1" applyFill="1" applyBorder="1" applyAlignment="1">
      <alignment horizontal="center" vertical="center" wrapText="1"/>
    </xf>
    <xf numFmtId="1" fontId="25" fillId="2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3" fontId="25" fillId="2" borderId="1" xfId="1" applyNumberFormat="1" applyFont="1" applyFill="1" applyBorder="1" applyAlignment="1">
      <alignment horizontal="left" vertical="center" wrapText="1"/>
    </xf>
    <xf numFmtId="0" fontId="25" fillId="2" borderId="1" xfId="1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left" vertical="center" wrapText="1"/>
    </xf>
    <xf numFmtId="3" fontId="25" fillId="2" borderId="4" xfId="2" applyNumberFormat="1" applyFont="1" applyFill="1" applyBorder="1" applyAlignment="1">
      <alignment horizontal="center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5" fillId="2" borderId="6" xfId="2" applyNumberFormat="1" applyFont="1" applyFill="1" applyBorder="1" applyAlignment="1">
      <alignment horizontal="center" vertical="center" wrapText="1"/>
    </xf>
    <xf numFmtId="3" fontId="25" fillId="2" borderId="1" xfId="0" applyNumberFormat="1" applyFont="1" applyFill="1" applyBorder="1" applyAlignment="1">
      <alignment horizontal="left" vertical="center" wrapText="1"/>
    </xf>
    <xf numFmtId="0" fontId="25" fillId="2" borderId="3" xfId="2" applyNumberFormat="1" applyFont="1" applyFill="1" applyBorder="1" applyAlignment="1">
      <alignment horizontal="left" vertical="center" wrapText="1"/>
    </xf>
    <xf numFmtId="198" fontId="25" fillId="2" borderId="1" xfId="1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 shrinkToFit="1"/>
    </xf>
    <xf numFmtId="3" fontId="25" fillId="2" borderId="0" xfId="0" applyNumberFormat="1" applyFont="1" applyFill="1" applyAlignment="1">
      <alignment horizontal="center" vertical="center"/>
    </xf>
    <xf numFmtId="4" fontId="25" fillId="2" borderId="0" xfId="0" applyNumberFormat="1" applyFont="1" applyFill="1" applyAlignment="1">
      <alignment horizontal="left" vertical="center"/>
    </xf>
    <xf numFmtId="4" fontId="25" fillId="2" borderId="0" xfId="0" applyNumberFormat="1" applyFont="1" applyFill="1" applyAlignment="1">
      <alignment horizontal="center" vertical="center"/>
    </xf>
    <xf numFmtId="0" fontId="25" fillId="2" borderId="4" xfId="1" applyFont="1" applyFill="1" applyBorder="1" applyAlignment="1">
      <alignment horizontal="left" vertical="center" wrapText="1"/>
    </xf>
    <xf numFmtId="3" fontId="25" fillId="2" borderId="4" xfId="1" applyNumberFormat="1" applyFont="1" applyFill="1" applyBorder="1" applyAlignment="1">
      <alignment horizontal="center" vertical="center" wrapText="1"/>
    </xf>
    <xf numFmtId="1" fontId="27" fillId="2" borderId="1" xfId="2" applyNumberFormat="1" applyFont="1" applyFill="1" applyBorder="1" applyAlignment="1">
      <alignment horizontal="center" vertical="center" wrapText="1"/>
    </xf>
    <xf numFmtId="3" fontId="27" fillId="2" borderId="4" xfId="2" applyNumberFormat="1" applyFont="1" applyFill="1" applyBorder="1" applyAlignment="1">
      <alignment horizontal="center" vertical="center" wrapText="1"/>
    </xf>
    <xf numFmtId="3" fontId="27" fillId="2" borderId="1" xfId="2" applyNumberFormat="1" applyFont="1" applyFill="1" applyBorder="1" applyAlignment="1">
      <alignment horizontal="center" vertical="center" wrapText="1"/>
    </xf>
    <xf numFmtId="0" fontId="25" fillId="2" borderId="4" xfId="0" applyNumberFormat="1" applyFont="1" applyFill="1" applyBorder="1" applyAlignment="1">
      <alignment horizontal="left" vertical="center" wrapText="1"/>
    </xf>
    <xf numFmtId="0" fontId="25" fillId="2" borderId="4" xfId="1" applyFont="1" applyFill="1" applyBorder="1" applyAlignment="1">
      <alignment horizontal="center" vertical="center" wrapText="1"/>
    </xf>
    <xf numFmtId="197" fontId="25" fillId="2" borderId="4" xfId="139" applyNumberFormat="1" applyFont="1" applyFill="1" applyBorder="1" applyAlignment="1">
      <alignment horizontal="center" vertical="center" wrapText="1"/>
    </xf>
    <xf numFmtId="3" fontId="25" fillId="2" borderId="4" xfId="1" applyNumberFormat="1" applyFont="1" applyFill="1" applyBorder="1" applyAlignment="1">
      <alignment horizontal="left" vertical="center" wrapText="1"/>
    </xf>
    <xf numFmtId="0" fontId="25" fillId="2" borderId="4" xfId="0" applyNumberFormat="1" applyFont="1" applyFill="1" applyBorder="1" applyAlignment="1">
      <alignment horizontal="left" vertical="top" wrapText="1"/>
    </xf>
    <xf numFmtId="0" fontId="25" fillId="2" borderId="4" xfId="0" applyFont="1" applyFill="1" applyBorder="1" applyAlignment="1">
      <alignment horizontal="center" vertical="center" wrapText="1"/>
    </xf>
    <xf numFmtId="3" fontId="25" fillId="2" borderId="4" xfId="3" applyNumberFormat="1" applyFont="1" applyFill="1" applyBorder="1" applyAlignment="1">
      <alignment horizontal="center" vertical="center" wrapText="1"/>
    </xf>
    <xf numFmtId="3" fontId="25" fillId="2" borderId="1" xfId="1" applyNumberFormat="1" applyFont="1" applyFill="1" applyBorder="1" applyAlignment="1">
      <alignment horizontal="left" vertical="center" wrapText="1" shrinkToFit="1"/>
    </xf>
    <xf numFmtId="1" fontId="25" fillId="2" borderId="4" xfId="2" applyNumberFormat="1" applyFont="1" applyFill="1" applyBorder="1" applyAlignment="1">
      <alignment horizontal="center" vertical="center" wrapText="1"/>
    </xf>
    <xf numFmtId="3" fontId="25" fillId="2" borderId="1" xfId="148" applyNumberFormat="1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horizontal="left" vertical="center"/>
    </xf>
    <xf numFmtId="3" fontId="29" fillId="2" borderId="0" xfId="0" applyNumberFormat="1" applyFont="1" applyFill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 shrinkToFi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" fontId="25" fillId="2" borderId="1" xfId="2" applyNumberFormat="1" applyFont="1" applyFill="1" applyBorder="1" applyAlignment="1">
      <alignment horizontal="center" vertical="center" wrapText="1"/>
    </xf>
    <xf numFmtId="4" fontId="25" fillId="2" borderId="1" xfId="1" applyNumberFormat="1" applyFont="1" applyFill="1" applyBorder="1" applyAlignment="1">
      <alignment horizontal="center" vertical="center" wrapText="1"/>
    </xf>
    <xf numFmtId="4" fontId="25" fillId="2" borderId="4" xfId="2" applyNumberFormat="1" applyFont="1" applyFill="1" applyBorder="1" applyAlignment="1">
      <alignment horizontal="center" vertical="center" wrapText="1"/>
    </xf>
    <xf numFmtId="4" fontId="25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vertical="center" wrapText="1"/>
    </xf>
    <xf numFmtId="0" fontId="25" fillId="2" borderId="1" xfId="0" applyFont="1" applyFill="1" applyBorder="1" applyAlignment="1">
      <alignment vertical="top" wrapText="1"/>
    </xf>
    <xf numFmtId="0" fontId="25" fillId="2" borderId="6" xfId="0" applyFont="1" applyFill="1" applyBorder="1" applyAlignment="1">
      <alignment vertical="top" wrapText="1"/>
    </xf>
    <xf numFmtId="0" fontId="25" fillId="2" borderId="1" xfId="0" applyFont="1" applyFill="1" applyBorder="1" applyAlignment="1">
      <alignment horizontal="left" vertical="center" wrapText="1" readingOrder="1"/>
    </xf>
    <xf numFmtId="0" fontId="25" fillId="2" borderId="1" xfId="0" applyFont="1" applyFill="1" applyBorder="1" applyAlignment="1">
      <alignment vertical="center" wrapText="1"/>
    </xf>
    <xf numFmtId="1" fontId="27" fillId="2" borderId="7" xfId="1" applyNumberFormat="1" applyFont="1" applyFill="1" applyBorder="1" applyAlignment="1">
      <alignment horizontal="center" vertical="center" wrapText="1"/>
    </xf>
    <xf numFmtId="1" fontId="27" fillId="2" borderId="5" xfId="1" applyNumberFormat="1" applyFont="1" applyFill="1" applyBorder="1" applyAlignment="1">
      <alignment horizontal="center" vertical="center" wrapText="1"/>
    </xf>
    <xf numFmtId="1" fontId="27" fillId="2" borderId="3" xfId="1" applyNumberFormat="1" applyFont="1" applyFill="1" applyBorder="1" applyAlignment="1">
      <alignment horizontal="center" vertical="center" wrapText="1"/>
    </xf>
  </cellXfs>
  <cellStyles count="150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Виталий" xfId="111"/>
    <cellStyle name="Гиперссылка 2" xfId="112"/>
    <cellStyle name="КАНДАГАЧ тел3-33-96" xfId="113"/>
    <cellStyle name="Обычный" xfId="0" builtinId="0"/>
    <cellStyle name="Обычный 10" xfId="114"/>
    <cellStyle name="Обычный 11" xfId="115"/>
    <cellStyle name="Обычный 12" xfId="1"/>
    <cellStyle name="Обычный 2" xfId="4"/>
    <cellStyle name="Обычный 2 2" xfId="116"/>
    <cellStyle name="Обычный 3" xfId="117"/>
    <cellStyle name="Обычный 3 2" xfId="118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4" xfId="126"/>
    <cellStyle name="Обычный 5" xfId="127"/>
    <cellStyle name="Обычный 5 2" xfId="128"/>
    <cellStyle name="Обычный 5 3" xfId="129"/>
    <cellStyle name="Обычный 6" xfId="130"/>
    <cellStyle name="Обычный 7" xfId="131"/>
    <cellStyle name="Обычный 8" xfId="132"/>
    <cellStyle name="Обычный 9" xfId="133"/>
    <cellStyle name="Обычный_Лист1 (2)" xfId="148"/>
    <cellStyle name="Стиль 1" xfId="134"/>
    <cellStyle name="Тысячи [0]_96111" xfId="135"/>
    <cellStyle name="Тысячи_96111" xfId="136"/>
    <cellStyle name="Үђғһ‹һ‚һљ1" xfId="137"/>
    <cellStyle name="Үђғһ‹һ‚һљ2" xfId="138"/>
    <cellStyle name="Финансовый 2" xfId="3"/>
    <cellStyle name="Финансовый 2 2" xfId="139"/>
    <cellStyle name="Финансовый 2 3" xfId="149"/>
    <cellStyle name="Финансовый 3" xfId="140"/>
    <cellStyle name="Финансовый 4" xfId="141"/>
    <cellStyle name="Финансовый 4 2" xfId="142"/>
    <cellStyle name="Финансовый 4 3" xfId="143"/>
    <cellStyle name="Финансовый 5" xfId="144"/>
    <cellStyle name="Финансовый 6" xfId="145"/>
    <cellStyle name="Финансовый 7" xfId="2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149225</xdr:colOff>
      <xdr:row>58</xdr:row>
      <xdr:rowOff>292100</xdr:rowOff>
    </xdr:from>
    <xdr:ext cx="11513819" cy="937629"/>
    <xdr:sp macro="" textlink="">
      <xdr:nvSpPr>
        <xdr:cNvPr id="2" name="Прямоугольник 1"/>
        <xdr:cNvSpPr/>
      </xdr:nvSpPr>
      <xdr:spPr>
        <a:xfrm rot="8655271">
          <a:off x="149225" y="50634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57</xdr:row>
      <xdr:rowOff>1894109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538694" y="66330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77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77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77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77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26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26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26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26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26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26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1894109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4354175" y="59472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57</xdr:row>
      <xdr:rowOff>1894109</xdr:rowOff>
    </xdr:from>
    <xdr:ext cx="184731" cy="937629"/>
    <xdr:sp macro="" textlink="">
      <xdr:nvSpPr>
        <xdr:cNvPr id="24" name="Прямоугольник 23"/>
        <xdr:cNvSpPr/>
      </xdr:nvSpPr>
      <xdr:spPr>
        <a:xfrm>
          <a:off x="4538694" y="696549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77</xdr:row>
      <xdr:rowOff>0</xdr:rowOff>
    </xdr:from>
    <xdr:ext cx="11513819" cy="937629"/>
    <xdr:sp macro="" textlink="">
      <xdr:nvSpPr>
        <xdr:cNvPr id="25" name="Прямоугольник 24"/>
        <xdr:cNvSpPr/>
      </xdr:nvSpPr>
      <xdr:spPr>
        <a:xfrm>
          <a:off x="333375" y="859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77</xdr:row>
      <xdr:rowOff>0</xdr:rowOff>
    </xdr:from>
    <xdr:ext cx="184731" cy="937629"/>
    <xdr:sp macro="" textlink="">
      <xdr:nvSpPr>
        <xdr:cNvPr id="26" name="Прямоугольник 25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77</xdr:row>
      <xdr:rowOff>0</xdr:rowOff>
    </xdr:from>
    <xdr:ext cx="11513819" cy="937629"/>
    <xdr:sp macro="" textlink="">
      <xdr:nvSpPr>
        <xdr:cNvPr id="27" name="Прямоугольник 26"/>
        <xdr:cNvSpPr/>
      </xdr:nvSpPr>
      <xdr:spPr>
        <a:xfrm>
          <a:off x="333375" y="859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77</xdr:row>
      <xdr:rowOff>0</xdr:rowOff>
    </xdr:from>
    <xdr:ext cx="184731" cy="937629"/>
    <xdr:sp macro="" textlink="">
      <xdr:nvSpPr>
        <xdr:cNvPr id="28" name="Прямоугольник 27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Форма2"/>
      <sheetName val="из сем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Добыча нефти4"/>
      <sheetName val="поставка сравн1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7"/>
  <sheetViews>
    <sheetView tabSelected="1" zoomScale="75" zoomScaleNormal="75" workbookViewId="0">
      <selection activeCell="I11" sqref="I11"/>
    </sheetView>
  </sheetViews>
  <sheetFormatPr defaultRowHeight="15" x14ac:dyDescent="0.25"/>
  <cols>
    <col min="1" max="1" width="6.5703125" style="12" customWidth="1"/>
    <col min="2" max="2" width="32.42578125" style="13" customWidth="1"/>
    <col min="3" max="3" width="16.85546875" style="3" customWidth="1"/>
    <col min="4" max="4" width="52" style="13" customWidth="1"/>
    <col min="5" max="5" width="8.140625" style="3" customWidth="1"/>
    <col min="6" max="6" width="5.42578125" style="3" customWidth="1"/>
    <col min="7" max="7" width="18.85546875" style="3" customWidth="1"/>
    <col min="8" max="8" width="20.5703125" style="13" customWidth="1"/>
    <col min="9" max="9" width="16.28515625" style="13" customWidth="1"/>
    <col min="10" max="10" width="25.85546875" style="24" customWidth="1"/>
    <col min="11" max="11" width="24.7109375" style="24" customWidth="1"/>
    <col min="12" max="12" width="9.140625" style="1"/>
    <col min="13" max="13" width="20.28515625" style="1" customWidth="1"/>
    <col min="14" max="16384" width="9.140625" style="1"/>
  </cols>
  <sheetData>
    <row r="1" spans="1:11" s="8" customFormat="1" ht="18.75" x14ac:dyDescent="0.25">
      <c r="A1" s="12"/>
      <c r="B1" s="13"/>
      <c r="C1" s="3"/>
      <c r="D1" s="13"/>
      <c r="E1" s="3"/>
      <c r="F1" s="3"/>
      <c r="G1" s="3"/>
      <c r="H1" s="13"/>
      <c r="I1" s="47" t="s">
        <v>114</v>
      </c>
      <c r="J1" s="24"/>
      <c r="K1" s="24"/>
    </row>
    <row r="2" spans="1:11" s="8" customFormat="1" ht="18.75" x14ac:dyDescent="0.25">
      <c r="A2" s="12"/>
      <c r="B2" s="13"/>
      <c r="C2" s="3"/>
      <c r="D2" s="13"/>
      <c r="E2" s="3"/>
      <c r="F2" s="3"/>
      <c r="G2" s="3"/>
      <c r="H2" s="13"/>
      <c r="I2" s="46" t="s">
        <v>121</v>
      </c>
      <c r="J2" s="24"/>
      <c r="K2" s="24"/>
    </row>
    <row r="3" spans="1:11" s="8" customFormat="1" ht="18.75" x14ac:dyDescent="0.25">
      <c r="A3" s="12"/>
      <c r="B3" s="13"/>
      <c r="C3" s="3"/>
      <c r="D3" s="13"/>
      <c r="E3" s="3"/>
      <c r="F3" s="3"/>
      <c r="G3" s="3"/>
      <c r="H3" s="13"/>
      <c r="I3" s="47" t="s">
        <v>154</v>
      </c>
      <c r="K3" s="24"/>
    </row>
    <row r="4" spans="1:11" s="8" customFormat="1" ht="18.75" x14ac:dyDescent="0.25">
      <c r="A4" s="12"/>
      <c r="B4" s="13"/>
      <c r="C4" s="3"/>
      <c r="D4" s="13"/>
      <c r="E4" s="3"/>
      <c r="F4" s="3"/>
      <c r="G4" s="3"/>
      <c r="H4" s="13"/>
      <c r="I4" s="46" t="s">
        <v>155</v>
      </c>
      <c r="J4" s="24"/>
      <c r="K4" s="24"/>
    </row>
    <row r="5" spans="1:11" s="8" customFormat="1" ht="18.75" x14ac:dyDescent="0.25">
      <c r="A5" s="12"/>
      <c r="B5" s="13"/>
      <c r="C5" s="3"/>
      <c r="D5" s="13"/>
      <c r="E5" s="3"/>
      <c r="F5" s="3"/>
      <c r="G5" s="3"/>
      <c r="H5" s="13"/>
      <c r="I5" s="46"/>
      <c r="J5" s="24"/>
      <c r="K5" s="24"/>
    </row>
    <row r="6" spans="1:11" s="8" customFormat="1" ht="18.75" x14ac:dyDescent="0.25">
      <c r="A6" s="12"/>
      <c r="B6" s="13"/>
      <c r="C6" s="3"/>
      <c r="D6" s="13"/>
      <c r="E6" s="3"/>
      <c r="F6" s="3"/>
      <c r="G6" s="3"/>
      <c r="H6" s="13"/>
      <c r="I6" s="46"/>
      <c r="J6" s="24"/>
      <c r="K6" s="24"/>
    </row>
    <row r="7" spans="1:11" s="8" customFormat="1" ht="18.75" x14ac:dyDescent="0.25">
      <c r="A7" s="12"/>
      <c r="B7" s="13"/>
      <c r="C7" s="3"/>
      <c r="D7" s="48" t="s">
        <v>80</v>
      </c>
      <c r="E7" s="3"/>
      <c r="F7" s="3"/>
      <c r="G7" s="3"/>
      <c r="H7" s="13"/>
      <c r="I7" s="13"/>
      <c r="J7" s="24"/>
      <c r="K7" s="24"/>
    </row>
    <row r="8" spans="1:11" s="8" customFormat="1" x14ac:dyDescent="0.25">
      <c r="A8" s="12"/>
      <c r="B8" s="13"/>
      <c r="C8" s="3"/>
      <c r="D8" s="13"/>
      <c r="E8" s="3"/>
      <c r="F8" s="3"/>
      <c r="G8" s="3"/>
      <c r="H8" s="13"/>
      <c r="I8" s="13"/>
      <c r="J8" s="24"/>
      <c r="K8" s="24"/>
    </row>
    <row r="9" spans="1:11" ht="90" customHeight="1" x14ac:dyDescent="0.25">
      <c r="A9" s="29" t="s">
        <v>8</v>
      </c>
      <c r="B9" s="30" t="s">
        <v>95</v>
      </c>
      <c r="C9" s="31" t="s">
        <v>90</v>
      </c>
      <c r="D9" s="30" t="s">
        <v>0</v>
      </c>
      <c r="E9" s="31" t="s">
        <v>1</v>
      </c>
      <c r="F9" s="31" t="s">
        <v>2</v>
      </c>
      <c r="G9" s="31" t="s">
        <v>3</v>
      </c>
      <c r="H9" s="31" t="s">
        <v>4</v>
      </c>
      <c r="I9" s="31" t="s">
        <v>5</v>
      </c>
      <c r="J9" s="31" t="s">
        <v>6</v>
      </c>
      <c r="K9" s="31" t="s">
        <v>7</v>
      </c>
    </row>
    <row r="10" spans="1:11" s="10" customFormat="1" ht="51" customHeight="1" x14ac:dyDescent="0.25">
      <c r="A10" s="40">
        <v>1</v>
      </c>
      <c r="B10" s="39" t="s">
        <v>22</v>
      </c>
      <c r="C10" s="15" t="s">
        <v>78</v>
      </c>
      <c r="D10" s="39" t="s">
        <v>22</v>
      </c>
      <c r="E10" s="17" t="s">
        <v>9</v>
      </c>
      <c r="F10" s="17">
        <v>1</v>
      </c>
      <c r="G10" s="17">
        <v>540566015</v>
      </c>
      <c r="H10" s="5" t="s">
        <v>57</v>
      </c>
      <c r="I10" s="14" t="s">
        <v>28</v>
      </c>
      <c r="J10" s="17">
        <f>F10*G10</f>
        <v>540566015</v>
      </c>
      <c r="K10" s="17">
        <f>J10*1.12</f>
        <v>605433936.80000007</v>
      </c>
    </row>
    <row r="11" spans="1:11" s="10" customFormat="1" ht="125.25" customHeight="1" x14ac:dyDescent="0.25">
      <c r="A11" s="40">
        <f>A10+1</f>
        <v>2</v>
      </c>
      <c r="B11" s="23" t="s">
        <v>23</v>
      </c>
      <c r="C11" s="9" t="s">
        <v>91</v>
      </c>
      <c r="D11" s="23" t="s">
        <v>23</v>
      </c>
      <c r="E11" s="17" t="s">
        <v>64</v>
      </c>
      <c r="F11" s="18">
        <v>1</v>
      </c>
      <c r="G11" s="18">
        <v>22067946054</v>
      </c>
      <c r="H11" s="5" t="s">
        <v>58</v>
      </c>
      <c r="I11" s="14" t="s">
        <v>28</v>
      </c>
      <c r="J11" s="17">
        <f t="shared" ref="J11:J38" si="0">F11*G11</f>
        <v>22067946054</v>
      </c>
      <c r="K11" s="17">
        <f t="shared" ref="K11:K52" si="1">J11*1.12</f>
        <v>24716099580.480003</v>
      </c>
    </row>
    <row r="12" spans="1:11" s="10" customFormat="1" ht="117" customHeight="1" x14ac:dyDescent="0.25">
      <c r="A12" s="40">
        <f t="shared" ref="A12:A63" si="2">A11+1</f>
        <v>3</v>
      </c>
      <c r="B12" s="23" t="s">
        <v>24</v>
      </c>
      <c r="C12" s="7" t="s">
        <v>78</v>
      </c>
      <c r="D12" s="23" t="s">
        <v>24</v>
      </c>
      <c r="E12" s="17" t="s">
        <v>64</v>
      </c>
      <c r="F12" s="19">
        <v>1</v>
      </c>
      <c r="G12" s="19">
        <v>3869564117</v>
      </c>
      <c r="H12" s="5" t="s">
        <v>59</v>
      </c>
      <c r="I12" s="14" t="s">
        <v>28</v>
      </c>
      <c r="J12" s="17">
        <f t="shared" si="0"/>
        <v>3869564117</v>
      </c>
      <c r="K12" s="17">
        <f t="shared" si="1"/>
        <v>4333911811.04</v>
      </c>
    </row>
    <row r="13" spans="1:11" s="10" customFormat="1" ht="123" customHeight="1" x14ac:dyDescent="0.25">
      <c r="A13" s="40">
        <f t="shared" si="2"/>
        <v>4</v>
      </c>
      <c r="B13" s="23" t="s">
        <v>25</v>
      </c>
      <c r="C13" s="9" t="s">
        <v>78</v>
      </c>
      <c r="D13" s="23" t="s">
        <v>25</v>
      </c>
      <c r="E13" s="17" t="s">
        <v>64</v>
      </c>
      <c r="F13" s="17">
        <v>1</v>
      </c>
      <c r="G13" s="17">
        <v>23023024039</v>
      </c>
      <c r="H13" s="5" t="s">
        <v>60</v>
      </c>
      <c r="I13" s="14" t="s">
        <v>28</v>
      </c>
      <c r="J13" s="17">
        <f t="shared" si="0"/>
        <v>23023024039</v>
      </c>
      <c r="K13" s="17">
        <f t="shared" si="1"/>
        <v>25785786923.680004</v>
      </c>
    </row>
    <row r="14" spans="1:11" s="10" customFormat="1" ht="105" x14ac:dyDescent="0.25">
      <c r="A14" s="40">
        <f t="shared" si="2"/>
        <v>5</v>
      </c>
      <c r="B14" s="23" t="s">
        <v>26</v>
      </c>
      <c r="C14" s="15" t="s">
        <v>78</v>
      </c>
      <c r="D14" s="23" t="s">
        <v>26</v>
      </c>
      <c r="E14" s="17" t="s">
        <v>64</v>
      </c>
      <c r="F14" s="17">
        <v>1</v>
      </c>
      <c r="G14" s="17">
        <v>14376188380</v>
      </c>
      <c r="H14" s="5" t="s">
        <v>61</v>
      </c>
      <c r="I14" s="14" t="s">
        <v>28</v>
      </c>
      <c r="J14" s="17">
        <f t="shared" si="0"/>
        <v>14376188380</v>
      </c>
      <c r="K14" s="17">
        <f t="shared" si="1"/>
        <v>16101330985.600002</v>
      </c>
    </row>
    <row r="15" spans="1:11" s="10" customFormat="1" ht="45" x14ac:dyDescent="0.25">
      <c r="A15" s="40">
        <f t="shared" si="2"/>
        <v>6</v>
      </c>
      <c r="B15" s="39" t="s">
        <v>27</v>
      </c>
      <c r="C15" s="15" t="s">
        <v>92</v>
      </c>
      <c r="D15" s="39" t="s">
        <v>27</v>
      </c>
      <c r="E15" s="17" t="s">
        <v>64</v>
      </c>
      <c r="F15" s="17">
        <v>1</v>
      </c>
      <c r="G15" s="17">
        <v>1125452555</v>
      </c>
      <c r="H15" s="5" t="s">
        <v>56</v>
      </c>
      <c r="I15" s="14" t="s">
        <v>28</v>
      </c>
      <c r="J15" s="17">
        <f t="shared" si="0"/>
        <v>1125452555</v>
      </c>
      <c r="K15" s="17">
        <f t="shared" si="1"/>
        <v>1260506861.6000001</v>
      </c>
    </row>
    <row r="16" spans="1:11" s="10" customFormat="1" ht="105" x14ac:dyDescent="0.25">
      <c r="A16" s="40">
        <f t="shared" si="2"/>
        <v>7</v>
      </c>
      <c r="B16" s="6" t="s">
        <v>13</v>
      </c>
      <c r="C16" s="15" t="s">
        <v>78</v>
      </c>
      <c r="D16" s="41" t="s">
        <v>41</v>
      </c>
      <c r="E16" s="9" t="s">
        <v>9</v>
      </c>
      <c r="F16" s="42">
        <v>1</v>
      </c>
      <c r="G16" s="42">
        <v>98948000</v>
      </c>
      <c r="H16" s="5" t="s">
        <v>67</v>
      </c>
      <c r="I16" s="14" t="s">
        <v>28</v>
      </c>
      <c r="J16" s="17">
        <f t="shared" si="0"/>
        <v>98948000</v>
      </c>
      <c r="K16" s="17">
        <f t="shared" si="1"/>
        <v>110821760.00000001</v>
      </c>
    </row>
    <row r="17" spans="1:11" s="10" customFormat="1" ht="120" x14ac:dyDescent="0.25">
      <c r="A17" s="40">
        <f t="shared" si="2"/>
        <v>8</v>
      </c>
      <c r="B17" s="6" t="s">
        <v>39</v>
      </c>
      <c r="C17" s="15" t="s">
        <v>78</v>
      </c>
      <c r="D17" s="41" t="s">
        <v>15</v>
      </c>
      <c r="E17" s="9" t="s">
        <v>9</v>
      </c>
      <c r="F17" s="42">
        <v>1</v>
      </c>
      <c r="G17" s="42">
        <v>51460000</v>
      </c>
      <c r="H17" s="5" t="s">
        <v>67</v>
      </c>
      <c r="I17" s="14" t="s">
        <v>28</v>
      </c>
      <c r="J17" s="17">
        <f t="shared" si="0"/>
        <v>51460000</v>
      </c>
      <c r="K17" s="17">
        <f t="shared" si="1"/>
        <v>57635200.000000007</v>
      </c>
    </row>
    <row r="18" spans="1:11" s="10" customFormat="1" ht="75" x14ac:dyDescent="0.25">
      <c r="A18" s="40">
        <f t="shared" si="2"/>
        <v>9</v>
      </c>
      <c r="B18" s="6" t="s">
        <v>17</v>
      </c>
      <c r="C18" s="15" t="s">
        <v>78</v>
      </c>
      <c r="D18" s="43" t="s">
        <v>42</v>
      </c>
      <c r="E18" s="9" t="s">
        <v>9</v>
      </c>
      <c r="F18" s="42">
        <v>7</v>
      </c>
      <c r="G18" s="42">
        <v>5000000</v>
      </c>
      <c r="H18" s="5" t="s">
        <v>67</v>
      </c>
      <c r="I18" s="14" t="s">
        <v>28</v>
      </c>
      <c r="J18" s="17">
        <f t="shared" si="0"/>
        <v>35000000</v>
      </c>
      <c r="K18" s="17">
        <f t="shared" si="1"/>
        <v>39200000.000000007</v>
      </c>
    </row>
    <row r="19" spans="1:11" s="10" customFormat="1" ht="57" customHeight="1" x14ac:dyDescent="0.25">
      <c r="A19" s="40">
        <f t="shared" si="2"/>
        <v>10</v>
      </c>
      <c r="B19" s="6" t="s">
        <v>16</v>
      </c>
      <c r="C19" s="15" t="s">
        <v>20</v>
      </c>
      <c r="D19" s="41" t="s">
        <v>98</v>
      </c>
      <c r="E19" s="9" t="s">
        <v>9</v>
      </c>
      <c r="F19" s="11">
        <v>1</v>
      </c>
      <c r="G19" s="11">
        <v>3000000</v>
      </c>
      <c r="H19" s="5" t="s">
        <v>68</v>
      </c>
      <c r="I19" s="14" t="s">
        <v>28</v>
      </c>
      <c r="J19" s="17">
        <f t="shared" si="0"/>
        <v>3000000</v>
      </c>
      <c r="K19" s="17">
        <f t="shared" si="1"/>
        <v>3360000.0000000005</v>
      </c>
    </row>
    <row r="20" spans="1:11" s="10" customFormat="1" ht="105" x14ac:dyDescent="0.25">
      <c r="A20" s="40">
        <f t="shared" si="2"/>
        <v>11</v>
      </c>
      <c r="B20" s="6" t="s">
        <v>97</v>
      </c>
      <c r="C20" s="15" t="s">
        <v>78</v>
      </c>
      <c r="D20" s="41" t="s">
        <v>99</v>
      </c>
      <c r="E20" s="9" t="s">
        <v>9</v>
      </c>
      <c r="F20" s="42">
        <v>1</v>
      </c>
      <c r="G20" s="42">
        <v>45000000</v>
      </c>
      <c r="H20" s="5" t="s">
        <v>69</v>
      </c>
      <c r="I20" s="14" t="s">
        <v>28</v>
      </c>
      <c r="J20" s="17">
        <f t="shared" si="0"/>
        <v>45000000</v>
      </c>
      <c r="K20" s="17">
        <f t="shared" si="1"/>
        <v>50400000.000000007</v>
      </c>
    </row>
    <row r="21" spans="1:11" s="10" customFormat="1" ht="45" x14ac:dyDescent="0.25">
      <c r="A21" s="40">
        <f t="shared" si="2"/>
        <v>12</v>
      </c>
      <c r="B21" s="6" t="s">
        <v>18</v>
      </c>
      <c r="C21" s="15" t="s">
        <v>78</v>
      </c>
      <c r="D21" s="41" t="s">
        <v>19</v>
      </c>
      <c r="E21" s="9" t="s">
        <v>9</v>
      </c>
      <c r="F21" s="42">
        <v>4</v>
      </c>
      <c r="G21" s="42">
        <v>6500000</v>
      </c>
      <c r="H21" s="5" t="s">
        <v>67</v>
      </c>
      <c r="I21" s="14" t="s">
        <v>28</v>
      </c>
      <c r="J21" s="17">
        <f t="shared" si="0"/>
        <v>26000000</v>
      </c>
      <c r="K21" s="17">
        <f t="shared" si="1"/>
        <v>29120000.000000004</v>
      </c>
    </row>
    <row r="22" spans="1:11" s="10" customFormat="1" ht="45" x14ac:dyDescent="0.25">
      <c r="A22" s="40">
        <f t="shared" si="2"/>
        <v>13</v>
      </c>
      <c r="B22" s="6" t="s">
        <v>72</v>
      </c>
      <c r="C22" s="15" t="s">
        <v>78</v>
      </c>
      <c r="D22" s="41" t="s">
        <v>85</v>
      </c>
      <c r="E22" s="9" t="s">
        <v>9</v>
      </c>
      <c r="F22" s="42">
        <v>12</v>
      </c>
      <c r="G22" s="42">
        <v>1500000</v>
      </c>
      <c r="H22" s="5" t="s">
        <v>67</v>
      </c>
      <c r="I22" s="14" t="s">
        <v>28</v>
      </c>
      <c r="J22" s="17">
        <f t="shared" si="0"/>
        <v>18000000</v>
      </c>
      <c r="K22" s="17">
        <f t="shared" si="1"/>
        <v>20160000.000000004</v>
      </c>
    </row>
    <row r="23" spans="1:11" s="10" customFormat="1" ht="45" x14ac:dyDescent="0.25">
      <c r="A23" s="40">
        <f t="shared" si="2"/>
        <v>14</v>
      </c>
      <c r="B23" s="6" t="s">
        <v>73</v>
      </c>
      <c r="C23" s="15" t="s">
        <v>78</v>
      </c>
      <c r="D23" s="41" t="s">
        <v>100</v>
      </c>
      <c r="E23" s="9" t="s">
        <v>9</v>
      </c>
      <c r="F23" s="42">
        <v>2</v>
      </c>
      <c r="G23" s="42">
        <v>15000000</v>
      </c>
      <c r="H23" s="5" t="s">
        <v>70</v>
      </c>
      <c r="I23" s="14" t="s">
        <v>28</v>
      </c>
      <c r="J23" s="17">
        <f t="shared" si="0"/>
        <v>30000000</v>
      </c>
      <c r="K23" s="17">
        <f t="shared" si="1"/>
        <v>33600000</v>
      </c>
    </row>
    <row r="24" spans="1:11" s="10" customFormat="1" ht="45" x14ac:dyDescent="0.25">
      <c r="A24" s="40">
        <f t="shared" si="2"/>
        <v>15</v>
      </c>
      <c r="B24" s="6" t="s">
        <v>40</v>
      </c>
      <c r="C24" s="15" t="s">
        <v>78</v>
      </c>
      <c r="D24" s="41" t="s">
        <v>43</v>
      </c>
      <c r="E24" s="9" t="s">
        <v>9</v>
      </c>
      <c r="F24" s="42">
        <v>1</v>
      </c>
      <c r="G24" s="42">
        <v>9000000</v>
      </c>
      <c r="H24" s="5" t="s">
        <v>71</v>
      </c>
      <c r="I24" s="14" t="s">
        <v>28</v>
      </c>
      <c r="J24" s="17">
        <f t="shared" si="0"/>
        <v>9000000</v>
      </c>
      <c r="K24" s="17">
        <f t="shared" si="1"/>
        <v>10080000.000000002</v>
      </c>
    </row>
    <row r="25" spans="1:11" s="10" customFormat="1" ht="60" x14ac:dyDescent="0.25">
      <c r="A25" s="40">
        <f t="shared" si="2"/>
        <v>16</v>
      </c>
      <c r="B25" s="6" t="s">
        <v>74</v>
      </c>
      <c r="C25" s="15" t="s">
        <v>20</v>
      </c>
      <c r="D25" s="41" t="s">
        <v>75</v>
      </c>
      <c r="E25" s="9" t="s">
        <v>9</v>
      </c>
      <c r="F25" s="42">
        <v>1</v>
      </c>
      <c r="G25" s="42">
        <v>4000000</v>
      </c>
      <c r="H25" s="5" t="s">
        <v>66</v>
      </c>
      <c r="I25" s="14" t="s">
        <v>28</v>
      </c>
      <c r="J25" s="17">
        <f t="shared" si="0"/>
        <v>4000000</v>
      </c>
      <c r="K25" s="17">
        <f t="shared" si="1"/>
        <v>4480000</v>
      </c>
    </row>
    <row r="26" spans="1:11" s="10" customFormat="1" ht="45" x14ac:dyDescent="0.25">
      <c r="A26" s="40">
        <f t="shared" si="2"/>
        <v>17</v>
      </c>
      <c r="B26" s="6" t="s">
        <v>77</v>
      </c>
      <c r="C26" s="15" t="s">
        <v>78</v>
      </c>
      <c r="D26" s="41" t="s">
        <v>76</v>
      </c>
      <c r="E26" s="9" t="s">
        <v>9</v>
      </c>
      <c r="F26" s="42">
        <v>1</v>
      </c>
      <c r="G26" s="42">
        <v>30000000</v>
      </c>
      <c r="H26" s="5" t="s">
        <v>69</v>
      </c>
      <c r="I26" s="14" t="s">
        <v>28</v>
      </c>
      <c r="J26" s="17">
        <f t="shared" si="0"/>
        <v>30000000</v>
      </c>
      <c r="K26" s="17">
        <f t="shared" si="1"/>
        <v>33600000</v>
      </c>
    </row>
    <row r="27" spans="1:11" s="10" customFormat="1" ht="77.25" customHeight="1" x14ac:dyDescent="0.25">
      <c r="A27" s="40">
        <f t="shared" si="2"/>
        <v>18</v>
      </c>
      <c r="B27" s="36" t="s">
        <v>11</v>
      </c>
      <c r="C27" s="33" t="s">
        <v>20</v>
      </c>
      <c r="D27" s="32" t="s">
        <v>101</v>
      </c>
      <c r="E27" s="28" t="s">
        <v>9</v>
      </c>
      <c r="F27" s="28">
        <v>1</v>
      </c>
      <c r="G27" s="34">
        <v>3200000</v>
      </c>
      <c r="H27" s="35" t="s">
        <v>62</v>
      </c>
      <c r="I27" s="14" t="s">
        <v>63</v>
      </c>
      <c r="J27" s="17">
        <f t="shared" si="0"/>
        <v>3200000</v>
      </c>
      <c r="K27" s="17">
        <f t="shared" si="1"/>
        <v>3584000.0000000005</v>
      </c>
    </row>
    <row r="28" spans="1:11" s="10" customFormat="1" ht="60" x14ac:dyDescent="0.25">
      <c r="A28" s="40">
        <f t="shared" si="2"/>
        <v>19</v>
      </c>
      <c r="B28" s="27" t="s">
        <v>86</v>
      </c>
      <c r="C28" s="33" t="s">
        <v>78</v>
      </c>
      <c r="D28" s="27" t="s">
        <v>87</v>
      </c>
      <c r="E28" s="28" t="s">
        <v>9</v>
      </c>
      <c r="F28" s="28">
        <v>1</v>
      </c>
      <c r="G28" s="28">
        <v>10000000</v>
      </c>
      <c r="H28" s="35" t="s">
        <v>49</v>
      </c>
      <c r="I28" s="14" t="s">
        <v>63</v>
      </c>
      <c r="J28" s="17">
        <f t="shared" si="0"/>
        <v>10000000</v>
      </c>
      <c r="K28" s="17">
        <f t="shared" si="1"/>
        <v>11200000.000000002</v>
      </c>
    </row>
    <row r="29" spans="1:11" s="8" customFormat="1" ht="59.25" customHeight="1" x14ac:dyDescent="0.25">
      <c r="A29" s="40">
        <f t="shared" si="2"/>
        <v>20</v>
      </c>
      <c r="B29" s="5" t="s">
        <v>29</v>
      </c>
      <c r="C29" s="28" t="s">
        <v>78</v>
      </c>
      <c r="D29" s="5" t="s">
        <v>29</v>
      </c>
      <c r="E29" s="37" t="s">
        <v>9</v>
      </c>
      <c r="F29" s="38">
        <v>1</v>
      </c>
      <c r="G29" s="4">
        <v>38000000</v>
      </c>
      <c r="H29" s="5" t="s">
        <v>56</v>
      </c>
      <c r="I29" s="14" t="s">
        <v>63</v>
      </c>
      <c r="J29" s="17">
        <f t="shared" si="0"/>
        <v>38000000</v>
      </c>
      <c r="K29" s="17">
        <f t="shared" si="1"/>
        <v>42560000.000000007</v>
      </c>
    </row>
    <row r="30" spans="1:11" s="10" customFormat="1" ht="45" x14ac:dyDescent="0.25">
      <c r="A30" s="40">
        <f t="shared" si="2"/>
        <v>21</v>
      </c>
      <c r="B30" s="14" t="s">
        <v>138</v>
      </c>
      <c r="C30" s="28" t="s">
        <v>139</v>
      </c>
      <c r="D30" s="14" t="s">
        <v>140</v>
      </c>
      <c r="E30" s="37" t="s">
        <v>9</v>
      </c>
      <c r="F30" s="37">
        <v>1</v>
      </c>
      <c r="G30" s="4"/>
      <c r="H30" s="5" t="s">
        <v>38</v>
      </c>
      <c r="I30" s="14" t="s">
        <v>63</v>
      </c>
      <c r="J30" s="54">
        <v>535081814.29000002</v>
      </c>
      <c r="K30" s="17">
        <f t="shared" si="1"/>
        <v>599291632.00480008</v>
      </c>
    </row>
    <row r="31" spans="1:11" s="10" customFormat="1" ht="58.5" customHeight="1" x14ac:dyDescent="0.25">
      <c r="A31" s="40">
        <f t="shared" si="2"/>
        <v>22</v>
      </c>
      <c r="B31" s="14" t="s">
        <v>141</v>
      </c>
      <c r="C31" s="28" t="s">
        <v>139</v>
      </c>
      <c r="D31" s="14" t="s">
        <v>142</v>
      </c>
      <c r="E31" s="37" t="s">
        <v>9</v>
      </c>
      <c r="F31" s="37">
        <v>1</v>
      </c>
      <c r="G31" s="4"/>
      <c r="H31" s="5" t="s">
        <v>38</v>
      </c>
      <c r="I31" s="14" t="s">
        <v>63</v>
      </c>
      <c r="J31" s="54">
        <v>482142857.13999999</v>
      </c>
      <c r="K31" s="17">
        <f t="shared" si="1"/>
        <v>539999999.99680007</v>
      </c>
    </row>
    <row r="32" spans="1:11" s="10" customFormat="1" ht="45" x14ac:dyDescent="0.25">
      <c r="A32" s="40">
        <f t="shared" si="2"/>
        <v>23</v>
      </c>
      <c r="B32" s="14" t="s">
        <v>143</v>
      </c>
      <c r="C32" s="28" t="s">
        <v>139</v>
      </c>
      <c r="D32" s="14" t="s">
        <v>144</v>
      </c>
      <c r="E32" s="37" t="s">
        <v>9</v>
      </c>
      <c r="F32" s="37">
        <v>1</v>
      </c>
      <c r="G32" s="4"/>
      <c r="H32" s="5" t="s">
        <v>38</v>
      </c>
      <c r="I32" s="14" t="s">
        <v>63</v>
      </c>
      <c r="J32" s="54">
        <v>169623761.61000001</v>
      </c>
      <c r="K32" s="17">
        <f t="shared" si="1"/>
        <v>189978613.00320002</v>
      </c>
    </row>
    <row r="33" spans="1:11" s="10" customFormat="1" x14ac:dyDescent="0.25">
      <c r="A33" s="40">
        <f t="shared" si="2"/>
        <v>24</v>
      </c>
      <c r="B33" s="14" t="s">
        <v>127</v>
      </c>
      <c r="C33" s="28"/>
      <c r="D33" s="14"/>
      <c r="E33" s="37"/>
      <c r="F33" s="37"/>
      <c r="G33" s="4"/>
      <c r="H33" s="5"/>
      <c r="I33" s="14"/>
      <c r="J33" s="17"/>
      <c r="K33" s="17"/>
    </row>
    <row r="34" spans="1:11" s="10" customFormat="1" ht="63.75" customHeight="1" x14ac:dyDescent="0.25">
      <c r="A34" s="40">
        <f t="shared" si="2"/>
        <v>25</v>
      </c>
      <c r="B34" s="35" t="s">
        <v>34</v>
      </c>
      <c r="C34" s="28" t="s">
        <v>78</v>
      </c>
      <c r="D34" s="35" t="s">
        <v>34</v>
      </c>
      <c r="E34" s="37" t="s">
        <v>9</v>
      </c>
      <c r="F34" s="37">
        <v>1</v>
      </c>
      <c r="G34" s="38">
        <v>9060000</v>
      </c>
      <c r="H34" s="14" t="s">
        <v>66</v>
      </c>
      <c r="I34" s="14" t="s">
        <v>28</v>
      </c>
      <c r="J34" s="17">
        <f t="shared" si="0"/>
        <v>9060000</v>
      </c>
      <c r="K34" s="17">
        <f t="shared" si="1"/>
        <v>10147200.000000002</v>
      </c>
    </row>
    <row r="35" spans="1:11" s="10" customFormat="1" ht="58.5" customHeight="1" x14ac:dyDescent="0.25">
      <c r="A35" s="40">
        <f t="shared" si="2"/>
        <v>26</v>
      </c>
      <c r="B35" s="35" t="s">
        <v>122</v>
      </c>
      <c r="C35" s="28" t="s">
        <v>93</v>
      </c>
      <c r="D35" s="35" t="s">
        <v>122</v>
      </c>
      <c r="E35" s="37" t="s">
        <v>9</v>
      </c>
      <c r="F35" s="37">
        <v>1</v>
      </c>
      <c r="G35" s="38">
        <v>1148437</v>
      </c>
      <c r="H35" s="14" t="s">
        <v>48</v>
      </c>
      <c r="I35" s="14" t="s">
        <v>28</v>
      </c>
      <c r="J35" s="17">
        <v>1148437</v>
      </c>
      <c r="K35" s="17">
        <f t="shared" si="1"/>
        <v>1286249.4400000002</v>
      </c>
    </row>
    <row r="36" spans="1:11" s="10" customFormat="1" ht="58.5" customHeight="1" x14ac:dyDescent="0.25">
      <c r="A36" s="40">
        <f t="shared" si="2"/>
        <v>27</v>
      </c>
      <c r="B36" s="35" t="s">
        <v>123</v>
      </c>
      <c r="C36" s="28" t="s">
        <v>93</v>
      </c>
      <c r="D36" s="35" t="s">
        <v>123</v>
      </c>
      <c r="E36" s="37" t="s">
        <v>9</v>
      </c>
      <c r="F36" s="37">
        <v>219</v>
      </c>
      <c r="G36" s="38">
        <v>165000</v>
      </c>
      <c r="H36" s="14" t="s">
        <v>48</v>
      </c>
      <c r="I36" s="14" t="s">
        <v>14</v>
      </c>
      <c r="J36" s="17">
        <f t="shared" ref="J36" si="3">F36*G36</f>
        <v>36135000</v>
      </c>
      <c r="K36" s="17">
        <f t="shared" si="1"/>
        <v>40471200.000000007</v>
      </c>
    </row>
    <row r="37" spans="1:11" s="10" customFormat="1" ht="60" x14ac:dyDescent="0.25">
      <c r="A37" s="40">
        <f t="shared" si="2"/>
        <v>28</v>
      </c>
      <c r="B37" s="2" t="s">
        <v>118</v>
      </c>
      <c r="C37" s="28" t="s">
        <v>93</v>
      </c>
      <c r="D37" s="2" t="s">
        <v>118</v>
      </c>
      <c r="E37" s="9" t="s">
        <v>9</v>
      </c>
      <c r="F37" s="9">
        <v>1</v>
      </c>
      <c r="G37" s="22"/>
      <c r="H37" s="14" t="s">
        <v>119</v>
      </c>
      <c r="I37" s="14" t="s">
        <v>14</v>
      </c>
      <c r="J37" s="9">
        <v>200000</v>
      </c>
      <c r="K37" s="9">
        <f>J37*1.12</f>
        <v>224000.00000000003</v>
      </c>
    </row>
    <row r="38" spans="1:11" s="10" customFormat="1" ht="58.5" customHeight="1" x14ac:dyDescent="0.25">
      <c r="A38" s="40">
        <f t="shared" si="2"/>
        <v>29</v>
      </c>
      <c r="B38" s="14" t="s">
        <v>79</v>
      </c>
      <c r="C38" s="28" t="s">
        <v>94</v>
      </c>
      <c r="D38" s="14" t="s">
        <v>37</v>
      </c>
      <c r="E38" s="37" t="s">
        <v>9</v>
      </c>
      <c r="F38" s="37">
        <v>1</v>
      </c>
      <c r="G38" s="38">
        <v>40800000</v>
      </c>
      <c r="H38" s="14" t="s">
        <v>38</v>
      </c>
      <c r="I38" s="14" t="s">
        <v>28</v>
      </c>
      <c r="J38" s="17">
        <f t="shared" si="0"/>
        <v>40800000</v>
      </c>
      <c r="K38" s="17">
        <f t="shared" si="1"/>
        <v>45696000.000000007</v>
      </c>
    </row>
    <row r="39" spans="1:11" s="10" customFormat="1" ht="60" customHeight="1" x14ac:dyDescent="0.25">
      <c r="A39" s="40">
        <f t="shared" si="2"/>
        <v>30</v>
      </c>
      <c r="B39" s="21" t="s">
        <v>12</v>
      </c>
      <c r="C39" s="9" t="s">
        <v>78</v>
      </c>
      <c r="D39" s="21" t="s">
        <v>12</v>
      </c>
      <c r="E39" s="9" t="s">
        <v>9</v>
      </c>
      <c r="F39" s="9">
        <v>1</v>
      </c>
      <c r="G39" s="9">
        <v>20000000</v>
      </c>
      <c r="H39" s="14" t="s">
        <v>38</v>
      </c>
      <c r="I39" s="14" t="s">
        <v>120</v>
      </c>
      <c r="J39" s="17">
        <f t="shared" ref="J39:J65" si="4">F39*G39</f>
        <v>20000000</v>
      </c>
      <c r="K39" s="17">
        <f t="shared" si="1"/>
        <v>22400000.000000004</v>
      </c>
    </row>
    <row r="40" spans="1:11" s="10" customFormat="1" ht="108.75" customHeight="1" x14ac:dyDescent="0.25">
      <c r="A40" s="40">
        <f t="shared" si="2"/>
        <v>31</v>
      </c>
      <c r="B40" s="21" t="s">
        <v>81</v>
      </c>
      <c r="C40" s="9" t="s">
        <v>93</v>
      </c>
      <c r="D40" s="21" t="s">
        <v>81</v>
      </c>
      <c r="E40" s="9" t="s">
        <v>9</v>
      </c>
      <c r="F40" s="9">
        <v>1</v>
      </c>
      <c r="G40" s="9">
        <v>116000</v>
      </c>
      <c r="H40" s="14" t="s">
        <v>82</v>
      </c>
      <c r="I40" s="14" t="s">
        <v>83</v>
      </c>
      <c r="J40" s="17">
        <f t="shared" si="4"/>
        <v>116000</v>
      </c>
      <c r="K40" s="17">
        <f t="shared" si="1"/>
        <v>129920.00000000001</v>
      </c>
    </row>
    <row r="41" spans="1:11" s="10" customFormat="1" ht="98.25" customHeight="1" x14ac:dyDescent="0.25">
      <c r="A41" s="40">
        <f t="shared" si="2"/>
        <v>32</v>
      </c>
      <c r="B41" s="58" t="s">
        <v>88</v>
      </c>
      <c r="C41" s="9" t="s">
        <v>78</v>
      </c>
      <c r="D41" s="58" t="s">
        <v>30</v>
      </c>
      <c r="E41" s="9" t="s">
        <v>9</v>
      </c>
      <c r="F41" s="9">
        <v>1</v>
      </c>
      <c r="G41" s="9">
        <v>30000000</v>
      </c>
      <c r="H41" s="14" t="s">
        <v>38</v>
      </c>
      <c r="I41" s="14" t="s">
        <v>63</v>
      </c>
      <c r="J41" s="17">
        <f t="shared" si="4"/>
        <v>30000000</v>
      </c>
      <c r="K41" s="17">
        <f t="shared" si="1"/>
        <v>33600000</v>
      </c>
    </row>
    <row r="42" spans="1:11" s="10" customFormat="1" ht="60" customHeight="1" x14ac:dyDescent="0.25">
      <c r="A42" s="40">
        <f t="shared" si="2"/>
        <v>33</v>
      </c>
      <c r="B42" s="59" t="s">
        <v>31</v>
      </c>
      <c r="C42" s="9" t="s">
        <v>92</v>
      </c>
      <c r="D42" s="59" t="s">
        <v>89</v>
      </c>
      <c r="E42" s="9" t="s">
        <v>9</v>
      </c>
      <c r="F42" s="9">
        <v>1</v>
      </c>
      <c r="G42" s="9">
        <v>120000000</v>
      </c>
      <c r="H42" s="14" t="s">
        <v>48</v>
      </c>
      <c r="I42" s="14" t="s">
        <v>63</v>
      </c>
      <c r="J42" s="17">
        <f t="shared" si="4"/>
        <v>120000000</v>
      </c>
      <c r="K42" s="17">
        <f t="shared" si="1"/>
        <v>134400000</v>
      </c>
    </row>
    <row r="43" spans="1:11" s="10" customFormat="1" ht="105" x14ac:dyDescent="0.25">
      <c r="A43" s="40">
        <f t="shared" si="2"/>
        <v>34</v>
      </c>
      <c r="B43" s="60" t="s">
        <v>32</v>
      </c>
      <c r="C43" s="9" t="s">
        <v>92</v>
      </c>
      <c r="D43" s="60" t="s">
        <v>32</v>
      </c>
      <c r="E43" s="9" t="s">
        <v>9</v>
      </c>
      <c r="F43" s="9">
        <v>1</v>
      </c>
      <c r="G43" s="9">
        <v>50000000</v>
      </c>
      <c r="H43" s="14" t="s">
        <v>49</v>
      </c>
      <c r="I43" s="14" t="s">
        <v>63</v>
      </c>
      <c r="J43" s="17">
        <f t="shared" si="4"/>
        <v>50000000</v>
      </c>
      <c r="K43" s="17">
        <f t="shared" si="1"/>
        <v>56000000.000000007</v>
      </c>
    </row>
    <row r="44" spans="1:11" s="10" customFormat="1" ht="105" x14ac:dyDescent="0.25">
      <c r="A44" s="40">
        <f t="shared" si="2"/>
        <v>35</v>
      </c>
      <c r="B44" s="61" t="s">
        <v>33</v>
      </c>
      <c r="C44" s="9" t="s">
        <v>78</v>
      </c>
      <c r="D44" s="61" t="s">
        <v>33</v>
      </c>
      <c r="E44" s="9" t="s">
        <v>9</v>
      </c>
      <c r="F44" s="9">
        <v>1</v>
      </c>
      <c r="G44" s="9">
        <v>100000000</v>
      </c>
      <c r="H44" s="14" t="s">
        <v>48</v>
      </c>
      <c r="I44" s="14" t="s">
        <v>63</v>
      </c>
      <c r="J44" s="17">
        <f t="shared" si="4"/>
        <v>100000000</v>
      </c>
      <c r="K44" s="17">
        <f t="shared" si="1"/>
        <v>112000000.00000001</v>
      </c>
    </row>
    <row r="45" spans="1:11" ht="210" x14ac:dyDescent="0.25">
      <c r="A45" s="40">
        <f t="shared" si="2"/>
        <v>36</v>
      </c>
      <c r="B45" s="2" t="s">
        <v>21</v>
      </c>
      <c r="C45" s="9" t="s">
        <v>94</v>
      </c>
      <c r="D45" s="2" t="s">
        <v>35</v>
      </c>
      <c r="E45" s="9" t="s">
        <v>9</v>
      </c>
      <c r="F45" s="9">
        <v>1</v>
      </c>
      <c r="G45" s="9">
        <v>95932000</v>
      </c>
      <c r="H45" s="14" t="s">
        <v>46</v>
      </c>
      <c r="I45" s="14" t="s">
        <v>36</v>
      </c>
      <c r="J45" s="17">
        <f t="shared" si="4"/>
        <v>95932000</v>
      </c>
      <c r="K45" s="17">
        <f t="shared" si="1"/>
        <v>107443840.00000001</v>
      </c>
    </row>
    <row r="46" spans="1:11" s="10" customFormat="1" ht="60.75" customHeight="1" x14ac:dyDescent="0.25">
      <c r="A46" s="40">
        <f t="shared" si="2"/>
        <v>37</v>
      </c>
      <c r="B46" s="35" t="s">
        <v>96</v>
      </c>
      <c r="C46" s="9" t="s">
        <v>105</v>
      </c>
      <c r="D46" s="35" t="s">
        <v>96</v>
      </c>
      <c r="E46" s="37" t="s">
        <v>9</v>
      </c>
      <c r="F46" s="37">
        <v>17</v>
      </c>
      <c r="G46" s="38">
        <v>100000</v>
      </c>
      <c r="H46" s="16" t="s">
        <v>38</v>
      </c>
      <c r="I46" s="14" t="s">
        <v>14</v>
      </c>
      <c r="J46" s="17">
        <f t="shared" si="4"/>
        <v>1700000</v>
      </c>
      <c r="K46" s="17">
        <f t="shared" si="1"/>
        <v>1904000.0000000002</v>
      </c>
    </row>
    <row r="47" spans="1:11" s="10" customFormat="1" ht="165" x14ac:dyDescent="0.25">
      <c r="A47" s="40">
        <f t="shared" si="2"/>
        <v>38</v>
      </c>
      <c r="B47" s="14" t="s">
        <v>47</v>
      </c>
      <c r="C47" s="9" t="s">
        <v>92</v>
      </c>
      <c r="D47" s="14" t="s">
        <v>44</v>
      </c>
      <c r="E47" s="9" t="s">
        <v>9</v>
      </c>
      <c r="F47" s="9">
        <v>1</v>
      </c>
      <c r="G47" s="9">
        <v>640000000</v>
      </c>
      <c r="H47" s="16" t="s">
        <v>38</v>
      </c>
      <c r="I47" s="14" t="s">
        <v>63</v>
      </c>
      <c r="J47" s="17">
        <f t="shared" si="4"/>
        <v>640000000</v>
      </c>
      <c r="K47" s="17">
        <f t="shared" si="1"/>
        <v>716800000.00000012</v>
      </c>
    </row>
    <row r="48" spans="1:11" s="10" customFormat="1" ht="45" x14ac:dyDescent="0.25">
      <c r="A48" s="40">
        <f t="shared" si="2"/>
        <v>39</v>
      </c>
      <c r="B48" s="2" t="s">
        <v>51</v>
      </c>
      <c r="C48" s="9" t="s">
        <v>92</v>
      </c>
      <c r="D48" s="2" t="s">
        <v>51</v>
      </c>
      <c r="E48" s="9" t="s">
        <v>9</v>
      </c>
      <c r="F48" s="9">
        <v>1</v>
      </c>
      <c r="G48" s="9">
        <v>200000000</v>
      </c>
      <c r="H48" s="16" t="s">
        <v>38</v>
      </c>
      <c r="I48" s="14" t="s">
        <v>63</v>
      </c>
      <c r="J48" s="17">
        <f t="shared" si="4"/>
        <v>200000000</v>
      </c>
      <c r="K48" s="17">
        <f t="shared" si="1"/>
        <v>224000000.00000003</v>
      </c>
    </row>
    <row r="49" spans="1:11" s="10" customFormat="1" ht="64.5" customHeight="1" x14ac:dyDescent="0.25">
      <c r="A49" s="40">
        <f t="shared" si="2"/>
        <v>40</v>
      </c>
      <c r="B49" s="5" t="s">
        <v>45</v>
      </c>
      <c r="C49" s="9" t="s">
        <v>92</v>
      </c>
      <c r="D49" s="5" t="s">
        <v>45</v>
      </c>
      <c r="E49" s="9" t="s">
        <v>9</v>
      </c>
      <c r="F49" s="9">
        <v>70</v>
      </c>
      <c r="G49" s="11">
        <v>100000</v>
      </c>
      <c r="H49" s="16" t="s">
        <v>38</v>
      </c>
      <c r="I49" s="14" t="s">
        <v>63</v>
      </c>
      <c r="J49" s="17">
        <f t="shared" si="4"/>
        <v>7000000</v>
      </c>
      <c r="K49" s="17">
        <f t="shared" si="1"/>
        <v>7840000.0000000009</v>
      </c>
    </row>
    <row r="50" spans="1:11" s="10" customFormat="1" ht="59.25" customHeight="1" x14ac:dyDescent="0.25">
      <c r="A50" s="40">
        <f t="shared" si="2"/>
        <v>41</v>
      </c>
      <c r="B50" s="20" t="s">
        <v>52</v>
      </c>
      <c r="C50" s="9" t="s">
        <v>92</v>
      </c>
      <c r="D50" s="20" t="s">
        <v>52</v>
      </c>
      <c r="E50" s="9" t="s">
        <v>9</v>
      </c>
      <c r="F50" s="9">
        <v>1</v>
      </c>
      <c r="G50" s="9">
        <v>200000000</v>
      </c>
      <c r="H50" s="16" t="s">
        <v>38</v>
      </c>
      <c r="I50" s="14" t="s">
        <v>63</v>
      </c>
      <c r="J50" s="17">
        <f t="shared" si="4"/>
        <v>200000000</v>
      </c>
      <c r="K50" s="17">
        <f t="shared" si="1"/>
        <v>224000000.00000003</v>
      </c>
    </row>
    <row r="51" spans="1:11" s="10" customFormat="1" ht="45" x14ac:dyDescent="0.25">
      <c r="A51" s="40">
        <f t="shared" si="2"/>
        <v>42</v>
      </c>
      <c r="B51" s="20" t="s">
        <v>53</v>
      </c>
      <c r="C51" s="9" t="s">
        <v>92</v>
      </c>
      <c r="D51" s="20" t="s">
        <v>53</v>
      </c>
      <c r="E51" s="9" t="s">
        <v>9</v>
      </c>
      <c r="F51" s="9">
        <v>1</v>
      </c>
      <c r="G51" s="9">
        <v>174185000</v>
      </c>
      <c r="H51" s="16" t="s">
        <v>38</v>
      </c>
      <c r="I51" s="14" t="s">
        <v>63</v>
      </c>
      <c r="J51" s="17">
        <f t="shared" si="4"/>
        <v>174185000</v>
      </c>
      <c r="K51" s="17">
        <f t="shared" si="1"/>
        <v>195087200.00000003</v>
      </c>
    </row>
    <row r="52" spans="1:11" s="10" customFormat="1" ht="45" x14ac:dyDescent="0.25">
      <c r="A52" s="40">
        <f t="shared" si="2"/>
        <v>43</v>
      </c>
      <c r="B52" s="20" t="s">
        <v>54</v>
      </c>
      <c r="C52" s="9" t="s">
        <v>92</v>
      </c>
      <c r="D52" s="20" t="s">
        <v>54</v>
      </c>
      <c r="E52" s="9" t="s">
        <v>9</v>
      </c>
      <c r="F52" s="9">
        <v>1</v>
      </c>
      <c r="G52" s="9">
        <v>262000000</v>
      </c>
      <c r="H52" s="16" t="s">
        <v>38</v>
      </c>
      <c r="I52" s="14" t="s">
        <v>63</v>
      </c>
      <c r="J52" s="17">
        <f t="shared" si="4"/>
        <v>262000000</v>
      </c>
      <c r="K52" s="17">
        <f t="shared" si="1"/>
        <v>293440000</v>
      </c>
    </row>
    <row r="53" spans="1:11" s="10" customFormat="1" ht="90" x14ac:dyDescent="0.25">
      <c r="A53" s="40">
        <f t="shared" si="2"/>
        <v>44</v>
      </c>
      <c r="B53" s="6" t="s">
        <v>10</v>
      </c>
      <c r="C53" s="9" t="s">
        <v>92</v>
      </c>
      <c r="D53" s="6" t="s">
        <v>10</v>
      </c>
      <c r="E53" s="9" t="s">
        <v>9</v>
      </c>
      <c r="F53" s="9">
        <v>1</v>
      </c>
      <c r="G53" s="9">
        <v>90099000</v>
      </c>
      <c r="H53" s="16" t="s">
        <v>38</v>
      </c>
      <c r="I53" s="14" t="s">
        <v>63</v>
      </c>
      <c r="J53" s="17">
        <f t="shared" si="4"/>
        <v>90099000</v>
      </c>
      <c r="K53" s="17">
        <f t="shared" ref="K53:K65" si="5">J53*1.12</f>
        <v>100910880.00000001</v>
      </c>
    </row>
    <row r="54" spans="1:11" s="10" customFormat="1" ht="90" x14ac:dyDescent="0.25">
      <c r="A54" s="40">
        <f t="shared" si="2"/>
        <v>45</v>
      </c>
      <c r="B54" s="6" t="s">
        <v>84</v>
      </c>
      <c r="C54" s="9" t="s">
        <v>92</v>
      </c>
      <c r="D54" s="44" t="s">
        <v>84</v>
      </c>
      <c r="E54" s="9" t="s">
        <v>9</v>
      </c>
      <c r="F54" s="9">
        <v>1</v>
      </c>
      <c r="G54" s="9">
        <v>85815000</v>
      </c>
      <c r="H54" s="16" t="s">
        <v>38</v>
      </c>
      <c r="I54" s="14" t="s">
        <v>63</v>
      </c>
      <c r="J54" s="17">
        <f t="shared" si="4"/>
        <v>85815000</v>
      </c>
      <c r="K54" s="17">
        <f t="shared" si="5"/>
        <v>96112800.000000015</v>
      </c>
    </row>
    <row r="55" spans="1:11" s="10" customFormat="1" x14ac:dyDescent="0.25">
      <c r="A55" s="40">
        <f t="shared" si="2"/>
        <v>46</v>
      </c>
      <c r="B55" s="44" t="s">
        <v>127</v>
      </c>
      <c r="C55" s="9"/>
      <c r="D55" s="44"/>
      <c r="E55" s="9"/>
      <c r="F55" s="9"/>
      <c r="G55" s="9"/>
      <c r="H55" s="16"/>
      <c r="I55" s="14"/>
      <c r="J55" s="17"/>
      <c r="K55" s="17"/>
    </row>
    <row r="56" spans="1:11" s="10" customFormat="1" ht="45" x14ac:dyDescent="0.25">
      <c r="A56" s="40">
        <f t="shared" si="2"/>
        <v>47</v>
      </c>
      <c r="B56" s="43" t="s">
        <v>55</v>
      </c>
      <c r="C56" s="9" t="s">
        <v>92</v>
      </c>
      <c r="D56" s="43" t="s">
        <v>55</v>
      </c>
      <c r="E56" s="9" t="s">
        <v>9</v>
      </c>
      <c r="F56" s="9">
        <v>1</v>
      </c>
      <c r="G56" s="9">
        <v>208000000</v>
      </c>
      <c r="H56" s="16" t="s">
        <v>38</v>
      </c>
      <c r="I56" s="14" t="s">
        <v>63</v>
      </c>
      <c r="J56" s="17">
        <f t="shared" si="4"/>
        <v>208000000</v>
      </c>
      <c r="K56" s="17">
        <f t="shared" si="5"/>
        <v>232960000.00000003</v>
      </c>
    </row>
    <row r="57" spans="1:11" s="10" customFormat="1" ht="105" x14ac:dyDescent="0.25">
      <c r="A57" s="40">
        <f t="shared" si="2"/>
        <v>48</v>
      </c>
      <c r="B57" s="45" t="s">
        <v>124</v>
      </c>
      <c r="C57" s="9" t="s">
        <v>92</v>
      </c>
      <c r="D57" s="45" t="s">
        <v>124</v>
      </c>
      <c r="E57" s="9" t="s">
        <v>9</v>
      </c>
      <c r="F57" s="9">
        <v>1</v>
      </c>
      <c r="G57" s="9"/>
      <c r="H57" s="16" t="s">
        <v>38</v>
      </c>
      <c r="I57" s="14" t="s">
        <v>63</v>
      </c>
      <c r="J57" s="17">
        <v>12474000</v>
      </c>
      <c r="K57" s="17">
        <f t="shared" si="5"/>
        <v>13970880.000000002</v>
      </c>
    </row>
    <row r="58" spans="1:11" ht="18.75" customHeight="1" x14ac:dyDescent="0.25">
      <c r="A58" s="40">
        <f t="shared" si="2"/>
        <v>49</v>
      </c>
      <c r="B58" s="44" t="s">
        <v>127</v>
      </c>
      <c r="C58" s="9"/>
      <c r="D58" s="44"/>
      <c r="E58" s="9"/>
      <c r="F58" s="9"/>
      <c r="G58" s="9"/>
      <c r="H58" s="16"/>
      <c r="I58" s="14"/>
      <c r="J58" s="17"/>
      <c r="K58" s="17"/>
    </row>
    <row r="59" spans="1:11" s="8" customFormat="1" ht="63" customHeight="1" x14ac:dyDescent="0.25">
      <c r="A59" s="40">
        <f t="shared" si="2"/>
        <v>50</v>
      </c>
      <c r="B59" s="44" t="s">
        <v>137</v>
      </c>
      <c r="C59" s="9" t="s">
        <v>126</v>
      </c>
      <c r="D59" s="44" t="s">
        <v>137</v>
      </c>
      <c r="E59" s="9" t="s">
        <v>9</v>
      </c>
      <c r="F59" s="9">
        <v>1</v>
      </c>
      <c r="G59" s="9"/>
      <c r="H59" s="16" t="s">
        <v>38</v>
      </c>
      <c r="I59" s="14" t="s">
        <v>63</v>
      </c>
      <c r="J59" s="17">
        <v>2916000</v>
      </c>
      <c r="K59" s="17">
        <f t="shared" si="5"/>
        <v>3265920.0000000005</v>
      </c>
    </row>
    <row r="60" spans="1:11" s="8" customFormat="1" ht="45" customHeight="1" x14ac:dyDescent="0.25">
      <c r="A60" s="40">
        <f t="shared" si="2"/>
        <v>51</v>
      </c>
      <c r="B60" s="44" t="s">
        <v>102</v>
      </c>
      <c r="C60" s="9" t="s">
        <v>20</v>
      </c>
      <c r="D60" s="44" t="s">
        <v>102</v>
      </c>
      <c r="E60" s="9" t="s">
        <v>9</v>
      </c>
      <c r="F60" s="9">
        <v>1</v>
      </c>
      <c r="G60" s="9">
        <v>1248482</v>
      </c>
      <c r="H60" s="5" t="s">
        <v>104</v>
      </c>
      <c r="I60" s="14" t="s">
        <v>103</v>
      </c>
      <c r="J60" s="17">
        <f t="shared" si="4"/>
        <v>1248482</v>
      </c>
      <c r="K60" s="17">
        <f t="shared" si="5"/>
        <v>1398299.84</v>
      </c>
    </row>
    <row r="61" spans="1:11" s="8" customFormat="1" ht="82.5" customHeight="1" x14ac:dyDescent="0.25">
      <c r="A61" s="40">
        <f t="shared" si="2"/>
        <v>52</v>
      </c>
      <c r="B61" s="49" t="s">
        <v>107</v>
      </c>
      <c r="C61" s="9" t="s">
        <v>20</v>
      </c>
      <c r="D61" s="44" t="s">
        <v>107</v>
      </c>
      <c r="E61" s="9" t="s">
        <v>9</v>
      </c>
      <c r="F61" s="9">
        <v>1</v>
      </c>
      <c r="G61" s="53">
        <v>863762.86</v>
      </c>
      <c r="H61" s="5" t="s">
        <v>106</v>
      </c>
      <c r="I61" s="14" t="s">
        <v>113</v>
      </c>
      <c r="J61" s="54">
        <f t="shared" si="4"/>
        <v>863762.86</v>
      </c>
      <c r="K61" s="55">
        <f t="shared" si="5"/>
        <v>967414.40320000006</v>
      </c>
    </row>
    <row r="62" spans="1:11" s="8" customFormat="1" ht="72" customHeight="1" x14ac:dyDescent="0.25">
      <c r="A62" s="40">
        <f t="shared" si="2"/>
        <v>53</v>
      </c>
      <c r="B62" s="50" t="s">
        <v>108</v>
      </c>
      <c r="C62" s="9" t="s">
        <v>20</v>
      </c>
      <c r="D62" s="51" t="s">
        <v>108</v>
      </c>
      <c r="E62" s="9" t="s">
        <v>9</v>
      </c>
      <c r="F62" s="9">
        <v>1</v>
      </c>
      <c r="G62" s="53">
        <v>2154.46</v>
      </c>
      <c r="H62" s="5" t="s">
        <v>106</v>
      </c>
      <c r="I62" s="14" t="s">
        <v>28</v>
      </c>
      <c r="J62" s="55">
        <f t="shared" si="4"/>
        <v>2154.46</v>
      </c>
      <c r="K62" s="18">
        <f t="shared" si="5"/>
        <v>2412.9952000000003</v>
      </c>
    </row>
    <row r="63" spans="1:11" s="8" customFormat="1" ht="103.5" customHeight="1" x14ac:dyDescent="0.25">
      <c r="A63" s="40">
        <f t="shared" si="2"/>
        <v>54</v>
      </c>
      <c r="B63" s="44" t="s">
        <v>109</v>
      </c>
      <c r="C63" s="9" t="s">
        <v>20</v>
      </c>
      <c r="D63" s="44" t="s">
        <v>109</v>
      </c>
      <c r="E63" s="9" t="s">
        <v>9</v>
      </c>
      <c r="F63" s="9">
        <v>1</v>
      </c>
      <c r="G63" s="53">
        <v>3752.68</v>
      </c>
      <c r="H63" s="5" t="s">
        <v>106</v>
      </c>
      <c r="I63" s="14" t="s">
        <v>63</v>
      </c>
      <c r="J63" s="55">
        <f t="shared" si="4"/>
        <v>3752.68</v>
      </c>
      <c r="K63" s="18">
        <f t="shared" si="5"/>
        <v>4203.0016000000005</v>
      </c>
    </row>
    <row r="64" spans="1:11" s="8" customFormat="1" ht="69.75" customHeight="1" x14ac:dyDescent="0.25">
      <c r="A64" s="52">
        <v>55</v>
      </c>
      <c r="B64" s="44" t="s">
        <v>110</v>
      </c>
      <c r="C64" s="9" t="s">
        <v>111</v>
      </c>
      <c r="D64" s="44" t="s">
        <v>110</v>
      </c>
      <c r="E64" s="9" t="s">
        <v>64</v>
      </c>
      <c r="F64" s="9">
        <v>1</v>
      </c>
      <c r="G64" s="9">
        <v>296349062</v>
      </c>
      <c r="H64" s="5" t="s">
        <v>112</v>
      </c>
      <c r="I64" s="14" t="s">
        <v>63</v>
      </c>
      <c r="J64" s="18">
        <f t="shared" si="4"/>
        <v>296349062</v>
      </c>
      <c r="K64" s="18">
        <f t="shared" si="5"/>
        <v>331910949.44000006</v>
      </c>
    </row>
    <row r="65" spans="1:11" s="8" customFormat="1" ht="69.75" customHeight="1" x14ac:dyDescent="0.25">
      <c r="A65" s="52">
        <v>56</v>
      </c>
      <c r="B65" s="44" t="s">
        <v>115</v>
      </c>
      <c r="C65" s="9" t="s">
        <v>92</v>
      </c>
      <c r="D65" s="44" t="s">
        <v>116</v>
      </c>
      <c r="E65" s="9" t="s">
        <v>9</v>
      </c>
      <c r="F65" s="9">
        <v>1</v>
      </c>
      <c r="G65" s="9">
        <v>129000000</v>
      </c>
      <c r="H65" s="5" t="s">
        <v>117</v>
      </c>
      <c r="I65" s="14" t="s">
        <v>63</v>
      </c>
      <c r="J65" s="18">
        <f t="shared" si="4"/>
        <v>129000000</v>
      </c>
      <c r="K65" s="18">
        <f t="shared" si="5"/>
        <v>144480000</v>
      </c>
    </row>
    <row r="66" spans="1:11" s="8" customFormat="1" ht="111.75" customHeight="1" x14ac:dyDescent="0.25">
      <c r="A66" s="52">
        <v>57</v>
      </c>
      <c r="B66" s="45" t="s">
        <v>125</v>
      </c>
      <c r="C66" s="9" t="s">
        <v>92</v>
      </c>
      <c r="D66" s="45" t="s">
        <v>125</v>
      </c>
      <c r="E66" s="9" t="s">
        <v>9</v>
      </c>
      <c r="F66" s="9">
        <v>1</v>
      </c>
      <c r="G66" s="9"/>
      <c r="H66" s="16" t="s">
        <v>38</v>
      </c>
      <c r="I66" s="14" t="s">
        <v>63</v>
      </c>
      <c r="J66" s="17">
        <v>68415000</v>
      </c>
      <c r="K66" s="17">
        <f t="shared" ref="K66:K77" si="6">J66*1.12</f>
        <v>76624800</v>
      </c>
    </row>
    <row r="67" spans="1:11" s="8" customFormat="1" ht="120.75" customHeight="1" x14ac:dyDescent="0.25">
      <c r="A67" s="52">
        <v>58</v>
      </c>
      <c r="B67" s="44" t="s">
        <v>129</v>
      </c>
      <c r="C67" s="56" t="s">
        <v>130</v>
      </c>
      <c r="D67" s="44" t="s">
        <v>129</v>
      </c>
      <c r="E67" s="56" t="s">
        <v>9</v>
      </c>
      <c r="F67" s="56">
        <v>1</v>
      </c>
      <c r="G67" s="44"/>
      <c r="H67" s="44" t="s">
        <v>131</v>
      </c>
      <c r="I67" s="14" t="s">
        <v>63</v>
      </c>
      <c r="J67" s="42">
        <v>1534127679</v>
      </c>
      <c r="K67" s="17">
        <f t="shared" si="6"/>
        <v>1718223000.4800003</v>
      </c>
    </row>
    <row r="68" spans="1:11" s="8" customFormat="1" ht="74.25" customHeight="1" x14ac:dyDescent="0.25">
      <c r="A68" s="52">
        <v>59</v>
      </c>
      <c r="B68" s="44" t="s">
        <v>132</v>
      </c>
      <c r="C68" s="56" t="s">
        <v>130</v>
      </c>
      <c r="D68" s="44" t="s">
        <v>132</v>
      </c>
      <c r="E68" s="56" t="s">
        <v>9</v>
      </c>
      <c r="F68" s="56">
        <v>1</v>
      </c>
      <c r="G68" s="44"/>
      <c r="H68" s="44" t="s">
        <v>131</v>
      </c>
      <c r="I68" s="14" t="s">
        <v>63</v>
      </c>
      <c r="J68" s="42">
        <v>2340798214</v>
      </c>
      <c r="K68" s="17">
        <f t="shared" si="6"/>
        <v>2621693999.6800003</v>
      </c>
    </row>
    <row r="69" spans="1:11" s="8" customFormat="1" ht="63" customHeight="1" x14ac:dyDescent="0.25">
      <c r="A69" s="52">
        <v>60</v>
      </c>
      <c r="B69" s="44" t="s">
        <v>133</v>
      </c>
      <c r="C69" s="56" t="s">
        <v>130</v>
      </c>
      <c r="D69" s="44" t="s">
        <v>133</v>
      </c>
      <c r="E69" s="56" t="s">
        <v>9</v>
      </c>
      <c r="F69" s="56">
        <v>1</v>
      </c>
      <c r="G69" s="44"/>
      <c r="H69" s="44" t="s">
        <v>131</v>
      </c>
      <c r="I69" s="14" t="s">
        <v>63</v>
      </c>
      <c r="J69" s="42">
        <v>163929464</v>
      </c>
      <c r="K69" s="17">
        <f t="shared" si="6"/>
        <v>183600999.68000001</v>
      </c>
    </row>
    <row r="70" spans="1:11" s="8" customFormat="1" ht="137.25" customHeight="1" x14ac:dyDescent="0.25">
      <c r="A70" s="52">
        <v>61</v>
      </c>
      <c r="B70" s="44" t="s">
        <v>134</v>
      </c>
      <c r="C70" s="56" t="s">
        <v>130</v>
      </c>
      <c r="D70" s="44" t="s">
        <v>134</v>
      </c>
      <c r="E70" s="56" t="s">
        <v>9</v>
      </c>
      <c r="F70" s="56">
        <v>1</v>
      </c>
      <c r="G70" s="44"/>
      <c r="H70" s="44" t="s">
        <v>131</v>
      </c>
      <c r="I70" s="14" t="s">
        <v>63</v>
      </c>
      <c r="J70" s="42">
        <v>130966071</v>
      </c>
      <c r="K70" s="17">
        <f t="shared" si="6"/>
        <v>146681999.52000001</v>
      </c>
    </row>
    <row r="71" spans="1:11" s="8" customFormat="1" ht="153" customHeight="1" x14ac:dyDescent="0.25">
      <c r="A71" s="52">
        <v>62</v>
      </c>
      <c r="B71" s="44" t="s">
        <v>135</v>
      </c>
      <c r="C71" s="56" t="s">
        <v>130</v>
      </c>
      <c r="D71" s="44" t="s">
        <v>135</v>
      </c>
      <c r="E71" s="56" t="s">
        <v>9</v>
      </c>
      <c r="F71" s="56">
        <v>1</v>
      </c>
      <c r="G71" s="44"/>
      <c r="H71" s="44" t="s">
        <v>131</v>
      </c>
      <c r="I71" s="14" t="s">
        <v>63</v>
      </c>
      <c r="J71" s="42">
        <v>510117857</v>
      </c>
      <c r="K71" s="17">
        <f t="shared" si="6"/>
        <v>571331999.84000003</v>
      </c>
    </row>
    <row r="72" spans="1:11" s="8" customFormat="1" ht="176.25" customHeight="1" x14ac:dyDescent="0.25">
      <c r="A72" s="52">
        <v>63</v>
      </c>
      <c r="B72" s="44" t="s">
        <v>136</v>
      </c>
      <c r="C72" s="56" t="s">
        <v>130</v>
      </c>
      <c r="D72" s="44" t="s">
        <v>136</v>
      </c>
      <c r="E72" s="56" t="s">
        <v>9</v>
      </c>
      <c r="F72" s="56">
        <v>1</v>
      </c>
      <c r="G72" s="44"/>
      <c r="H72" s="44" t="s">
        <v>131</v>
      </c>
      <c r="I72" s="14" t="s">
        <v>63</v>
      </c>
      <c r="J72" s="42">
        <v>1332966964</v>
      </c>
      <c r="K72" s="17">
        <f t="shared" si="6"/>
        <v>1492922999.6800001</v>
      </c>
    </row>
    <row r="73" spans="1:11" s="8" customFormat="1" ht="102" customHeight="1" x14ac:dyDescent="0.25">
      <c r="A73" s="52">
        <v>64</v>
      </c>
      <c r="B73" s="57" t="s">
        <v>145</v>
      </c>
      <c r="C73" s="52" t="s">
        <v>146</v>
      </c>
      <c r="D73" s="57" t="s">
        <v>147</v>
      </c>
      <c r="E73" s="56" t="s">
        <v>9</v>
      </c>
      <c r="F73" s="56">
        <v>1</v>
      </c>
      <c r="G73" s="57"/>
      <c r="H73" s="57" t="s">
        <v>38</v>
      </c>
      <c r="I73" s="57" t="s">
        <v>63</v>
      </c>
      <c r="J73" s="42">
        <v>82952000</v>
      </c>
      <c r="K73" s="17">
        <f t="shared" si="6"/>
        <v>92906240.000000015</v>
      </c>
    </row>
    <row r="74" spans="1:11" s="8" customFormat="1" ht="80.25" customHeight="1" x14ac:dyDescent="0.25">
      <c r="A74" s="52">
        <v>65</v>
      </c>
      <c r="B74" s="57" t="s">
        <v>148</v>
      </c>
      <c r="C74" s="52" t="s">
        <v>146</v>
      </c>
      <c r="D74" s="57" t="s">
        <v>149</v>
      </c>
      <c r="E74" s="56" t="s">
        <v>9</v>
      </c>
      <c r="F74" s="56">
        <v>1</v>
      </c>
      <c r="G74" s="57"/>
      <c r="H74" s="57" t="s">
        <v>38</v>
      </c>
      <c r="I74" s="57" t="s">
        <v>63</v>
      </c>
      <c r="J74" s="42">
        <v>43226000</v>
      </c>
      <c r="K74" s="17">
        <f t="shared" si="6"/>
        <v>48413120.000000007</v>
      </c>
    </row>
    <row r="75" spans="1:11" s="8" customFormat="1" ht="74.25" customHeight="1" x14ac:dyDescent="0.25">
      <c r="A75" s="52">
        <v>66</v>
      </c>
      <c r="B75" s="57" t="s">
        <v>150</v>
      </c>
      <c r="C75" s="52" t="s">
        <v>146</v>
      </c>
      <c r="D75" s="57" t="s">
        <v>151</v>
      </c>
      <c r="E75" s="56" t="s">
        <v>9</v>
      </c>
      <c r="F75" s="56">
        <v>1</v>
      </c>
      <c r="G75" s="57"/>
      <c r="H75" s="57" t="s">
        <v>38</v>
      </c>
      <c r="I75" s="57" t="s">
        <v>63</v>
      </c>
      <c r="J75" s="42">
        <v>123822000</v>
      </c>
      <c r="K75" s="17">
        <f t="shared" si="6"/>
        <v>138680640</v>
      </c>
    </row>
    <row r="76" spans="1:11" s="8" customFormat="1" ht="74.25" customHeight="1" x14ac:dyDescent="0.25">
      <c r="A76" s="52">
        <v>67</v>
      </c>
      <c r="B76" s="57" t="s">
        <v>152</v>
      </c>
      <c r="C76" s="52" t="s">
        <v>128</v>
      </c>
      <c r="D76" s="57" t="s">
        <v>152</v>
      </c>
      <c r="E76" s="56" t="s">
        <v>9</v>
      </c>
      <c r="F76" s="56">
        <v>1</v>
      </c>
      <c r="G76" s="57"/>
      <c r="H76" s="57" t="s">
        <v>38</v>
      </c>
      <c r="I76" s="57" t="s">
        <v>63</v>
      </c>
      <c r="J76" s="42">
        <v>7810550</v>
      </c>
      <c r="K76" s="17">
        <f t="shared" si="6"/>
        <v>8747816</v>
      </c>
    </row>
    <row r="77" spans="1:11" s="8" customFormat="1" ht="74.25" customHeight="1" x14ac:dyDescent="0.25">
      <c r="A77" s="52">
        <v>68</v>
      </c>
      <c r="B77" s="57" t="s">
        <v>153</v>
      </c>
      <c r="C77" s="52" t="s">
        <v>128</v>
      </c>
      <c r="D77" s="57" t="s">
        <v>153</v>
      </c>
      <c r="E77" s="56" t="s">
        <v>9</v>
      </c>
      <c r="F77" s="56">
        <v>1</v>
      </c>
      <c r="G77" s="57"/>
      <c r="H77" s="57" t="s">
        <v>38</v>
      </c>
      <c r="I77" s="57" t="s">
        <v>63</v>
      </c>
      <c r="J77" s="42">
        <v>6910150</v>
      </c>
      <c r="K77" s="17">
        <f t="shared" si="6"/>
        <v>7739368.0000000009</v>
      </c>
    </row>
    <row r="78" spans="1:11" x14ac:dyDescent="0.25">
      <c r="A78" s="62" t="s">
        <v>50</v>
      </c>
      <c r="B78" s="63"/>
      <c r="C78" s="63"/>
      <c r="D78" s="63"/>
      <c r="E78" s="63"/>
      <c r="F78" s="63"/>
      <c r="G78" s="63"/>
      <c r="H78" s="63"/>
      <c r="I78" s="64"/>
      <c r="J78" s="9">
        <f>SUM(J10:J77)</f>
        <v>75752287193.040009</v>
      </c>
      <c r="K78" s="9">
        <f>SUM(K10:K77)</f>
        <v>84842561656.204788</v>
      </c>
    </row>
    <row r="79" spans="1:11" x14ac:dyDescent="0.25">
      <c r="A79" s="3"/>
      <c r="B79" s="3"/>
      <c r="D79" s="3"/>
      <c r="H79" s="26"/>
      <c r="I79" s="3"/>
    </row>
    <row r="80" spans="1:11" x14ac:dyDescent="0.25">
      <c r="A80" s="3"/>
      <c r="B80" s="3"/>
      <c r="D80" s="3"/>
      <c r="H80" s="3"/>
      <c r="I80" s="3"/>
    </row>
    <row r="81" spans="2:8" x14ac:dyDescent="0.25">
      <c r="B81" s="13" t="s">
        <v>65</v>
      </c>
      <c r="H81" s="25"/>
    </row>
    <row r="82" spans="2:8" x14ac:dyDescent="0.25">
      <c r="H82" s="25"/>
    </row>
    <row r="83" spans="2:8" x14ac:dyDescent="0.25">
      <c r="H83" s="25"/>
    </row>
    <row r="85" spans="2:8" x14ac:dyDescent="0.25">
      <c r="H85" s="25"/>
    </row>
    <row r="86" spans="2:8" x14ac:dyDescent="0.25">
      <c r="H86" s="25"/>
    </row>
    <row r="87" spans="2:8" x14ac:dyDescent="0.25">
      <c r="H87" s="25"/>
    </row>
  </sheetData>
  <mergeCells count="1">
    <mergeCell ref="A78:I78"/>
  </mergeCells>
  <dataValidations count="1">
    <dataValidation allowBlank="1" showInputMessage="1" showErrorMessage="1" prompt="Введите наименование на рус.языке" sqref="B47 D47 B37 D37"/>
  </dataValidations>
  <pageMargins left="0.51181102362204722" right="0.51181102362204722" top="0.55118110236220474" bottom="0.55118110236220474" header="0.31496062992125984" footer="0.31496062992125984"/>
  <pageSetup paperSize="9"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пз</vt:lpstr>
      <vt:lpstr>пз!Заголовки_для_печати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cp:lastPrinted>2012-03-19T09:45:29Z</cp:lastPrinted>
  <dcterms:created xsi:type="dcterms:W3CDTF">2010-11-22T12:00:33Z</dcterms:created>
  <dcterms:modified xsi:type="dcterms:W3CDTF">2012-04-20T05:09:25Z</dcterms:modified>
</cp:coreProperties>
</file>