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960" windowWidth="19320" windowHeight="5055"/>
  </bookViews>
  <sheets>
    <sheet name="пз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J213" i="11" l="1"/>
  <c r="J214" i="11"/>
  <c r="K213" i="11"/>
  <c r="K214" i="11"/>
  <c r="J35" i="11" l="1"/>
  <c r="K35" i="11" s="1"/>
  <c r="J212" i="11" l="1"/>
  <c r="K212" i="11" s="1"/>
  <c r="J127" i="11" l="1"/>
  <c r="K127" i="11" s="1"/>
  <c r="J145" i="11" l="1"/>
  <c r="K145" i="11" s="1"/>
  <c r="J211" i="11" l="1"/>
  <c r="K211" i="11" s="1"/>
  <c r="J210" i="11" l="1"/>
  <c r="K210" i="11" s="1"/>
  <c r="J209" i="11" l="1"/>
  <c r="K209" i="11" s="1"/>
  <c r="J208" i="11" l="1"/>
  <c r="K208" i="11" s="1"/>
  <c r="J207" i="11"/>
  <c r="K207" i="11" s="1"/>
  <c r="J158" i="11" l="1"/>
  <c r="K158" i="11" s="1"/>
  <c r="J206" i="11" l="1"/>
  <c r="K206" i="11" s="1"/>
  <c r="J200" i="11" l="1"/>
  <c r="J205" i="11" l="1"/>
  <c r="K205" i="11" s="1"/>
  <c r="J199" i="11" l="1"/>
  <c r="K200" i="11"/>
  <c r="J201" i="11"/>
  <c r="K201" i="11" s="1"/>
  <c r="J202" i="11"/>
  <c r="K202" i="11" s="1"/>
  <c r="J203" i="11"/>
  <c r="K203" i="11" s="1"/>
  <c r="J73" i="11"/>
  <c r="K199" i="11" l="1"/>
  <c r="J90" i="11"/>
  <c r="K90" i="11" s="1"/>
  <c r="K188" i="11"/>
  <c r="J185" i="11"/>
  <c r="K185" i="11" s="1"/>
  <c r="J181" i="11"/>
  <c r="K181" i="11" s="1"/>
  <c r="K180" i="11"/>
  <c r="J179" i="11"/>
  <c r="K179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0" i="11"/>
  <c r="K170" i="11" s="1"/>
  <c r="J169" i="11"/>
  <c r="K169" i="11" s="1"/>
  <c r="J168" i="11"/>
  <c r="K168" i="11" s="1"/>
  <c r="J163" i="11"/>
  <c r="K163" i="11" s="1"/>
  <c r="J162" i="11"/>
  <c r="J157" i="11"/>
  <c r="K157" i="11" s="1"/>
  <c r="J156" i="11"/>
  <c r="K156" i="11" s="1"/>
  <c r="J155" i="11"/>
  <c r="K155" i="11" s="1"/>
  <c r="J153" i="11"/>
  <c r="K153" i="11" s="1"/>
  <c r="J149" i="11"/>
  <c r="K149" i="11" s="1"/>
  <c r="J144" i="11"/>
  <c r="K144" i="11" s="1"/>
  <c r="J142" i="11"/>
  <c r="K142" i="11" s="1"/>
  <c r="J141" i="11"/>
  <c r="K141" i="11" s="1"/>
  <c r="J140" i="11"/>
  <c r="K140" i="11" s="1"/>
  <c r="J138" i="11"/>
  <c r="K138" i="11" s="1"/>
  <c r="J136" i="11"/>
  <c r="K136" i="11" s="1"/>
  <c r="J135" i="11"/>
  <c r="K135" i="11" s="1"/>
  <c r="K134" i="1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K120" i="11"/>
  <c r="J119" i="11"/>
  <c r="K119" i="11" s="1"/>
  <c r="J118" i="11"/>
  <c r="K118" i="11" s="1"/>
  <c r="D118" i="11"/>
  <c r="J117" i="11"/>
  <c r="K117" i="11" s="1"/>
  <c r="D117" i="11"/>
  <c r="J113" i="11"/>
  <c r="K113" i="11" s="1"/>
  <c r="J109" i="11"/>
  <c r="K109" i="11" s="1"/>
  <c r="J108" i="11"/>
  <c r="K108" i="11" s="1"/>
  <c r="J106" i="11"/>
  <c r="K106" i="11" s="1"/>
  <c r="J105" i="11"/>
  <c r="K105" i="11" s="1"/>
  <c r="J104" i="11"/>
  <c r="K104" i="11" s="1"/>
  <c r="J103" i="11"/>
  <c r="K103" i="11" s="1"/>
  <c r="J102" i="11"/>
  <c r="K102" i="11" s="1"/>
  <c r="J100" i="11"/>
  <c r="K100" i="11" s="1"/>
  <c r="J98" i="11"/>
  <c r="K98" i="11" s="1"/>
  <c r="D98" i="11"/>
  <c r="J97" i="11"/>
  <c r="K97" i="11" s="1"/>
  <c r="J96" i="11"/>
  <c r="K96" i="11" s="1"/>
  <c r="J95" i="11"/>
  <c r="K95" i="11" s="1"/>
  <c r="J94" i="11"/>
  <c r="K94" i="11" s="1"/>
  <c r="J93" i="11"/>
  <c r="K93" i="11" s="1"/>
  <c r="J92" i="11"/>
  <c r="K92" i="11" s="1"/>
  <c r="J89" i="11"/>
  <c r="K89" i="11" s="1"/>
  <c r="J88" i="11"/>
  <c r="K88" i="11" s="1"/>
  <c r="J87" i="11"/>
  <c r="K87" i="11" s="1"/>
  <c r="J86" i="11"/>
  <c r="K86" i="11" s="1"/>
  <c r="J85" i="11"/>
  <c r="K85" i="11" s="1"/>
  <c r="J84" i="11"/>
  <c r="K84" i="11" s="1"/>
  <c r="J83" i="11"/>
  <c r="K83" i="11" s="1"/>
  <c r="J81" i="11"/>
  <c r="K81" i="11" s="1"/>
  <c r="J80" i="11"/>
  <c r="K80" i="11" s="1"/>
  <c r="K79" i="11"/>
  <c r="K78" i="11"/>
  <c r="K77" i="11"/>
  <c r="J75" i="11"/>
  <c r="K75" i="11" s="1"/>
  <c r="J74" i="11"/>
  <c r="K74" i="11" s="1"/>
  <c r="K73" i="11"/>
  <c r="J72" i="11"/>
  <c r="K72" i="11" s="1"/>
  <c r="J71" i="11"/>
  <c r="K71" i="11" s="1"/>
  <c r="J66" i="11"/>
  <c r="K66" i="11" s="1"/>
  <c r="J65" i="11"/>
  <c r="K65" i="11" s="1"/>
  <c r="K60" i="11"/>
  <c r="J59" i="11"/>
  <c r="K59" i="11" s="1"/>
  <c r="J58" i="11"/>
  <c r="K58" i="11" s="1"/>
  <c r="J57" i="11"/>
  <c r="K57" i="11" s="1"/>
  <c r="J56" i="11"/>
  <c r="K56" i="11" s="1"/>
  <c r="K54" i="11"/>
  <c r="J53" i="11"/>
  <c r="K53" i="11" s="1"/>
  <c r="J52" i="11"/>
  <c r="K52" i="11" s="1"/>
  <c r="K51" i="11"/>
  <c r="J49" i="11"/>
  <c r="K49" i="11" s="1"/>
  <c r="J48" i="11"/>
  <c r="K48" i="11" s="1"/>
  <c r="J47" i="11"/>
  <c r="K47" i="11" s="1"/>
  <c r="J46" i="11"/>
  <c r="K46" i="11" s="1"/>
  <c r="J45" i="11"/>
  <c r="K45" i="11" s="1"/>
  <c r="J44" i="11"/>
  <c r="K44" i="11" s="1"/>
  <c r="K43" i="11"/>
  <c r="A43" i="1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J40" i="11"/>
  <c r="K40" i="11" s="1"/>
  <c r="J36" i="11"/>
  <c r="K36" i="11" s="1"/>
  <c r="J30" i="11"/>
  <c r="K30" i="11" s="1"/>
  <c r="J29" i="11"/>
  <c r="K29" i="11" s="1"/>
  <c r="J28" i="11"/>
  <c r="J27" i="1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5" i="11" s="1"/>
  <c r="A36" i="11" s="1"/>
  <c r="A40" i="11" s="1"/>
  <c r="J12" i="11"/>
  <c r="K28" i="11" l="1"/>
  <c r="K27" i="11"/>
  <c r="K12" i="11"/>
  <c r="K162" i="11"/>
  <c r="A90" i="1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3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J191" i="11"/>
  <c r="K191" i="11" s="1"/>
  <c r="A154" i="11" l="1"/>
  <c r="A155" i="11" s="1"/>
  <c r="A156" i="11" s="1"/>
  <c r="A157" i="11" s="1"/>
  <c r="A158" i="11" s="1"/>
  <c r="A159" i="11" s="1"/>
  <c r="A160" i="11" s="1"/>
  <c r="A162" i="11"/>
  <c r="A163" i="11" s="1"/>
  <c r="A164" i="11" s="1"/>
  <c r="A165" i="11" s="1"/>
  <c r="A166" i="11" s="1"/>
  <c r="A167" i="11" s="1"/>
  <c r="A168" i="11" s="1"/>
  <c r="A169" i="11" s="1"/>
  <c r="A170" i="11" s="1"/>
  <c r="A171" i="11" l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</calcChain>
</file>

<file path=xl/sharedStrings.xml><?xml version="1.0" encoding="utf-8"?>
<sst xmlns="http://schemas.openxmlformats.org/spreadsheetml/2006/main" count="884" uniqueCount="316">
  <si>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</si>
  <si>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</si>
  <si>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</si>
  <si>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</si>
  <si>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</si>
  <si>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</si>
  <si>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</si>
  <si>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</si>
  <si>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</si>
  <si>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</si>
  <si>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</si>
  <si>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</si>
  <si>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</si>
  <si>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</si>
  <si>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</si>
  <si>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</si>
  <si>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</si>
  <si>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</si>
  <si>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</si>
  <si>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</si>
  <si>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</si>
  <si>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</si>
  <si>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</si>
  <si>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</si>
  <si>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</si>
  <si>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</si>
  <si>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</si>
  <si>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</si>
  <si>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</si>
  <si>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</si>
  <si>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</si>
  <si>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</si>
  <si>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</si>
  <si>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</si>
  <si>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</si>
  <si>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</si>
  <si>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</si>
  <si>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</si>
  <si>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</si>
  <si>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</si>
  <si>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</si>
  <si>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</si>
  <si>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</si>
  <si>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</si>
  <si>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</si>
  <si>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</si>
  <si>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</si>
  <si>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</si>
  <si>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</si>
  <si>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</si>
  <si>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</si>
  <si>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</si>
  <si>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</si>
  <si>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</si>
  <si>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</si>
  <si>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</si>
  <si>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</si>
  <si>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</si>
  <si>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</si>
  <si>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</si>
  <si>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</si>
  <si>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</si>
  <si>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</si>
  <si>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</si>
  <si>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</si>
  <si>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</si>
  <si>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</si>
  <si>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</si>
  <si>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</si>
  <si>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</si>
  <si>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</si>
  <si>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</si>
  <si>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</si>
  <si>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</si>
  <si>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</si>
  <si>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</si>
  <si>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</si>
  <si>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</si>
  <si>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</si>
  <si>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</si>
  <si>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</si>
  <si>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</si>
  <si>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</si>
  <si>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</si>
  <si>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</si>
  <si>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</si>
  <si>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</si>
  <si>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</si>
  <si>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</si>
  <si>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</si>
  <si>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</si>
  <si>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</si>
  <si>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</si>
  <si>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</si>
  <si>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</si>
  <si>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</si>
  <si>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</si>
  <si>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</si>
  <si>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</si>
  <si>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</si>
  <si>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</si>
  <si>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</si>
  <si>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</si>
  <si>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</si>
  <si>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</si>
  <si>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</si>
  <si>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</si>
  <si>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</si>
  <si>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</si>
  <si>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</si>
  <si>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</si>
  <si>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</si>
  <si>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</si>
  <si>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</si>
  <si>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</si>
  <si>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</si>
  <si>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</si>
  <si>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</si>
  <si>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</si>
  <si>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</si>
  <si>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</si>
  <si>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</si>
  <si>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</si>
  <si>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</si>
  <si>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</si>
  <si>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</si>
  <si>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Курсы</t>
  </si>
  <si>
    <t>Казахский язык в компании</t>
  </si>
  <si>
    <t>60 дней</t>
  </si>
  <si>
    <t>Формирование управленческих команд через интенсивное творческое взаимодействие</t>
  </si>
  <si>
    <t>4 дня</t>
  </si>
  <si>
    <t>Конференция</t>
  </si>
  <si>
    <t>1 день</t>
  </si>
  <si>
    <t>Семинар-практикум</t>
  </si>
  <si>
    <t>Семинар-тренинг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</si>
  <si>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</si>
  <si>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</si>
  <si>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</si>
  <si>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</si>
  <si>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</si>
  <si>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</si>
  <si>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</si>
  <si>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</si>
  <si>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</si>
  <si>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</si>
  <si>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</si>
  <si>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Тимбилдинг</t>
  </si>
  <si>
    <t>Вопросы документирования и архивного дела</t>
  </si>
  <si>
    <t>Семинар-совещание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</si>
  <si>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</si>
  <si>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</si>
  <si>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</si>
  <si>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</si>
  <si>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</si>
  <si>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</si>
  <si>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</si>
  <si>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</si>
  <si>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</si>
  <si>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</si>
  <si>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</si>
  <si>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</si>
  <si>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</si>
  <si>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</si>
  <si>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</si>
  <si>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2011-2012 г.г.</t>
  </si>
  <si>
    <t xml:space="preserve">Разработка концепции развития интегрированной академической системы здравоохранения 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</si>
  <si>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</si>
  <si>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</si>
  <si>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с даты вступления договора в силу до 24 октября 2011г.</t>
  </si>
  <si>
    <t>Рабочие станции тип 4 (ноутбук)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</si>
  <si>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</si>
  <si>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</si>
  <si>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</si>
  <si>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</si>
  <si>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</si>
  <si>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</si>
  <si>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</si>
  <si>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</si>
  <si>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</si>
  <si>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</si>
  <si>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</si>
  <si>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</si>
  <si>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</si>
  <si>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</si>
  <si>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</si>
  <si>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</si>
  <si>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</si>
  <si>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</si>
  <si>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</si>
  <si>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</si>
  <si>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</si>
  <si>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</si>
  <si>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</si>
  <si>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</si>
  <si>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</si>
  <si>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</si>
  <si>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</si>
  <si>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</si>
  <si>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</si>
  <si>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</si>
  <si>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</si>
  <si>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</si>
  <si>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</si>
  <si>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</si>
  <si>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</si>
  <si>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</si>
  <si>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</si>
  <si>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</si>
  <si>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</si>
  <si>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</si>
  <si>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</si>
  <si>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</si>
  <si>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</si>
  <si>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</si>
  <si>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</si>
  <si>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</si>
  <si>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</si>
  <si>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</si>
  <si>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</si>
  <si>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</si>
  <si>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</si>
  <si>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</si>
  <si>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</si>
  <si>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</si>
  <si>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</si>
  <si>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</si>
  <si>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 xml:space="preserve">Разбивка границ участка и вынос репера по 
пр. Кабанбай батыра, 53
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</si>
  <si>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</si>
  <si>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делегация</t>
  </si>
  <si>
    <t>2011 г.-1 784 654 952</t>
  </si>
  <si>
    <t>2012 г.-446 163 738</t>
  </si>
  <si>
    <t>2011 г.-1 998 813 546</t>
  </si>
  <si>
    <t>2012 г.-499 703 387</t>
  </si>
  <si>
    <t>Авторский надзор за ведением работ по осушению участка затопленного системой озер Малый Талдыколь на территории "Назарбаев Университет"</t>
  </si>
  <si>
    <t>Разработка, внедрение и реализация образовательной программы в Подготовительном центре</t>
  </si>
  <si>
    <t>Услуги по краткосрочному комплектованию штата для обеспечения персоналом Школы Инженерии</t>
  </si>
  <si>
    <t>Разработка, внедрение и реализация образовательной программы в Подготовительном центре, включая деятельность в качестве академического консультанта в поддержку работы Назарбаев Университет, планированию с целью создания Программы по таким вопросам как подготовка и подбор кадров, управление персоналом, набор студентов для обучения по программе, составление материалов всех экзаменов по программе, надзор за их проведением и выставление оценок</t>
  </si>
  <si>
    <t>Услуги по предоставлению до 5 сотрудников, необходимых для реализации альтернативной краткосрочной модели комплектования штата для проведения модулей 1 семестра 2011-2012 учебного года и предоставления помощи в обеспечении Школы инженерии достаточным квалифицированным персоналом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</si>
  <si>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«Назарбаев Университет»</t>
  </si>
  <si>
    <t>США, Великобритания, Австралия, Канада</t>
  </si>
  <si>
    <t>Услуги по размещению информации  в зарубежных средствах массовой информации  (в целях проведения рекрутинга профессорско-преподавательского состава школ "Назарбаев Университет")</t>
  </si>
  <si>
    <t>Профессиональное развитие (участие академического персонала в национальных и международных конференциях)</t>
  </si>
  <si>
    <t>Профессиональное развитие профессорско-преподавательского состава и поддрежание академических и исследовательских связей с представителями ведущих университетов мира</t>
  </si>
  <si>
    <t>Повышение квалификации</t>
  </si>
  <si>
    <t>План закупок товаров, работ и услуг "Назарбаев Университет" на 2011 г.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</si>
  <si>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 «Назарбаев Университет»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</si>
  <si>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«Назарбаев Университет»</t>
  </si>
  <si>
    <t>США, Европа, Азия</t>
  </si>
  <si>
    <t>Участие персонала Школ в ежегодных научных конференциях, тренингах, семинарах</t>
  </si>
  <si>
    <t>Казахстан, Европа, Азия, США, Россия</t>
  </si>
  <si>
    <t>Производство имиджевого фильма, хронометраж не менее 7 мин, на 3 языках</t>
  </si>
  <si>
    <t>Аудит финансовой отчетности за 2011 - 2013 годы</t>
  </si>
  <si>
    <t>Аудит отдельной и консолидированной финансовой отчетности за 2011-2013 годы</t>
  </si>
  <si>
    <t xml:space="preserve">с даты заключения долгосрочного договора 
до 30 июня 2014 года
</t>
  </si>
  <si>
    <t>исключить</t>
  </si>
  <si>
    <t xml:space="preserve">Услуги по размещению информации  в зарубежных средствах массовой информации (зарубежных журналах и интернет-ресурсах) </t>
  </si>
  <si>
    <t>в течение 12 месяцев с даты вступления в силу договора</t>
  </si>
  <si>
    <t>1 месяц с даты вступления в силу договора</t>
  </si>
  <si>
    <t>28 дней с даты вступления в силу договора</t>
  </si>
  <si>
    <t>Планирование и бюджетирование I: технология построения бюджета</t>
  </si>
  <si>
    <t>Планирование и бюджетирование II: виды бюджетов, бюджетирование по центрам ответственности и процессное бюджетирование</t>
  </si>
  <si>
    <t xml:space="preserve">в течение 5 месяцев с даты встуления в силу договора </t>
  </si>
  <si>
    <t>Оценка академической программы третьего года (2012-2013г.г.) «Назарбаев Университет» для Школы, предоставление рекомендаций по процессу набора и развития преподавателей и административного персонала Школы, обзор средств и ресурсов для осуществления образовательной деятельности Школы, оценка развития научно-исследовательской работы</t>
  </si>
  <si>
    <t>Регистрация и проведение экзаменов</t>
  </si>
  <si>
    <t>Сдача экзаменов для получения квалификации Аудитор</t>
  </si>
  <si>
    <t>декабрь, 2011г.</t>
  </si>
  <si>
    <t>Семинар по сертификации аудиторов</t>
  </si>
  <si>
    <t>Подготовка кандидатов на квалификацию Аудитор</t>
  </si>
  <si>
    <t>Консультационные услуги для содействия развитию Школы гуманитарных и социальных наук в «Назарбаев Университет»</t>
  </si>
  <si>
    <t>Налогообложение иностранного прикомандированного персонала</t>
  </si>
  <si>
    <t>Современные технологии эффективного управления финансами и применения МСФО</t>
  </si>
  <si>
    <t>Франция-Италия-Испания</t>
  </si>
  <si>
    <t>Услуги по размещению информации в зарубежных средствах массовой информации</t>
  </si>
  <si>
    <t>1 месяц с даты размещения вакансии</t>
  </si>
  <si>
    <t>ноябрь, 2011г.</t>
  </si>
  <si>
    <t>Внутренний контроль I: основы теории и практики. Внутренний контроль II: интегрированная система управления рисками</t>
  </si>
  <si>
    <t>Делопроизводство. Документирование. Управление документацией, обеспечение сохранности документов в свете требований законов Республики Казахстан</t>
  </si>
  <si>
    <t>ноябрь-декабрь, 2011г.</t>
  </si>
  <si>
    <t xml:space="preserve">Семинар </t>
  </si>
  <si>
    <t>2 дня, 25-26 ноября 2011г.</t>
  </si>
  <si>
    <t>Талдыкорган</t>
  </si>
  <si>
    <t>Международная аккредитация: проблемы и перспективы</t>
  </si>
  <si>
    <t xml:space="preserve">Приложение к приказу Председателя Исполнительного </t>
  </si>
  <si>
    <t>18 месяцев со дня вступления в силу договора подряда</t>
  </si>
  <si>
    <t>9,5 месяцев со дня вступления в силу договора подряда</t>
  </si>
  <si>
    <t xml:space="preserve">2011 г-6 350 274 022 тг
</t>
  </si>
  <si>
    <t>2011 г- 7 112 306 905 тг</t>
  </si>
  <si>
    <t xml:space="preserve">2012 г –9 525 411 033 тг
</t>
  </si>
  <si>
    <t xml:space="preserve">2012 г-10 668 460 357 тг
</t>
  </si>
  <si>
    <t xml:space="preserve">2013 г-5 291 895 019 тг
</t>
  </si>
  <si>
    <t xml:space="preserve">2013 г-5 926 922 421 тг
</t>
  </si>
  <si>
    <t>Консультационные услуги, в сферах образования и науки, методического и методологического обеспечения образовательного процесса в Школе наук и технологий НУ по разработке курсов: Математический анализ I, Современная биология, Введение в биомедецину, Физика и инженерия I с лабораторией, Химия I с лабораторией, Введение в химию, Премедицинская биология и Пре-математический анализ</t>
  </si>
  <si>
    <t>Научно-исследовательские работы по направлению "Научные основы качественного долголетия и разработка инновационных технологий геронтоинжиниринга" на 2011-2014 годы.</t>
  </si>
  <si>
    <t>без применения норм</t>
  </si>
  <si>
    <t>2011 г. - 21179000</t>
  </si>
  <si>
    <t>2012 г. - 20338000</t>
  </si>
  <si>
    <t>2013 г. - 20838000</t>
  </si>
  <si>
    <t>2011 г. - 23720480</t>
  </si>
  <si>
    <t>2012 г. - 22778560</t>
  </si>
  <si>
    <t>2013 г. - 23338560</t>
  </si>
  <si>
    <t>есть договор</t>
  </si>
  <si>
    <t xml:space="preserve">Правовое регулирование трудовых отношений    </t>
  </si>
  <si>
    <t>Трудовое законодательство</t>
  </si>
  <si>
    <t>Регистрация товарного знака</t>
  </si>
  <si>
    <t>2011 г.-816 456 000</t>
  </si>
  <si>
    <t>2012 г.- 755 856 000</t>
  </si>
  <si>
    <t>2011 г.- 914 430 720</t>
  </si>
  <si>
    <t>2012 г.-846 558 720</t>
  </si>
  <si>
    <t>Услуги консалтинга в области маркетинга</t>
  </si>
  <si>
    <t>семинар</t>
  </si>
  <si>
    <t>Реконструкция 9 блока 5-го этажа здания "Назарбаев Университет"</t>
  </si>
  <si>
    <t>до 10 марта 2012 года</t>
  </si>
  <si>
    <t>Образовательная услуга</t>
  </si>
  <si>
    <t>Преподавание в Школе инженерии по предметам: "Проектирование инженерных систем 1", "Проектирование инженерных систем 2"</t>
  </si>
  <si>
    <t>январь-февраль 2012 года</t>
  </si>
  <si>
    <t xml:space="preserve">             совета "Назарбаев Университет" от 22 декабря 2011 года №228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</si>
</sst>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  <xf numFmtId="43" fontId="3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 applyAlignment="1">
      <alignment horizontal="center" vertical="center"/>
    </xf>
    <xf numFmtId="3" fontId="26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6" fillId="2" borderId="1" xfId="3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6" fillId="2" borderId="4" xfId="148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left" vertical="center"/>
    </xf>
    <xf numFmtId="3" fontId="27" fillId="2" borderId="0" xfId="0" applyNumberFormat="1" applyFont="1" applyFill="1" applyAlignment="1">
      <alignment horizontal="center" vertical="center"/>
    </xf>
    <xf numFmtId="1" fontId="26" fillId="2" borderId="1" xfId="2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1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1" fontId="26" fillId="2" borderId="0" xfId="1" applyNumberFormat="1" applyFont="1" applyFill="1" applyBorder="1" applyAlignment="1">
      <alignment horizontal="center" vertical="center" wrapText="1"/>
    </xf>
    <xf numFmtId="3" fontId="26" fillId="2" borderId="0" xfId="1" applyNumberFormat="1" applyFont="1" applyFill="1" applyBorder="1" applyAlignment="1">
      <alignment horizontal="left" vertical="center" wrapText="1"/>
    </xf>
    <xf numFmtId="3" fontId="26" fillId="2" borderId="0" xfId="1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left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3" fontId="28" fillId="2" borderId="5" xfId="1" applyNumberFormat="1" applyFont="1" applyFill="1" applyBorder="1" applyAlignment="1">
      <alignment horizontal="left" vertical="center" wrapText="1"/>
    </xf>
    <xf numFmtId="3" fontId="28" fillId="2" borderId="5" xfId="1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3" fontId="26" fillId="2" borderId="4" xfId="2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left" vertical="center" wrapText="1"/>
    </xf>
    <xf numFmtId="3" fontId="26" fillId="2" borderId="7" xfId="2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6" fillId="2" borderId="1" xfId="0" applyNumberFormat="1" applyFont="1" applyFill="1" applyBorder="1" applyAlignment="1">
      <alignment horizontal="left" vertical="center" wrapText="1"/>
    </xf>
    <xf numFmtId="4" fontId="26" fillId="2" borderId="1" xfId="1" applyNumberFormat="1" applyFont="1" applyFill="1" applyBorder="1" applyAlignment="1">
      <alignment horizontal="center" vertical="center" wrapText="1"/>
    </xf>
    <xf numFmtId="4" fontId="26" fillId="2" borderId="4" xfId="1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top" wrapText="1"/>
    </xf>
    <xf numFmtId="0" fontId="26" fillId="2" borderId="4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top" wrapText="1"/>
    </xf>
    <xf numFmtId="0" fontId="26" fillId="2" borderId="10" xfId="0" applyNumberFormat="1" applyFont="1" applyFill="1" applyBorder="1" applyAlignment="1">
      <alignment horizontal="left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197" fontId="26" fillId="2" borderId="4" xfId="124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3" xfId="2" applyNumberFormat="1" applyFont="1" applyFill="1" applyBorder="1" applyAlignment="1">
      <alignment horizontal="left" vertical="center" wrapText="1"/>
    </xf>
    <xf numFmtId="1" fontId="26" fillId="2" borderId="1" xfId="1" applyNumberFormat="1" applyFont="1" applyFill="1" applyBorder="1" applyAlignment="1">
      <alignment horizontal="center" vertical="center" wrapText="1"/>
    </xf>
    <xf numFmtId="3" fontId="26" fillId="2" borderId="9" xfId="1" applyNumberFormat="1" applyFont="1" applyFill="1" applyBorder="1" applyAlignment="1">
      <alignment vertical="center" wrapText="1"/>
    </xf>
    <xf numFmtId="3" fontId="26" fillId="2" borderId="3" xfId="1" applyNumberFormat="1" applyFont="1" applyFill="1" applyBorder="1" applyAlignment="1">
      <alignment vertical="center" wrapText="1"/>
    </xf>
    <xf numFmtId="3" fontId="26" fillId="2" borderId="1" xfId="148" applyNumberFormat="1" applyFont="1" applyFill="1" applyBorder="1" applyAlignment="1">
      <alignment horizontal="left" vertical="center" wrapText="1"/>
    </xf>
    <xf numFmtId="49" fontId="26" fillId="2" borderId="3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left" vertical="center" wrapText="1" shrinkToFit="1"/>
    </xf>
    <xf numFmtId="198" fontId="26" fillId="2" borderId="1" xfId="1" applyNumberFormat="1" applyFont="1" applyFill="1" applyBorder="1" applyAlignment="1">
      <alignment horizontal="center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6" fillId="2" borderId="10" xfId="1" applyNumberFormat="1" applyFont="1" applyFill="1" applyBorder="1" applyAlignment="1">
      <alignment horizontal="left" vertical="center" wrapText="1"/>
    </xf>
    <xf numFmtId="198" fontId="26" fillId="2" borderId="1" xfId="3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3" fontId="26" fillId="2" borderId="11" xfId="1" applyNumberFormat="1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6" fillId="2" borderId="1" xfId="114" applyNumberFormat="1" applyFont="1" applyFill="1" applyBorder="1" applyAlignment="1">
      <alignment horizontal="left" vertical="center" wrapText="1"/>
    </xf>
    <xf numFmtId="3" fontId="26" fillId="2" borderId="1" xfId="114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198" fontId="26" fillId="2" borderId="1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 wrapText="1" shrinkToFit="1"/>
    </xf>
    <xf numFmtId="0" fontId="26" fillId="2" borderId="1" xfId="0" applyFont="1" applyFill="1" applyBorder="1" applyAlignment="1">
      <alignment horizontal="center" vertical="center"/>
    </xf>
    <xf numFmtId="4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 shrinkToFit="1"/>
    </xf>
    <xf numFmtId="3" fontId="26" fillId="2" borderId="1" xfId="0" applyNumberFormat="1" applyFont="1" applyFill="1" applyBorder="1" applyAlignment="1">
      <alignment horizontal="center" vertical="center"/>
    </xf>
    <xf numFmtId="1" fontId="26" fillId="2" borderId="1" xfId="0" applyNumberFormat="1" applyFont="1" applyFill="1" applyBorder="1" applyAlignment="1">
      <alignment vertical="center"/>
    </xf>
    <xf numFmtId="1" fontId="26" fillId="2" borderId="1" xfId="0" applyNumberFormat="1" applyFont="1" applyFill="1" applyBorder="1" applyAlignment="1">
      <alignment vertical="center" wrapText="1" shrinkToFit="1"/>
    </xf>
    <xf numFmtId="3" fontId="28" fillId="2" borderId="1" xfId="1" applyNumberFormat="1" applyFont="1" applyFill="1" applyBorder="1" applyAlignment="1">
      <alignment horizontal="center" vertical="center" wrapText="1"/>
    </xf>
    <xf numFmtId="1" fontId="26" fillId="2" borderId="0" xfId="1" applyNumberFormat="1" applyFont="1" applyFill="1" applyAlignment="1">
      <alignment horizontal="center" vertical="center" wrapText="1"/>
    </xf>
    <xf numFmtId="3" fontId="26" fillId="2" borderId="0" xfId="1" applyNumberFormat="1" applyFont="1" applyFill="1" applyAlignment="1">
      <alignment horizontal="left" vertical="center" wrapText="1"/>
    </xf>
    <xf numFmtId="3" fontId="26" fillId="2" borderId="0" xfId="1" applyNumberFormat="1" applyFont="1" applyFill="1" applyAlignment="1">
      <alignment horizontal="center" vertical="center" wrapText="1"/>
    </xf>
    <xf numFmtId="3" fontId="26" fillId="2" borderId="0" xfId="0" applyNumberFormat="1" applyFont="1" applyFill="1" applyAlignment="1">
      <alignment horizontal="left" vertical="center"/>
    </xf>
    <xf numFmtId="3" fontId="26" fillId="2" borderId="0" xfId="0" applyNumberFormat="1" applyFont="1" applyFill="1" applyAlignment="1">
      <alignment horizontal="center" vertical="center"/>
    </xf>
    <xf numFmtId="4" fontId="26" fillId="2" borderId="0" xfId="0" applyNumberFormat="1" applyFont="1" applyFill="1" applyAlignment="1">
      <alignment horizontal="left" vertical="center"/>
    </xf>
    <xf numFmtId="4" fontId="26" fillId="2" borderId="0" xfId="0" applyNumberFormat="1" applyFont="1" applyFill="1" applyAlignment="1">
      <alignment horizontal="center" vertical="center"/>
    </xf>
    <xf numFmtId="1" fontId="26" fillId="2" borderId="4" xfId="2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30" fillId="2" borderId="4" xfId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4" fontId="26" fillId="2" borderId="1" xfId="3" applyNumberFormat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left" vertical="center" wrapText="1"/>
    </xf>
    <xf numFmtId="0" fontId="26" fillId="2" borderId="8" xfId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8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1" fontId="28" fillId="2" borderId="1" xfId="2" applyNumberFormat="1" applyFont="1" applyFill="1" applyBorder="1" applyAlignment="1">
      <alignment horizontal="center" vertical="center" wrapText="1"/>
    </xf>
    <xf numFmtId="1" fontId="28" fillId="2" borderId="4" xfId="2" applyNumberFormat="1" applyFont="1" applyFill="1" applyBorder="1" applyAlignment="1">
      <alignment horizontal="center" vertical="center" wrapText="1"/>
    </xf>
    <xf numFmtId="3" fontId="28" fillId="2" borderId="4" xfId="2" applyNumberFormat="1" applyFont="1" applyFill="1" applyBorder="1" applyAlignment="1">
      <alignment horizontal="center" vertical="center" wrapText="1"/>
    </xf>
    <xf numFmtId="3" fontId="28" fillId="2" borderId="7" xfId="2" applyNumberFormat="1" applyFont="1" applyFill="1" applyBorder="1" applyAlignment="1">
      <alignment horizontal="center" vertical="center" wrapText="1"/>
    </xf>
    <xf numFmtId="3" fontId="28" fillId="2" borderId="1" xfId="2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0" fontId="26" fillId="2" borderId="7" xfId="0" applyNumberFormat="1" applyFont="1" applyFill="1" applyBorder="1" applyAlignment="1">
      <alignment horizontal="left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3" fontId="29" fillId="2" borderId="0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0" fontId="26" fillId="2" borderId="4" xfId="0" applyNumberFormat="1" applyFont="1" applyFill="1" applyBorder="1" applyAlignment="1">
      <alignment horizontal="left" vertical="top" wrapText="1"/>
    </xf>
    <xf numFmtId="0" fontId="26" fillId="2" borderId="8" xfId="0" applyNumberFormat="1" applyFont="1" applyFill="1" applyBorder="1" applyAlignment="1">
      <alignment horizontal="left" vertical="top" wrapText="1"/>
    </xf>
    <xf numFmtId="0" fontId="26" fillId="2" borderId="7" xfId="0" applyNumberFormat="1" applyFont="1" applyFill="1" applyBorder="1" applyAlignment="1">
      <alignment horizontal="left" vertical="top" wrapText="1"/>
    </xf>
    <xf numFmtId="3" fontId="28" fillId="2" borderId="9" xfId="1" applyNumberFormat="1" applyFont="1" applyFill="1" applyBorder="1" applyAlignment="1">
      <alignment horizontal="left" vertical="center" wrapText="1"/>
    </xf>
    <xf numFmtId="3" fontId="28" fillId="2" borderId="6" xfId="1" applyNumberFormat="1" applyFont="1" applyFill="1" applyBorder="1" applyAlignment="1">
      <alignment horizontal="left" vertical="center" wrapText="1"/>
    </xf>
    <xf numFmtId="3" fontId="28" fillId="2" borderId="3" xfId="1" applyNumberFormat="1" applyFont="1" applyFill="1" applyBorder="1" applyAlignment="1">
      <alignment horizontal="left" vertical="center" wrapText="1"/>
    </xf>
    <xf numFmtId="3" fontId="28" fillId="2" borderId="0" xfId="1" applyNumberFormat="1" applyFont="1" applyFill="1" applyBorder="1" applyAlignment="1">
      <alignment horizontal="left" vertical="center" wrapText="1"/>
    </xf>
    <xf numFmtId="3" fontId="26" fillId="2" borderId="0" xfId="1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92</xdr:row>
      <xdr:rowOff>1076325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276225" y="662654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104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104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276225</xdr:colOff>
      <xdr:row>92</xdr:row>
      <xdr:rowOff>1076325</xdr:rowOff>
    </xdr:from>
    <xdr:ext cx="11513819" cy="937629"/>
    <xdr:sp macro="" textlink="">
      <xdr:nvSpPr>
        <xdr:cNvPr id="23" name="Прямоугольник 22"/>
        <xdr:cNvSpPr/>
      </xdr:nvSpPr>
      <xdr:spPr>
        <a:xfrm>
          <a:off x="276225" y="69589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1894109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5"/>
  <sheetViews>
    <sheetView tabSelected="1" topLeftCell="A167" workbookViewId="0">
      <selection activeCell="C212" sqref="C212"/>
    </sheetView>
  </sheetViews>
  <sheetFormatPr defaultRowHeight="15" x14ac:dyDescent="0.25"/>
  <cols>
    <col min="1" max="1" width="4.140625" style="21" customWidth="1"/>
    <col min="2" max="2" width="32.42578125" style="22" customWidth="1"/>
    <col min="3" max="3" width="12.85546875" style="4" customWidth="1"/>
    <col min="4" max="4" width="52" style="22" customWidth="1"/>
    <col min="5" max="5" width="8.140625" style="4" customWidth="1"/>
    <col min="6" max="6" width="5.42578125" style="4" customWidth="1"/>
    <col min="7" max="7" width="14.7109375" style="4" customWidth="1"/>
    <col min="8" max="8" width="18.140625" style="22" customWidth="1"/>
    <col min="9" max="9" width="12.7109375" style="22" customWidth="1"/>
    <col min="10" max="10" width="24.5703125" style="96" customWidth="1"/>
    <col min="11" max="11" width="24.7109375" style="96" customWidth="1"/>
    <col min="12" max="12" width="12.42578125" style="1" customWidth="1"/>
    <col min="13" max="13" width="11.140625" style="1" customWidth="1"/>
    <col min="14" max="16384" width="9.140625" style="1"/>
  </cols>
  <sheetData>
    <row r="1" spans="1:12" ht="15" customHeight="1" x14ac:dyDescent="0.25">
      <c r="G1" s="124" t="s">
        <v>282</v>
      </c>
      <c r="H1" s="124"/>
      <c r="I1" s="124"/>
      <c r="J1" s="124"/>
      <c r="K1" s="124"/>
      <c r="L1" s="124"/>
    </row>
    <row r="2" spans="1:12" ht="15" customHeight="1" x14ac:dyDescent="0.25">
      <c r="H2" s="125" t="s">
        <v>315</v>
      </c>
      <c r="I2" s="125"/>
      <c r="J2" s="125"/>
      <c r="K2" s="125"/>
    </row>
    <row r="3" spans="1:12" x14ac:dyDescent="0.25">
      <c r="A3" s="23"/>
      <c r="B3" s="24"/>
      <c r="C3" s="25"/>
      <c r="D3" s="24"/>
      <c r="E3" s="25"/>
      <c r="F3" s="25"/>
      <c r="G3" s="25"/>
      <c r="H3" s="24"/>
      <c r="I3" s="125"/>
      <c r="J3" s="125"/>
      <c r="K3" s="125"/>
    </row>
    <row r="4" spans="1:12" x14ac:dyDescent="0.25">
      <c r="A4" s="23"/>
      <c r="B4" s="24"/>
      <c r="C4" s="25"/>
      <c r="D4" s="24"/>
      <c r="E4" s="25"/>
      <c r="F4" s="25"/>
      <c r="G4" s="25"/>
      <c r="H4" s="24"/>
      <c r="I4" s="125"/>
      <c r="J4" s="125"/>
      <c r="K4" s="125"/>
    </row>
    <row r="5" spans="1:12" x14ac:dyDescent="0.25">
      <c r="A5" s="23"/>
      <c r="B5" s="24"/>
      <c r="C5" s="25"/>
      <c r="D5" s="24"/>
      <c r="E5" s="25"/>
      <c r="F5" s="25"/>
      <c r="G5" s="25"/>
      <c r="H5" s="24"/>
      <c r="I5" s="125"/>
      <c r="J5" s="125"/>
      <c r="K5" s="125"/>
    </row>
    <row r="6" spans="1:12" x14ac:dyDescent="0.25">
      <c r="A6" s="23"/>
      <c r="B6" s="24"/>
      <c r="C6" s="25"/>
      <c r="D6" s="24"/>
      <c r="E6" s="25"/>
      <c r="F6" s="25"/>
      <c r="G6" s="25"/>
      <c r="H6" s="24"/>
      <c r="I6" s="125"/>
      <c r="J6" s="125"/>
      <c r="K6" s="125"/>
    </row>
    <row r="7" spans="1:12" ht="12.75" customHeight="1" x14ac:dyDescent="0.25">
      <c r="A7" s="23"/>
      <c r="B7" s="24"/>
      <c r="C7" s="25"/>
      <c r="D7" s="24"/>
      <c r="E7" s="25"/>
      <c r="F7" s="25"/>
      <c r="G7" s="25"/>
      <c r="H7" s="24"/>
      <c r="I7" s="26"/>
      <c r="J7" s="27"/>
      <c r="K7" s="27"/>
    </row>
    <row r="8" spans="1:12" ht="18.75" x14ac:dyDescent="0.25">
      <c r="A8" s="23"/>
      <c r="B8" s="24"/>
      <c r="C8" s="126" t="s">
        <v>244</v>
      </c>
      <c r="D8" s="126"/>
      <c r="E8" s="126"/>
      <c r="F8" s="126"/>
      <c r="G8" s="126"/>
      <c r="H8" s="126"/>
      <c r="I8" s="126"/>
      <c r="J8" s="126"/>
      <c r="K8" s="126"/>
    </row>
    <row r="9" spans="1:12" x14ac:dyDescent="0.25">
      <c r="A9" s="23"/>
      <c r="B9" s="24"/>
      <c r="C9" s="25"/>
      <c r="D9" s="28"/>
      <c r="E9" s="29"/>
      <c r="F9" s="29"/>
      <c r="G9" s="29"/>
      <c r="H9" s="28"/>
      <c r="I9" s="28"/>
      <c r="J9" s="29"/>
      <c r="K9" s="29"/>
    </row>
    <row r="10" spans="1:12" ht="51.75" customHeight="1" x14ac:dyDescent="0.25">
      <c r="A10" s="110" t="s">
        <v>10</v>
      </c>
      <c r="B10" s="112" t="s">
        <v>0</v>
      </c>
      <c r="C10" s="114" t="s">
        <v>1</v>
      </c>
      <c r="D10" s="112" t="s">
        <v>2</v>
      </c>
      <c r="E10" s="114" t="s">
        <v>3</v>
      </c>
      <c r="F10" s="114" t="s">
        <v>4</v>
      </c>
      <c r="G10" s="114" t="s">
        <v>5</v>
      </c>
      <c r="H10" s="114" t="s">
        <v>6</v>
      </c>
      <c r="I10" s="114" t="s">
        <v>7</v>
      </c>
      <c r="J10" s="114" t="s">
        <v>8</v>
      </c>
      <c r="K10" s="114" t="s">
        <v>9</v>
      </c>
    </row>
    <row r="11" spans="1:12" ht="51.75" customHeight="1" x14ac:dyDescent="0.25">
      <c r="A11" s="111"/>
      <c r="B11" s="113"/>
      <c r="C11" s="112"/>
      <c r="D11" s="113"/>
      <c r="E11" s="112"/>
      <c r="F11" s="112"/>
      <c r="G11" s="112"/>
      <c r="H11" s="112"/>
      <c r="I11" s="112"/>
      <c r="J11" s="112"/>
      <c r="K11" s="112"/>
    </row>
    <row r="12" spans="1:12" s="15" customFormat="1" ht="60" x14ac:dyDescent="0.25">
      <c r="A12" s="30">
        <v>1</v>
      </c>
      <c r="B12" s="31" t="s">
        <v>17</v>
      </c>
      <c r="C12" s="32" t="s">
        <v>18</v>
      </c>
      <c r="D12" s="33" t="s">
        <v>154</v>
      </c>
      <c r="E12" s="34" t="s">
        <v>19</v>
      </c>
      <c r="F12" s="34">
        <v>360</v>
      </c>
      <c r="G12" s="34">
        <v>149851</v>
      </c>
      <c r="H12" s="31" t="s">
        <v>20</v>
      </c>
      <c r="I12" s="31" t="s">
        <v>13</v>
      </c>
      <c r="J12" s="34">
        <f t="shared" ref="J12" si="0">F12*G12</f>
        <v>53946360</v>
      </c>
      <c r="K12" s="34">
        <f t="shared" ref="K12:K24" si="1">J12*1.12</f>
        <v>60419923.200000003</v>
      </c>
    </row>
    <row r="13" spans="1:12" s="15" customFormat="1" ht="75" x14ac:dyDescent="0.25">
      <c r="A13" s="30">
        <f>A12+1</f>
        <v>2</v>
      </c>
      <c r="B13" s="31" t="s">
        <v>21</v>
      </c>
      <c r="C13" s="32" t="s">
        <v>18</v>
      </c>
      <c r="D13" s="6" t="s">
        <v>155</v>
      </c>
      <c r="E13" s="34" t="s">
        <v>19</v>
      </c>
      <c r="F13" s="34">
        <v>380</v>
      </c>
      <c r="G13" s="34">
        <v>375000</v>
      </c>
      <c r="H13" s="31" t="s">
        <v>20</v>
      </c>
      <c r="I13" s="31" t="s">
        <v>13</v>
      </c>
      <c r="J13" s="34">
        <f>F13*G13</f>
        <v>142500000</v>
      </c>
      <c r="K13" s="34">
        <f t="shared" si="1"/>
        <v>159600000.00000003</v>
      </c>
    </row>
    <row r="14" spans="1:12" s="15" customFormat="1" ht="60" x14ac:dyDescent="0.25">
      <c r="A14" s="30">
        <f t="shared" ref="A14:A25" si="2">A13+1</f>
        <v>3</v>
      </c>
      <c r="B14" s="31" t="s">
        <v>22</v>
      </c>
      <c r="C14" s="32" t="s">
        <v>18</v>
      </c>
      <c r="D14" s="35" t="s">
        <v>158</v>
      </c>
      <c r="E14" s="36" t="s">
        <v>19</v>
      </c>
      <c r="F14" s="36">
        <v>100</v>
      </c>
      <c r="G14" s="36">
        <v>261045</v>
      </c>
      <c r="H14" s="31" t="s">
        <v>20</v>
      </c>
      <c r="I14" s="31" t="s">
        <v>13</v>
      </c>
      <c r="J14" s="36">
        <f>F14*G14</f>
        <v>26104500</v>
      </c>
      <c r="K14" s="36">
        <f t="shared" si="1"/>
        <v>29237040.000000004</v>
      </c>
    </row>
    <row r="15" spans="1:12" s="15" customFormat="1" ht="60" x14ac:dyDescent="0.25">
      <c r="A15" s="30">
        <f t="shared" si="2"/>
        <v>4</v>
      </c>
      <c r="B15" s="6" t="s">
        <v>23</v>
      </c>
      <c r="C15" s="12" t="s">
        <v>24</v>
      </c>
      <c r="D15" s="6" t="s">
        <v>187</v>
      </c>
      <c r="E15" s="36" t="s">
        <v>19</v>
      </c>
      <c r="F15" s="36">
        <v>141</v>
      </c>
      <c r="G15" s="36">
        <v>18400</v>
      </c>
      <c r="H15" s="31" t="s">
        <v>20</v>
      </c>
      <c r="I15" s="31" t="s">
        <v>13</v>
      </c>
      <c r="J15" s="36">
        <f>F15*G15</f>
        <v>2594400</v>
      </c>
      <c r="K15" s="36">
        <f t="shared" si="1"/>
        <v>2905728.0000000005</v>
      </c>
    </row>
    <row r="16" spans="1:12" s="15" customFormat="1" ht="60" x14ac:dyDescent="0.25">
      <c r="A16" s="30">
        <f t="shared" si="2"/>
        <v>5</v>
      </c>
      <c r="B16" s="37" t="s">
        <v>25</v>
      </c>
      <c r="C16" s="9" t="s">
        <v>24</v>
      </c>
      <c r="D16" s="37" t="s">
        <v>159</v>
      </c>
      <c r="E16" s="38" t="s">
        <v>19</v>
      </c>
      <c r="F16" s="38">
        <v>11</v>
      </c>
      <c r="G16" s="38">
        <v>70546</v>
      </c>
      <c r="H16" s="39" t="s">
        <v>20</v>
      </c>
      <c r="I16" s="39" t="s">
        <v>13</v>
      </c>
      <c r="J16" s="38">
        <f t="shared" ref="J16:J24" si="3">F16*G16</f>
        <v>776006</v>
      </c>
      <c r="K16" s="38">
        <f t="shared" si="1"/>
        <v>869126.72000000009</v>
      </c>
    </row>
    <row r="17" spans="1:11" s="15" customFormat="1" ht="60" x14ac:dyDescent="0.25">
      <c r="A17" s="30">
        <f t="shared" si="2"/>
        <v>6</v>
      </c>
      <c r="B17" s="6" t="s">
        <v>26</v>
      </c>
      <c r="C17" s="12" t="s">
        <v>24</v>
      </c>
      <c r="D17" s="6" t="s">
        <v>27</v>
      </c>
      <c r="E17" s="34" t="s">
        <v>19</v>
      </c>
      <c r="F17" s="34">
        <v>1</v>
      </c>
      <c r="G17" s="34">
        <v>205891</v>
      </c>
      <c r="H17" s="31" t="s">
        <v>20</v>
      </c>
      <c r="I17" s="31" t="s">
        <v>13</v>
      </c>
      <c r="J17" s="34">
        <f t="shared" si="3"/>
        <v>205891</v>
      </c>
      <c r="K17" s="34">
        <f t="shared" si="1"/>
        <v>230597.92</v>
      </c>
    </row>
    <row r="18" spans="1:11" s="15" customFormat="1" ht="60" x14ac:dyDescent="0.25">
      <c r="A18" s="30">
        <f t="shared" si="2"/>
        <v>7</v>
      </c>
      <c r="B18" s="6" t="s">
        <v>28</v>
      </c>
      <c r="C18" s="32" t="s">
        <v>18</v>
      </c>
      <c r="D18" s="40" t="s">
        <v>170</v>
      </c>
      <c r="E18" s="34" t="s">
        <v>19</v>
      </c>
      <c r="F18" s="34">
        <v>200</v>
      </c>
      <c r="G18" s="34">
        <v>77307</v>
      </c>
      <c r="H18" s="31" t="s">
        <v>20</v>
      </c>
      <c r="I18" s="31" t="s">
        <v>13</v>
      </c>
      <c r="J18" s="34">
        <f t="shared" si="3"/>
        <v>15461400</v>
      </c>
      <c r="K18" s="34">
        <f t="shared" si="1"/>
        <v>17316768</v>
      </c>
    </row>
    <row r="19" spans="1:11" s="15" customFormat="1" ht="60" x14ac:dyDescent="0.25">
      <c r="A19" s="30">
        <f t="shared" si="2"/>
        <v>8</v>
      </c>
      <c r="B19" s="31" t="s">
        <v>29</v>
      </c>
      <c r="C19" s="32" t="s">
        <v>18</v>
      </c>
      <c r="D19" s="6" t="s">
        <v>30</v>
      </c>
      <c r="E19" s="34" t="s">
        <v>19</v>
      </c>
      <c r="F19" s="34">
        <v>24</v>
      </c>
      <c r="G19" s="34">
        <v>917000</v>
      </c>
      <c r="H19" s="31" t="s">
        <v>20</v>
      </c>
      <c r="I19" s="31" t="s">
        <v>13</v>
      </c>
      <c r="J19" s="34">
        <f t="shared" si="3"/>
        <v>22008000</v>
      </c>
      <c r="K19" s="34">
        <f t="shared" si="1"/>
        <v>24648960.000000004</v>
      </c>
    </row>
    <row r="20" spans="1:11" s="15" customFormat="1" ht="60" x14ac:dyDescent="0.25">
      <c r="A20" s="30">
        <f t="shared" si="2"/>
        <v>9</v>
      </c>
      <c r="B20" s="6" t="s">
        <v>31</v>
      </c>
      <c r="C20" s="32" t="s">
        <v>18</v>
      </c>
      <c r="D20" s="35" t="s">
        <v>32</v>
      </c>
      <c r="E20" s="36" t="s">
        <v>19</v>
      </c>
      <c r="F20" s="36">
        <v>2</v>
      </c>
      <c r="G20" s="36">
        <v>3620379</v>
      </c>
      <c r="H20" s="31" t="s">
        <v>20</v>
      </c>
      <c r="I20" s="31" t="s">
        <v>13</v>
      </c>
      <c r="J20" s="36">
        <f t="shared" si="3"/>
        <v>7240758</v>
      </c>
      <c r="K20" s="36">
        <f t="shared" si="1"/>
        <v>8109648.9600000009</v>
      </c>
    </row>
    <row r="21" spans="1:11" s="15" customFormat="1" ht="60" x14ac:dyDescent="0.25">
      <c r="A21" s="30">
        <f t="shared" si="2"/>
        <v>10</v>
      </c>
      <c r="B21" s="31" t="s">
        <v>34</v>
      </c>
      <c r="C21" s="12" t="s">
        <v>18</v>
      </c>
      <c r="D21" s="41" t="s">
        <v>35</v>
      </c>
      <c r="E21" s="12" t="s">
        <v>33</v>
      </c>
      <c r="F21" s="12">
        <v>1</v>
      </c>
      <c r="G21" s="12">
        <v>8955555</v>
      </c>
      <c r="H21" s="31" t="s">
        <v>36</v>
      </c>
      <c r="I21" s="31" t="s">
        <v>13</v>
      </c>
      <c r="J21" s="12">
        <f t="shared" si="3"/>
        <v>8955555</v>
      </c>
      <c r="K21" s="12">
        <f t="shared" si="1"/>
        <v>10030221.600000001</v>
      </c>
    </row>
    <row r="22" spans="1:11" s="15" customFormat="1" ht="60" x14ac:dyDescent="0.25">
      <c r="A22" s="30">
        <f t="shared" si="2"/>
        <v>11</v>
      </c>
      <c r="B22" s="31" t="s">
        <v>38</v>
      </c>
      <c r="C22" s="12" t="s">
        <v>24</v>
      </c>
      <c r="D22" s="31" t="s">
        <v>39</v>
      </c>
      <c r="E22" s="34" t="s">
        <v>19</v>
      </c>
      <c r="F22" s="12">
        <v>20</v>
      </c>
      <c r="G22" s="42">
        <v>210614.29</v>
      </c>
      <c r="H22" s="31" t="s">
        <v>40</v>
      </c>
      <c r="I22" s="31" t="s">
        <v>13</v>
      </c>
      <c r="J22" s="12">
        <f t="shared" si="3"/>
        <v>4212285.8</v>
      </c>
      <c r="K22" s="12">
        <f t="shared" si="1"/>
        <v>4717760.0959999999</v>
      </c>
    </row>
    <row r="23" spans="1:11" s="15" customFormat="1" ht="60" x14ac:dyDescent="0.25">
      <c r="A23" s="30">
        <f t="shared" si="2"/>
        <v>12</v>
      </c>
      <c r="B23" s="31" t="s">
        <v>41</v>
      </c>
      <c r="C23" s="32" t="s">
        <v>18</v>
      </c>
      <c r="D23" s="6" t="s">
        <v>42</v>
      </c>
      <c r="E23" s="12" t="s">
        <v>33</v>
      </c>
      <c r="F23" s="12">
        <v>1</v>
      </c>
      <c r="G23" s="12">
        <v>370330000</v>
      </c>
      <c r="H23" s="31" t="s">
        <v>43</v>
      </c>
      <c r="I23" s="31" t="s">
        <v>13</v>
      </c>
      <c r="J23" s="12">
        <f t="shared" si="3"/>
        <v>370330000</v>
      </c>
      <c r="K23" s="12">
        <f t="shared" si="1"/>
        <v>414769600.00000006</v>
      </c>
    </row>
    <row r="24" spans="1:11" s="15" customFormat="1" ht="60" x14ac:dyDescent="0.25">
      <c r="A24" s="30">
        <f t="shared" si="2"/>
        <v>13</v>
      </c>
      <c r="B24" s="31" t="s">
        <v>44</v>
      </c>
      <c r="C24" s="32" t="s">
        <v>18</v>
      </c>
      <c r="D24" s="37" t="s">
        <v>45</v>
      </c>
      <c r="E24" s="12" t="s">
        <v>33</v>
      </c>
      <c r="F24" s="12">
        <v>1</v>
      </c>
      <c r="G24" s="43">
        <v>58740688.390000001</v>
      </c>
      <c r="H24" s="31" t="s">
        <v>43</v>
      </c>
      <c r="I24" s="31" t="s">
        <v>46</v>
      </c>
      <c r="J24" s="8">
        <f t="shared" si="3"/>
        <v>58740688.390000001</v>
      </c>
      <c r="K24" s="8">
        <f t="shared" si="1"/>
        <v>65789570.996800005</v>
      </c>
    </row>
    <row r="25" spans="1:11" s="15" customFormat="1" ht="60" x14ac:dyDescent="0.25">
      <c r="A25" s="30">
        <f t="shared" si="2"/>
        <v>14</v>
      </c>
      <c r="B25" s="31" t="s">
        <v>169</v>
      </c>
      <c r="C25" s="32" t="s">
        <v>18</v>
      </c>
      <c r="D25" s="35" t="s">
        <v>213</v>
      </c>
      <c r="E25" s="3" t="s">
        <v>19</v>
      </c>
      <c r="F25" s="5">
        <v>100</v>
      </c>
      <c r="G25" s="5">
        <v>283000</v>
      </c>
      <c r="H25" s="31" t="s">
        <v>20</v>
      </c>
      <c r="I25" s="31" t="s">
        <v>13</v>
      </c>
      <c r="J25" s="12">
        <f>F25*G25</f>
        <v>28300000</v>
      </c>
      <c r="K25" s="12">
        <f>J25*1.12</f>
        <v>31696000.000000004</v>
      </c>
    </row>
    <row r="26" spans="1:11" ht="18.75" customHeight="1" x14ac:dyDescent="0.25">
      <c r="A26" s="30">
        <f>A25+1</f>
        <v>15</v>
      </c>
      <c r="B26" s="44" t="s">
        <v>254</v>
      </c>
      <c r="C26" s="45"/>
      <c r="D26" s="44"/>
      <c r="E26" s="8"/>
      <c r="F26" s="8"/>
      <c r="G26" s="13"/>
      <c r="H26" s="46"/>
      <c r="I26" s="47"/>
      <c r="J26" s="8"/>
      <c r="K26" s="8"/>
    </row>
    <row r="27" spans="1:11" s="10" customFormat="1" ht="138.75" customHeight="1" x14ac:dyDescent="0.25">
      <c r="A27" s="30">
        <f>A26+1</f>
        <v>16</v>
      </c>
      <c r="B27" s="44" t="s">
        <v>245</v>
      </c>
      <c r="C27" s="45" t="s">
        <v>18</v>
      </c>
      <c r="D27" s="48" t="s">
        <v>246</v>
      </c>
      <c r="E27" s="8" t="s">
        <v>173</v>
      </c>
      <c r="F27" s="8">
        <v>1</v>
      </c>
      <c r="G27" s="13">
        <v>1125093681</v>
      </c>
      <c r="H27" s="46" t="s">
        <v>284</v>
      </c>
      <c r="I27" s="47" t="s">
        <v>13</v>
      </c>
      <c r="J27" s="8">
        <f t="shared" ref="J27:J30" si="4">F27*G27</f>
        <v>1125093681</v>
      </c>
      <c r="K27" s="8">
        <f t="shared" ref="K27:K30" si="5">J27*1.12</f>
        <v>1260104922.72</v>
      </c>
    </row>
    <row r="28" spans="1:11" s="15" customFormat="1" ht="120" x14ac:dyDescent="0.25">
      <c r="A28" s="30">
        <f>A27+1</f>
        <v>17</v>
      </c>
      <c r="B28" s="49" t="s">
        <v>174</v>
      </c>
      <c r="C28" s="32" t="s">
        <v>18</v>
      </c>
      <c r="D28" s="50" t="s">
        <v>174</v>
      </c>
      <c r="E28" s="12" t="s">
        <v>173</v>
      </c>
      <c r="F28" s="12">
        <v>1</v>
      </c>
      <c r="G28" s="51">
        <v>486005509</v>
      </c>
      <c r="H28" s="52" t="s">
        <v>175</v>
      </c>
      <c r="I28" s="31" t="s">
        <v>46</v>
      </c>
      <c r="J28" s="8">
        <f>F28*G28</f>
        <v>486005509</v>
      </c>
      <c r="K28" s="8">
        <f>J28*1.12</f>
        <v>544326170.08000004</v>
      </c>
    </row>
    <row r="29" spans="1:11" s="15" customFormat="1" ht="93.75" customHeight="1" x14ac:dyDescent="0.25">
      <c r="A29" s="30">
        <f>A28+1</f>
        <v>18</v>
      </c>
      <c r="B29" s="49" t="s">
        <v>162</v>
      </c>
      <c r="C29" s="32" t="s">
        <v>18</v>
      </c>
      <c r="D29" s="50" t="s">
        <v>162</v>
      </c>
      <c r="E29" s="12" t="s">
        <v>48</v>
      </c>
      <c r="F29" s="12">
        <v>1</v>
      </c>
      <c r="G29" s="51">
        <v>873000000</v>
      </c>
      <c r="H29" s="52" t="s">
        <v>161</v>
      </c>
      <c r="I29" s="31" t="s">
        <v>46</v>
      </c>
      <c r="J29" s="8">
        <f t="shared" si="4"/>
        <v>873000000</v>
      </c>
      <c r="K29" s="8">
        <f t="shared" si="5"/>
        <v>977760000.00000012</v>
      </c>
    </row>
    <row r="30" spans="1:11" s="15" customFormat="1" ht="33" customHeight="1" x14ac:dyDescent="0.25">
      <c r="A30" s="115">
        <f>A29+1</f>
        <v>19</v>
      </c>
      <c r="B30" s="133" t="s">
        <v>238</v>
      </c>
      <c r="C30" s="121" t="s">
        <v>293</v>
      </c>
      <c r="D30" s="118" t="s">
        <v>238</v>
      </c>
      <c r="E30" s="107" t="s">
        <v>173</v>
      </c>
      <c r="F30" s="107">
        <v>1</v>
      </c>
      <c r="G30" s="127">
        <v>21167580074</v>
      </c>
      <c r="H30" s="130" t="s">
        <v>283</v>
      </c>
      <c r="I30" s="130" t="s">
        <v>13</v>
      </c>
      <c r="J30" s="8">
        <f t="shared" si="4"/>
        <v>21167580074</v>
      </c>
      <c r="K30" s="8">
        <f t="shared" si="5"/>
        <v>23707689682.880001</v>
      </c>
    </row>
    <row r="31" spans="1:11" s="15" customFormat="1" ht="33" customHeight="1" x14ac:dyDescent="0.25">
      <c r="A31" s="116"/>
      <c r="B31" s="134"/>
      <c r="C31" s="122"/>
      <c r="D31" s="119"/>
      <c r="E31" s="108"/>
      <c r="F31" s="108"/>
      <c r="G31" s="128"/>
      <c r="H31" s="131"/>
      <c r="I31" s="131"/>
      <c r="J31" s="12" t="s">
        <v>47</v>
      </c>
      <c r="K31" s="12" t="s">
        <v>47</v>
      </c>
    </row>
    <row r="32" spans="1:11" s="15" customFormat="1" ht="33" customHeight="1" x14ac:dyDescent="0.25">
      <c r="A32" s="116"/>
      <c r="B32" s="134"/>
      <c r="C32" s="122"/>
      <c r="D32" s="119"/>
      <c r="E32" s="108"/>
      <c r="F32" s="108"/>
      <c r="G32" s="128"/>
      <c r="H32" s="131"/>
      <c r="I32" s="131"/>
      <c r="J32" s="31" t="s">
        <v>285</v>
      </c>
      <c r="K32" s="53" t="s">
        <v>286</v>
      </c>
    </row>
    <row r="33" spans="1:11" s="15" customFormat="1" ht="34.5" customHeight="1" x14ac:dyDescent="0.25">
      <c r="A33" s="116"/>
      <c r="B33" s="134"/>
      <c r="C33" s="122"/>
      <c r="D33" s="119"/>
      <c r="E33" s="108"/>
      <c r="F33" s="108"/>
      <c r="G33" s="128"/>
      <c r="H33" s="131"/>
      <c r="I33" s="131"/>
      <c r="J33" s="31" t="s">
        <v>287</v>
      </c>
      <c r="K33" s="53" t="s">
        <v>288</v>
      </c>
    </row>
    <row r="34" spans="1:11" s="15" customFormat="1" ht="33" customHeight="1" x14ac:dyDescent="0.25">
      <c r="A34" s="117"/>
      <c r="B34" s="135"/>
      <c r="C34" s="123"/>
      <c r="D34" s="120"/>
      <c r="E34" s="109"/>
      <c r="F34" s="109"/>
      <c r="G34" s="129"/>
      <c r="H34" s="132"/>
      <c r="I34" s="132"/>
      <c r="J34" s="31" t="s">
        <v>289</v>
      </c>
      <c r="K34" s="53" t="s">
        <v>290</v>
      </c>
    </row>
    <row r="35" spans="1:11" ht="27" customHeight="1" x14ac:dyDescent="0.25">
      <c r="A35" s="99">
        <f>A30+1</f>
        <v>20</v>
      </c>
      <c r="B35" s="48" t="s">
        <v>310</v>
      </c>
      <c r="C35" s="101" t="s">
        <v>293</v>
      </c>
      <c r="D35" s="48" t="s">
        <v>310</v>
      </c>
      <c r="E35" s="8" t="s">
        <v>48</v>
      </c>
      <c r="F35" s="8">
        <v>1</v>
      </c>
      <c r="G35" s="13">
        <v>130085290</v>
      </c>
      <c r="H35" s="100" t="s">
        <v>311</v>
      </c>
      <c r="I35" s="47" t="s">
        <v>46</v>
      </c>
      <c r="J35" s="8">
        <f t="shared" ref="J35" si="6">F35*G35</f>
        <v>130085290</v>
      </c>
      <c r="K35" s="8">
        <f t="shared" ref="K35" si="7">J35*1.12</f>
        <v>145695524.80000001</v>
      </c>
    </row>
    <row r="36" spans="1:11" s="15" customFormat="1" ht="28.5" customHeight="1" x14ac:dyDescent="0.25">
      <c r="A36" s="115">
        <f>A35+1</f>
        <v>21</v>
      </c>
      <c r="B36" s="118" t="s">
        <v>160</v>
      </c>
      <c r="C36" s="121" t="s">
        <v>11</v>
      </c>
      <c r="D36" s="118" t="s">
        <v>160</v>
      </c>
      <c r="E36" s="107" t="s">
        <v>12</v>
      </c>
      <c r="F36" s="107">
        <v>1</v>
      </c>
      <c r="G36" s="127">
        <v>2230818690</v>
      </c>
      <c r="H36" s="130" t="s">
        <v>50</v>
      </c>
      <c r="I36" s="130" t="s">
        <v>46</v>
      </c>
      <c r="J36" s="8">
        <f>F36*G36</f>
        <v>2230818690</v>
      </c>
      <c r="K36" s="8">
        <f>J36*1.12</f>
        <v>2498516932.8000002</v>
      </c>
    </row>
    <row r="37" spans="1:11" s="15" customFormat="1" ht="28.5" customHeight="1" x14ac:dyDescent="0.25">
      <c r="A37" s="116"/>
      <c r="B37" s="119"/>
      <c r="C37" s="122"/>
      <c r="D37" s="119"/>
      <c r="E37" s="108"/>
      <c r="F37" s="108"/>
      <c r="G37" s="128"/>
      <c r="H37" s="131"/>
      <c r="I37" s="131"/>
      <c r="J37" s="8" t="s">
        <v>47</v>
      </c>
      <c r="K37" s="8" t="s">
        <v>47</v>
      </c>
    </row>
    <row r="38" spans="1:11" s="15" customFormat="1" ht="28.5" customHeight="1" x14ac:dyDescent="0.25">
      <c r="A38" s="116"/>
      <c r="B38" s="119"/>
      <c r="C38" s="122"/>
      <c r="D38" s="119"/>
      <c r="E38" s="108"/>
      <c r="F38" s="108"/>
      <c r="G38" s="128"/>
      <c r="H38" s="131"/>
      <c r="I38" s="131"/>
      <c r="J38" s="8" t="s">
        <v>229</v>
      </c>
      <c r="K38" s="8" t="s">
        <v>231</v>
      </c>
    </row>
    <row r="39" spans="1:11" s="15" customFormat="1" ht="28.5" customHeight="1" x14ac:dyDescent="0.25">
      <c r="A39" s="117"/>
      <c r="B39" s="120"/>
      <c r="C39" s="123"/>
      <c r="D39" s="120"/>
      <c r="E39" s="109"/>
      <c r="F39" s="109"/>
      <c r="G39" s="129"/>
      <c r="H39" s="132"/>
      <c r="I39" s="132"/>
      <c r="J39" s="8" t="s">
        <v>230</v>
      </c>
      <c r="K39" s="8" t="s">
        <v>232</v>
      </c>
    </row>
    <row r="40" spans="1:11" s="15" customFormat="1" ht="75" x14ac:dyDescent="0.25">
      <c r="A40" s="30">
        <f>A36+1</f>
        <v>22</v>
      </c>
      <c r="B40" s="52" t="s">
        <v>57</v>
      </c>
      <c r="C40" s="32" t="s">
        <v>18</v>
      </c>
      <c r="D40" s="52" t="s">
        <v>57</v>
      </c>
      <c r="E40" s="12" t="s">
        <v>12</v>
      </c>
      <c r="F40" s="12">
        <v>1</v>
      </c>
      <c r="G40" s="12">
        <v>19450000</v>
      </c>
      <c r="H40" s="31" t="s">
        <v>58</v>
      </c>
      <c r="I40" s="31" t="s">
        <v>13</v>
      </c>
      <c r="J40" s="12">
        <f>F40*G40</f>
        <v>19450000</v>
      </c>
      <c r="K40" s="12">
        <f t="shared" ref="K40" si="8">J40*1.12</f>
        <v>21784000.000000004</v>
      </c>
    </row>
    <row r="41" spans="1:11" ht="15" customHeight="1" x14ac:dyDescent="0.25">
      <c r="A41" s="19">
        <v>23</v>
      </c>
      <c r="B41" s="11" t="s">
        <v>254</v>
      </c>
      <c r="C41" s="45"/>
      <c r="D41" s="11"/>
      <c r="E41" s="8"/>
      <c r="F41" s="8"/>
      <c r="G41" s="54"/>
      <c r="H41" s="47"/>
      <c r="I41" s="47"/>
      <c r="J41" s="8"/>
      <c r="K41" s="8"/>
    </row>
    <row r="42" spans="1:11" x14ac:dyDescent="0.25">
      <c r="A42" s="30">
        <v>24</v>
      </c>
      <c r="B42" s="6" t="s">
        <v>254</v>
      </c>
      <c r="C42" s="12"/>
      <c r="D42" s="6"/>
      <c r="E42" s="3"/>
      <c r="F42" s="5"/>
      <c r="G42" s="5"/>
      <c r="H42" s="6"/>
      <c r="I42" s="31"/>
      <c r="J42" s="12"/>
      <c r="K42" s="12"/>
    </row>
    <row r="43" spans="1:11" s="15" customFormat="1" ht="135" x14ac:dyDescent="0.25">
      <c r="A43" s="30">
        <f t="shared" ref="A43:A107" si="9">A42+1</f>
        <v>25</v>
      </c>
      <c r="B43" s="31" t="s">
        <v>200</v>
      </c>
      <c r="C43" s="8" t="s">
        <v>11</v>
      </c>
      <c r="D43" s="31" t="s">
        <v>200</v>
      </c>
      <c r="E43" s="55" t="s">
        <v>12</v>
      </c>
      <c r="F43" s="55">
        <v>1</v>
      </c>
      <c r="G43" s="5">
        <v>9190</v>
      </c>
      <c r="H43" s="6" t="s">
        <v>201</v>
      </c>
      <c r="I43" s="33" t="s">
        <v>13</v>
      </c>
      <c r="J43" s="12">
        <v>9190</v>
      </c>
      <c r="K43" s="12">
        <f>J43*1.12</f>
        <v>10292.800000000001</v>
      </c>
    </row>
    <row r="44" spans="1:11" s="15" customFormat="1" ht="75" x14ac:dyDescent="0.25">
      <c r="A44" s="30">
        <f t="shared" si="9"/>
        <v>26</v>
      </c>
      <c r="B44" s="47" t="s">
        <v>233</v>
      </c>
      <c r="C44" s="8" t="s">
        <v>11</v>
      </c>
      <c r="D44" s="47" t="s">
        <v>233</v>
      </c>
      <c r="E44" s="55" t="s">
        <v>12</v>
      </c>
      <c r="F44" s="56">
        <v>1</v>
      </c>
      <c r="G44" s="56">
        <v>877153</v>
      </c>
      <c r="H44" s="47" t="s">
        <v>179</v>
      </c>
      <c r="I44" s="47" t="s">
        <v>46</v>
      </c>
      <c r="J44" s="8">
        <f t="shared" ref="J44:J49" si="10">F44*G44</f>
        <v>877153</v>
      </c>
      <c r="K44" s="8">
        <f>J44*1.12</f>
        <v>982411.3600000001</v>
      </c>
    </row>
    <row r="45" spans="1:11" s="15" customFormat="1" ht="135" x14ac:dyDescent="0.25">
      <c r="A45" s="30">
        <f t="shared" si="9"/>
        <v>27</v>
      </c>
      <c r="B45" s="31" t="s">
        <v>190</v>
      </c>
      <c r="C45" s="8" t="s">
        <v>11</v>
      </c>
      <c r="D45" s="31" t="s">
        <v>190</v>
      </c>
      <c r="E45" s="55" t="s">
        <v>12</v>
      </c>
      <c r="F45" s="55">
        <v>1</v>
      </c>
      <c r="G45" s="5">
        <v>9190</v>
      </c>
      <c r="H45" s="33" t="s">
        <v>179</v>
      </c>
      <c r="I45" s="33" t="s">
        <v>13</v>
      </c>
      <c r="J45" s="12">
        <f t="shared" si="10"/>
        <v>9190</v>
      </c>
      <c r="K45" s="12">
        <f>J45*1.12</f>
        <v>10292.800000000001</v>
      </c>
    </row>
    <row r="46" spans="1:11" s="15" customFormat="1" ht="165" x14ac:dyDescent="0.25">
      <c r="A46" s="30">
        <f t="shared" si="9"/>
        <v>28</v>
      </c>
      <c r="B46" s="31" t="s">
        <v>191</v>
      </c>
      <c r="C46" s="8" t="s">
        <v>11</v>
      </c>
      <c r="D46" s="31" t="s">
        <v>191</v>
      </c>
      <c r="E46" s="55" t="s">
        <v>12</v>
      </c>
      <c r="F46" s="55">
        <v>1</v>
      </c>
      <c r="G46" s="5">
        <v>165423</v>
      </c>
      <c r="H46" s="33" t="s">
        <v>179</v>
      </c>
      <c r="I46" s="33" t="s">
        <v>13</v>
      </c>
      <c r="J46" s="12">
        <f t="shared" si="10"/>
        <v>165423</v>
      </c>
      <c r="K46" s="12">
        <f>J46*1.12</f>
        <v>185273.76</v>
      </c>
    </row>
    <row r="47" spans="1:11" s="15" customFormat="1" ht="75" x14ac:dyDescent="0.25">
      <c r="A47" s="30">
        <f t="shared" si="9"/>
        <v>29</v>
      </c>
      <c r="B47" s="31" t="s">
        <v>192</v>
      </c>
      <c r="C47" s="12" t="s">
        <v>11</v>
      </c>
      <c r="D47" s="31" t="s">
        <v>192</v>
      </c>
      <c r="E47" s="55" t="s">
        <v>12</v>
      </c>
      <c r="F47" s="55">
        <v>1</v>
      </c>
      <c r="G47" s="5">
        <v>2154</v>
      </c>
      <c r="H47" s="33" t="s">
        <v>179</v>
      </c>
      <c r="I47" s="33" t="s">
        <v>13</v>
      </c>
      <c r="J47" s="12">
        <f t="shared" si="10"/>
        <v>2154</v>
      </c>
      <c r="K47" s="12">
        <f t="shared" ref="K47" si="11">J47*1.12</f>
        <v>2412.48</v>
      </c>
    </row>
    <row r="48" spans="1:11" s="16" customFormat="1" ht="60" x14ac:dyDescent="0.25">
      <c r="A48" s="30">
        <f t="shared" si="9"/>
        <v>30</v>
      </c>
      <c r="B48" s="57" t="s">
        <v>59</v>
      </c>
      <c r="C48" s="58" t="s">
        <v>11</v>
      </c>
      <c r="D48" s="57" t="s">
        <v>59</v>
      </c>
      <c r="E48" s="12" t="s">
        <v>12</v>
      </c>
      <c r="F48" s="12">
        <v>1</v>
      </c>
      <c r="G48" s="12">
        <v>42687.5</v>
      </c>
      <c r="H48" s="31" t="s">
        <v>60</v>
      </c>
      <c r="I48" s="31" t="s">
        <v>13</v>
      </c>
      <c r="J48" s="12">
        <f t="shared" si="10"/>
        <v>42687.5</v>
      </c>
      <c r="K48" s="12">
        <f t="shared" ref="K48:K109" si="12">J48*1.12</f>
        <v>47810.000000000007</v>
      </c>
    </row>
    <row r="49" spans="1:11" s="16" customFormat="1" ht="75" x14ac:dyDescent="0.25">
      <c r="A49" s="30">
        <f t="shared" si="9"/>
        <v>31</v>
      </c>
      <c r="B49" s="6" t="s">
        <v>163</v>
      </c>
      <c r="C49" s="32" t="s">
        <v>293</v>
      </c>
      <c r="D49" s="6" t="s">
        <v>163</v>
      </c>
      <c r="E49" s="12" t="s">
        <v>12</v>
      </c>
      <c r="F49" s="12">
        <v>1</v>
      </c>
      <c r="G49" s="12">
        <v>446413</v>
      </c>
      <c r="H49" s="31" t="s">
        <v>60</v>
      </c>
      <c r="I49" s="31" t="s">
        <v>13</v>
      </c>
      <c r="J49" s="12">
        <f t="shared" si="10"/>
        <v>446413</v>
      </c>
      <c r="K49" s="12">
        <f t="shared" si="12"/>
        <v>499982.56000000006</v>
      </c>
    </row>
    <row r="50" spans="1:11" x14ac:dyDescent="0.25">
      <c r="A50" s="30">
        <f t="shared" si="9"/>
        <v>32</v>
      </c>
      <c r="B50" s="31" t="s">
        <v>254</v>
      </c>
      <c r="C50" s="8"/>
      <c r="D50" s="31"/>
      <c r="E50" s="3"/>
      <c r="F50" s="3"/>
      <c r="G50" s="5"/>
      <c r="H50" s="31"/>
      <c r="I50" s="33"/>
      <c r="J50" s="5"/>
      <c r="K50" s="12"/>
    </row>
    <row r="51" spans="1:11" s="17" customFormat="1" ht="60" x14ac:dyDescent="0.25">
      <c r="A51" s="30">
        <f t="shared" si="9"/>
        <v>33</v>
      </c>
      <c r="B51" s="31" t="s">
        <v>226</v>
      </c>
      <c r="C51" s="47" t="s">
        <v>11</v>
      </c>
      <c r="D51" s="31" t="s">
        <v>226</v>
      </c>
      <c r="E51" s="6" t="s">
        <v>12</v>
      </c>
      <c r="F51" s="3">
        <v>1</v>
      </c>
      <c r="G51" s="5">
        <v>119183</v>
      </c>
      <c r="H51" s="31" t="s">
        <v>60</v>
      </c>
      <c r="I51" s="33" t="s">
        <v>13</v>
      </c>
      <c r="J51" s="5">
        <v>119183</v>
      </c>
      <c r="K51" s="12">
        <f t="shared" si="12"/>
        <v>133484.96000000002</v>
      </c>
    </row>
    <row r="52" spans="1:11" s="15" customFormat="1" ht="87" customHeight="1" x14ac:dyDescent="0.25">
      <c r="A52" s="30">
        <f t="shared" si="9"/>
        <v>34</v>
      </c>
      <c r="B52" s="31" t="s">
        <v>197</v>
      </c>
      <c r="C52" s="8" t="s">
        <v>11</v>
      </c>
      <c r="D52" s="31" t="s">
        <v>197</v>
      </c>
      <c r="E52" s="55" t="s">
        <v>12</v>
      </c>
      <c r="F52" s="55">
        <v>1</v>
      </c>
      <c r="G52" s="5">
        <v>8621</v>
      </c>
      <c r="H52" s="33" t="s">
        <v>179</v>
      </c>
      <c r="I52" s="33" t="s">
        <v>13</v>
      </c>
      <c r="J52" s="12">
        <f>F52*G52</f>
        <v>8621</v>
      </c>
      <c r="K52" s="12">
        <f t="shared" si="12"/>
        <v>9655.52</v>
      </c>
    </row>
    <row r="53" spans="1:11" s="15" customFormat="1" ht="90.75" customHeight="1" x14ac:dyDescent="0.25">
      <c r="A53" s="30">
        <f t="shared" si="9"/>
        <v>35</v>
      </c>
      <c r="B53" s="47" t="s">
        <v>193</v>
      </c>
      <c r="C53" s="8" t="s">
        <v>11</v>
      </c>
      <c r="D53" s="47" t="s">
        <v>193</v>
      </c>
      <c r="E53" s="55" t="s">
        <v>12</v>
      </c>
      <c r="F53" s="55">
        <v>1</v>
      </c>
      <c r="G53" s="56">
        <v>14609</v>
      </c>
      <c r="H53" s="33" t="s">
        <v>179</v>
      </c>
      <c r="I53" s="33" t="s">
        <v>13</v>
      </c>
      <c r="J53" s="8">
        <f>F53*G53</f>
        <v>14609</v>
      </c>
      <c r="K53" s="8">
        <f t="shared" si="12"/>
        <v>16362.080000000002</v>
      </c>
    </row>
    <row r="54" spans="1:11" s="15" customFormat="1" ht="95.25" customHeight="1" x14ac:dyDescent="0.25">
      <c r="A54" s="30">
        <f t="shared" si="9"/>
        <v>36</v>
      </c>
      <c r="B54" s="31" t="s">
        <v>54</v>
      </c>
      <c r="C54" s="12" t="s">
        <v>11</v>
      </c>
      <c r="D54" s="31" t="s">
        <v>227</v>
      </c>
      <c r="E54" s="12" t="s">
        <v>228</v>
      </c>
      <c r="F54" s="12"/>
      <c r="G54" s="12"/>
      <c r="H54" s="31" t="s">
        <v>15</v>
      </c>
      <c r="I54" s="31" t="s">
        <v>55</v>
      </c>
      <c r="J54" s="34">
        <v>31178004</v>
      </c>
      <c r="K54" s="12">
        <f t="shared" si="12"/>
        <v>34919364.480000004</v>
      </c>
    </row>
    <row r="55" spans="1:11" ht="25.5" customHeight="1" x14ac:dyDescent="0.25">
      <c r="A55" s="30">
        <f t="shared" si="9"/>
        <v>37</v>
      </c>
      <c r="B55" s="31" t="s">
        <v>254</v>
      </c>
      <c r="C55" s="12"/>
      <c r="D55" s="31"/>
      <c r="E55" s="12"/>
      <c r="F55" s="12"/>
      <c r="G55" s="12"/>
      <c r="H55" s="31"/>
      <c r="I55" s="31"/>
      <c r="J55" s="34"/>
      <c r="K55" s="8"/>
    </row>
    <row r="56" spans="1:11" s="15" customFormat="1" ht="59.25" customHeight="1" x14ac:dyDescent="0.25">
      <c r="A56" s="30">
        <f t="shared" si="9"/>
        <v>38</v>
      </c>
      <c r="B56" s="59" t="s">
        <v>51</v>
      </c>
      <c r="C56" s="12" t="s">
        <v>11</v>
      </c>
      <c r="D56" s="40" t="s">
        <v>210</v>
      </c>
      <c r="E56" s="32" t="s">
        <v>52</v>
      </c>
      <c r="F56" s="60">
        <v>133</v>
      </c>
      <c r="G56" s="12">
        <v>150000</v>
      </c>
      <c r="H56" s="52" t="s">
        <v>53</v>
      </c>
      <c r="I56" s="31" t="s">
        <v>13</v>
      </c>
      <c r="J56" s="34">
        <f>F56*G56</f>
        <v>19950000</v>
      </c>
      <c r="K56" s="34">
        <f t="shared" si="12"/>
        <v>22344000.000000004</v>
      </c>
    </row>
    <row r="57" spans="1:11" s="15" customFormat="1" ht="60.75" customHeight="1" x14ac:dyDescent="0.25">
      <c r="A57" s="30">
        <f>A56+1</f>
        <v>39</v>
      </c>
      <c r="B57" s="31" t="s">
        <v>203</v>
      </c>
      <c r="C57" s="8" t="s">
        <v>11</v>
      </c>
      <c r="D57" s="31" t="s">
        <v>204</v>
      </c>
      <c r="E57" s="55" t="s">
        <v>52</v>
      </c>
      <c r="F57" s="3">
        <v>128</v>
      </c>
      <c r="G57" s="5">
        <v>165000</v>
      </c>
      <c r="H57" s="6" t="s">
        <v>206</v>
      </c>
      <c r="I57" s="33" t="s">
        <v>13</v>
      </c>
      <c r="J57" s="12">
        <f>F57*G57</f>
        <v>21120000</v>
      </c>
      <c r="K57" s="12">
        <f t="shared" si="12"/>
        <v>23654400.000000004</v>
      </c>
    </row>
    <row r="58" spans="1:11" s="15" customFormat="1" ht="72" customHeight="1" x14ac:dyDescent="0.25">
      <c r="A58" s="30">
        <f t="shared" si="9"/>
        <v>40</v>
      </c>
      <c r="B58" s="31" t="s">
        <v>205</v>
      </c>
      <c r="C58" s="8" t="s">
        <v>11</v>
      </c>
      <c r="D58" s="31" t="s">
        <v>205</v>
      </c>
      <c r="E58" s="55" t="s">
        <v>52</v>
      </c>
      <c r="F58" s="3">
        <v>123</v>
      </c>
      <c r="G58" s="5">
        <v>12500</v>
      </c>
      <c r="H58" s="6" t="s">
        <v>206</v>
      </c>
      <c r="I58" s="33" t="s">
        <v>13</v>
      </c>
      <c r="J58" s="12">
        <f>F58*G58</f>
        <v>1537500</v>
      </c>
      <c r="K58" s="12">
        <f t="shared" si="12"/>
        <v>1722000.0000000002</v>
      </c>
    </row>
    <row r="59" spans="1:11" s="15" customFormat="1" ht="73.5" customHeight="1" x14ac:dyDescent="0.25">
      <c r="A59" s="30">
        <f t="shared" si="9"/>
        <v>41</v>
      </c>
      <c r="B59" s="40" t="s">
        <v>56</v>
      </c>
      <c r="C59" s="12" t="s">
        <v>11</v>
      </c>
      <c r="D59" s="40" t="s">
        <v>56</v>
      </c>
      <c r="E59" s="32" t="s">
        <v>12</v>
      </c>
      <c r="F59" s="60">
        <v>1</v>
      </c>
      <c r="G59" s="12">
        <v>756000</v>
      </c>
      <c r="H59" s="52" t="s">
        <v>53</v>
      </c>
      <c r="I59" s="31" t="s">
        <v>13</v>
      </c>
      <c r="J59" s="34">
        <f>G59*F59</f>
        <v>756000</v>
      </c>
      <c r="K59" s="34">
        <f t="shared" si="12"/>
        <v>846720.00000000012</v>
      </c>
    </row>
    <row r="60" spans="1:11" s="16" customFormat="1" ht="21.75" customHeight="1" x14ac:dyDescent="0.25">
      <c r="A60" s="115">
        <f t="shared" si="9"/>
        <v>42</v>
      </c>
      <c r="B60" s="104" t="s">
        <v>251</v>
      </c>
      <c r="C60" s="121" t="s">
        <v>18</v>
      </c>
      <c r="D60" s="104" t="s">
        <v>252</v>
      </c>
      <c r="E60" s="107" t="s">
        <v>12</v>
      </c>
      <c r="F60" s="107">
        <v>1</v>
      </c>
      <c r="G60" s="107">
        <v>62355000</v>
      </c>
      <c r="H60" s="130" t="s">
        <v>253</v>
      </c>
      <c r="I60" s="130" t="s">
        <v>13</v>
      </c>
      <c r="J60" s="12">
        <v>62355000</v>
      </c>
      <c r="K60" s="12">
        <f t="shared" si="12"/>
        <v>69837600</v>
      </c>
    </row>
    <row r="61" spans="1:11" s="16" customFormat="1" ht="21" customHeight="1" x14ac:dyDescent="0.25">
      <c r="A61" s="116"/>
      <c r="B61" s="105"/>
      <c r="C61" s="122"/>
      <c r="D61" s="105"/>
      <c r="E61" s="108"/>
      <c r="F61" s="108"/>
      <c r="G61" s="108"/>
      <c r="H61" s="131"/>
      <c r="I61" s="131"/>
      <c r="J61" s="61" t="s">
        <v>47</v>
      </c>
      <c r="K61" s="62"/>
    </row>
    <row r="62" spans="1:11" s="16" customFormat="1" ht="22.5" customHeight="1" x14ac:dyDescent="0.25">
      <c r="A62" s="116"/>
      <c r="B62" s="105"/>
      <c r="C62" s="122"/>
      <c r="D62" s="105"/>
      <c r="E62" s="108"/>
      <c r="F62" s="108"/>
      <c r="G62" s="108"/>
      <c r="H62" s="131"/>
      <c r="I62" s="131"/>
      <c r="J62" s="12" t="s">
        <v>294</v>
      </c>
      <c r="K62" s="12" t="s">
        <v>297</v>
      </c>
    </row>
    <row r="63" spans="1:11" s="16" customFormat="1" ht="19.5" customHeight="1" x14ac:dyDescent="0.25">
      <c r="A63" s="116"/>
      <c r="B63" s="105"/>
      <c r="C63" s="122"/>
      <c r="D63" s="105"/>
      <c r="E63" s="108"/>
      <c r="F63" s="108"/>
      <c r="G63" s="108"/>
      <c r="H63" s="131"/>
      <c r="I63" s="131"/>
      <c r="J63" s="12" t="s">
        <v>295</v>
      </c>
      <c r="K63" s="12" t="s">
        <v>298</v>
      </c>
    </row>
    <row r="64" spans="1:11" s="16" customFormat="1" ht="21" customHeight="1" x14ac:dyDescent="0.25">
      <c r="A64" s="117"/>
      <c r="B64" s="106"/>
      <c r="C64" s="123"/>
      <c r="D64" s="106"/>
      <c r="E64" s="109"/>
      <c r="F64" s="109"/>
      <c r="G64" s="109"/>
      <c r="H64" s="132"/>
      <c r="I64" s="132"/>
      <c r="J64" s="12" t="s">
        <v>296</v>
      </c>
      <c r="K64" s="12" t="s">
        <v>299</v>
      </c>
    </row>
    <row r="65" spans="1:11" s="15" customFormat="1" ht="78" customHeight="1" x14ac:dyDescent="0.25">
      <c r="A65" s="30">
        <f>A60+1</f>
        <v>43</v>
      </c>
      <c r="B65" s="52" t="s">
        <v>61</v>
      </c>
      <c r="C65" s="32" t="s">
        <v>18</v>
      </c>
      <c r="D65" s="52" t="s">
        <v>62</v>
      </c>
      <c r="E65" s="12" t="s">
        <v>12</v>
      </c>
      <c r="F65" s="12">
        <v>1</v>
      </c>
      <c r="G65" s="12">
        <v>17060000</v>
      </c>
      <c r="H65" s="31" t="s">
        <v>63</v>
      </c>
      <c r="I65" s="31" t="s">
        <v>13</v>
      </c>
      <c r="J65" s="12">
        <f>F65*G65</f>
        <v>17060000</v>
      </c>
      <c r="K65" s="12">
        <f t="shared" si="12"/>
        <v>19107200</v>
      </c>
    </row>
    <row r="66" spans="1:11" s="15" customFormat="1" ht="72" customHeight="1" x14ac:dyDescent="0.25">
      <c r="A66" s="30">
        <f t="shared" si="9"/>
        <v>44</v>
      </c>
      <c r="B66" s="2" t="s">
        <v>64</v>
      </c>
      <c r="C66" s="12" t="s">
        <v>24</v>
      </c>
      <c r="D66" s="6" t="s">
        <v>65</v>
      </c>
      <c r="E66" s="12" t="s">
        <v>12</v>
      </c>
      <c r="F66" s="12">
        <v>1</v>
      </c>
      <c r="G66" s="12">
        <v>3800000</v>
      </c>
      <c r="H66" s="31" t="s">
        <v>49</v>
      </c>
      <c r="I66" s="31" t="s">
        <v>13</v>
      </c>
      <c r="J66" s="12">
        <f t="shared" ref="J66:J142" si="13">F66*G66</f>
        <v>3800000</v>
      </c>
      <c r="K66" s="12">
        <f t="shared" si="12"/>
        <v>4256000</v>
      </c>
    </row>
    <row r="67" spans="1:11" s="15" customFormat="1" ht="17.25" customHeight="1" x14ac:dyDescent="0.25">
      <c r="A67" s="30">
        <f t="shared" si="9"/>
        <v>45</v>
      </c>
      <c r="B67" s="2" t="s">
        <v>254</v>
      </c>
      <c r="C67" s="32"/>
      <c r="D67" s="2"/>
      <c r="E67" s="12"/>
      <c r="F67" s="12"/>
      <c r="G67" s="12"/>
      <c r="H67" s="31"/>
      <c r="I67" s="31"/>
      <c r="J67" s="12"/>
      <c r="K67" s="12"/>
    </row>
    <row r="68" spans="1:11" ht="21" customHeight="1" x14ac:dyDescent="0.25">
      <c r="A68" s="30">
        <f t="shared" si="9"/>
        <v>46</v>
      </c>
      <c r="B68" s="2" t="s">
        <v>254</v>
      </c>
      <c r="C68" s="32"/>
      <c r="D68" s="2"/>
      <c r="E68" s="12"/>
      <c r="F68" s="12"/>
      <c r="G68" s="12"/>
      <c r="H68" s="31"/>
      <c r="I68" s="31"/>
      <c r="J68" s="12"/>
      <c r="K68" s="12"/>
    </row>
    <row r="69" spans="1:11" ht="21.75" customHeight="1" x14ac:dyDescent="0.25">
      <c r="A69" s="30">
        <f t="shared" si="9"/>
        <v>47</v>
      </c>
      <c r="B69" s="2" t="s">
        <v>254</v>
      </c>
      <c r="C69" s="32"/>
      <c r="D69" s="2"/>
      <c r="E69" s="12"/>
      <c r="F69" s="12"/>
      <c r="G69" s="12"/>
      <c r="H69" s="31"/>
      <c r="I69" s="31"/>
      <c r="J69" s="12"/>
      <c r="K69" s="12"/>
    </row>
    <row r="70" spans="1:11" ht="19.5" customHeight="1" x14ac:dyDescent="0.25">
      <c r="A70" s="30">
        <f t="shared" si="9"/>
        <v>48</v>
      </c>
      <c r="B70" s="2" t="s">
        <v>254</v>
      </c>
      <c r="C70" s="32"/>
      <c r="D70" s="2"/>
      <c r="E70" s="12"/>
      <c r="F70" s="12"/>
      <c r="G70" s="12"/>
      <c r="H70" s="31"/>
      <c r="I70" s="31"/>
      <c r="J70" s="12"/>
      <c r="K70" s="12"/>
    </row>
    <row r="71" spans="1:11" s="15" customFormat="1" ht="64.5" customHeight="1" x14ac:dyDescent="0.25">
      <c r="A71" s="30">
        <f t="shared" si="9"/>
        <v>49</v>
      </c>
      <c r="B71" s="2" t="s">
        <v>66</v>
      </c>
      <c r="C71" s="32" t="s">
        <v>18</v>
      </c>
      <c r="D71" s="2" t="s">
        <v>66</v>
      </c>
      <c r="E71" s="12" t="s">
        <v>12</v>
      </c>
      <c r="F71" s="12">
        <v>1</v>
      </c>
      <c r="G71" s="12">
        <v>30000000</v>
      </c>
      <c r="H71" s="31" t="s">
        <v>49</v>
      </c>
      <c r="I71" s="31" t="s">
        <v>67</v>
      </c>
      <c r="J71" s="12">
        <f t="shared" si="13"/>
        <v>30000000</v>
      </c>
      <c r="K71" s="12">
        <f t="shared" si="12"/>
        <v>33600000</v>
      </c>
    </row>
    <row r="72" spans="1:11" s="15" customFormat="1" ht="75" x14ac:dyDescent="0.25">
      <c r="A72" s="30">
        <f t="shared" si="9"/>
        <v>50</v>
      </c>
      <c r="B72" s="53" t="s">
        <v>68</v>
      </c>
      <c r="C72" s="12" t="s">
        <v>95</v>
      </c>
      <c r="D72" s="53" t="s">
        <v>69</v>
      </c>
      <c r="E72" s="12" t="s">
        <v>12</v>
      </c>
      <c r="F72" s="12">
        <v>1</v>
      </c>
      <c r="G72" s="12">
        <v>5400000</v>
      </c>
      <c r="H72" s="31" t="s">
        <v>157</v>
      </c>
      <c r="I72" s="31" t="s">
        <v>13</v>
      </c>
      <c r="J72" s="12">
        <f t="shared" si="13"/>
        <v>5400000</v>
      </c>
      <c r="K72" s="12">
        <f t="shared" si="12"/>
        <v>6048000.0000000009</v>
      </c>
    </row>
    <row r="73" spans="1:11" s="15" customFormat="1" ht="74.25" customHeight="1" x14ac:dyDescent="0.25">
      <c r="A73" s="30">
        <f t="shared" si="9"/>
        <v>51</v>
      </c>
      <c r="B73" s="2" t="s">
        <v>70</v>
      </c>
      <c r="C73" s="12" t="s">
        <v>293</v>
      </c>
      <c r="D73" s="2" t="s">
        <v>240</v>
      </c>
      <c r="E73" s="12" t="s">
        <v>12</v>
      </c>
      <c r="F73" s="12">
        <v>1</v>
      </c>
      <c r="G73" s="12">
        <v>2924671</v>
      </c>
      <c r="H73" s="31" t="s">
        <v>15</v>
      </c>
      <c r="I73" s="31" t="s">
        <v>239</v>
      </c>
      <c r="J73" s="12">
        <f>F73*G73</f>
        <v>2924671</v>
      </c>
      <c r="K73" s="12">
        <f t="shared" si="12"/>
        <v>3275631.5200000005</v>
      </c>
    </row>
    <row r="74" spans="1:11" s="15" customFormat="1" ht="60" x14ac:dyDescent="0.25">
      <c r="A74" s="30">
        <f t="shared" si="9"/>
        <v>52</v>
      </c>
      <c r="B74" s="2" t="s">
        <v>71</v>
      </c>
      <c r="C74" s="12" t="s">
        <v>11</v>
      </c>
      <c r="D74" s="2" t="s">
        <v>71</v>
      </c>
      <c r="E74" s="12" t="s">
        <v>12</v>
      </c>
      <c r="F74" s="12">
        <v>1</v>
      </c>
      <c r="G74" s="12">
        <v>877200</v>
      </c>
      <c r="H74" s="31" t="s">
        <v>15</v>
      </c>
      <c r="I74" s="31" t="s">
        <v>72</v>
      </c>
      <c r="J74" s="12">
        <f t="shared" si="13"/>
        <v>877200</v>
      </c>
      <c r="K74" s="12">
        <f t="shared" si="12"/>
        <v>982464.00000000012</v>
      </c>
    </row>
    <row r="75" spans="1:11" s="15" customFormat="1" ht="60" x14ac:dyDescent="0.25">
      <c r="A75" s="30">
        <f t="shared" si="9"/>
        <v>53</v>
      </c>
      <c r="B75" s="2" t="s">
        <v>73</v>
      </c>
      <c r="C75" s="12" t="s">
        <v>11</v>
      </c>
      <c r="D75" s="2" t="s">
        <v>73</v>
      </c>
      <c r="E75" s="12" t="s">
        <v>12</v>
      </c>
      <c r="F75" s="12">
        <v>1</v>
      </c>
      <c r="G75" s="12">
        <v>16813</v>
      </c>
      <c r="H75" s="31" t="s">
        <v>15</v>
      </c>
      <c r="I75" s="31" t="s">
        <v>74</v>
      </c>
      <c r="J75" s="12">
        <f t="shared" si="13"/>
        <v>16813</v>
      </c>
      <c r="K75" s="12">
        <f t="shared" si="12"/>
        <v>18830.560000000001</v>
      </c>
    </row>
    <row r="76" spans="1:11" x14ac:dyDescent="0.25">
      <c r="A76" s="30">
        <f t="shared" si="9"/>
        <v>54</v>
      </c>
      <c r="B76" s="2" t="s">
        <v>254</v>
      </c>
      <c r="C76" s="12"/>
      <c r="D76" s="2"/>
      <c r="E76" s="12"/>
      <c r="F76" s="12"/>
      <c r="G76" s="12"/>
      <c r="H76" s="31"/>
      <c r="I76" s="31"/>
      <c r="J76" s="12"/>
      <c r="K76" s="12"/>
    </row>
    <row r="77" spans="1:11" s="15" customFormat="1" ht="60" x14ac:dyDescent="0.25">
      <c r="A77" s="30">
        <f t="shared" si="9"/>
        <v>55</v>
      </c>
      <c r="B77" s="47" t="s">
        <v>196</v>
      </c>
      <c r="C77" s="8" t="s">
        <v>11</v>
      </c>
      <c r="D77" s="47" t="s">
        <v>196</v>
      </c>
      <c r="E77" s="55" t="s">
        <v>12</v>
      </c>
      <c r="F77" s="55">
        <v>1</v>
      </c>
      <c r="G77" s="56">
        <v>1030000</v>
      </c>
      <c r="H77" s="33" t="s">
        <v>198</v>
      </c>
      <c r="I77" s="47" t="s">
        <v>195</v>
      </c>
      <c r="J77" s="12">
        <v>1030000</v>
      </c>
      <c r="K77" s="8">
        <f t="shared" si="12"/>
        <v>1153600</v>
      </c>
    </row>
    <row r="78" spans="1:11" s="15" customFormat="1" ht="60" x14ac:dyDescent="0.25">
      <c r="A78" s="30">
        <f t="shared" si="9"/>
        <v>56</v>
      </c>
      <c r="B78" s="47" t="s">
        <v>196</v>
      </c>
      <c r="C78" s="8" t="s">
        <v>11</v>
      </c>
      <c r="D78" s="47" t="s">
        <v>196</v>
      </c>
      <c r="E78" s="55" t="s">
        <v>12</v>
      </c>
      <c r="F78" s="55">
        <v>1</v>
      </c>
      <c r="G78" s="5">
        <v>1160000</v>
      </c>
      <c r="H78" s="33" t="s">
        <v>198</v>
      </c>
      <c r="I78" s="47" t="s">
        <v>195</v>
      </c>
      <c r="J78" s="12">
        <v>1160000</v>
      </c>
      <c r="K78" s="8">
        <f t="shared" si="12"/>
        <v>1299200.0000000002</v>
      </c>
    </row>
    <row r="79" spans="1:11" s="15" customFormat="1" ht="60" x14ac:dyDescent="0.25">
      <c r="A79" s="30">
        <f t="shared" si="9"/>
        <v>57</v>
      </c>
      <c r="B79" s="47" t="s">
        <v>196</v>
      </c>
      <c r="C79" s="8" t="s">
        <v>11</v>
      </c>
      <c r="D79" s="47" t="s">
        <v>196</v>
      </c>
      <c r="E79" s="55" t="s">
        <v>12</v>
      </c>
      <c r="F79" s="55">
        <v>1</v>
      </c>
      <c r="G79" s="5">
        <v>860000</v>
      </c>
      <c r="H79" s="33" t="s">
        <v>198</v>
      </c>
      <c r="I79" s="47" t="s">
        <v>194</v>
      </c>
      <c r="J79" s="12">
        <v>860000</v>
      </c>
      <c r="K79" s="8">
        <f t="shared" si="12"/>
        <v>963200.00000000012</v>
      </c>
    </row>
    <row r="80" spans="1:11" s="15" customFormat="1" ht="60" x14ac:dyDescent="0.25">
      <c r="A80" s="30">
        <f t="shared" si="9"/>
        <v>58</v>
      </c>
      <c r="B80" s="31" t="s">
        <v>112</v>
      </c>
      <c r="C80" s="12" t="s">
        <v>11</v>
      </c>
      <c r="D80" s="31" t="s">
        <v>112</v>
      </c>
      <c r="E80" s="12" t="s">
        <v>12</v>
      </c>
      <c r="F80" s="12">
        <v>1</v>
      </c>
      <c r="G80" s="12">
        <v>51800000</v>
      </c>
      <c r="H80" s="31" t="s">
        <v>15</v>
      </c>
      <c r="I80" s="31" t="s">
        <v>13</v>
      </c>
      <c r="J80" s="12">
        <f>F80*G80</f>
        <v>51800000</v>
      </c>
      <c r="K80" s="12">
        <f t="shared" si="12"/>
        <v>58016000.000000007</v>
      </c>
    </row>
    <row r="81" spans="1:11" s="15" customFormat="1" ht="60" x14ac:dyDescent="0.25">
      <c r="A81" s="30">
        <f t="shared" si="9"/>
        <v>59</v>
      </c>
      <c r="B81" s="2" t="s">
        <v>76</v>
      </c>
      <c r="C81" s="12" t="s">
        <v>11</v>
      </c>
      <c r="D81" s="2" t="s">
        <v>76</v>
      </c>
      <c r="E81" s="12" t="s">
        <v>12</v>
      </c>
      <c r="F81" s="12">
        <v>1</v>
      </c>
      <c r="G81" s="12">
        <v>70000</v>
      </c>
      <c r="H81" s="31" t="s">
        <v>15</v>
      </c>
      <c r="I81" s="31" t="s">
        <v>13</v>
      </c>
      <c r="J81" s="12">
        <f t="shared" si="13"/>
        <v>70000</v>
      </c>
      <c r="K81" s="12">
        <f t="shared" si="12"/>
        <v>78400.000000000015</v>
      </c>
    </row>
    <row r="82" spans="1:11" x14ac:dyDescent="0.25">
      <c r="A82" s="30">
        <f t="shared" si="9"/>
        <v>60</v>
      </c>
      <c r="B82" s="2" t="s">
        <v>254</v>
      </c>
      <c r="C82" s="12"/>
      <c r="D82" s="2"/>
      <c r="E82" s="12"/>
      <c r="F82" s="12"/>
      <c r="G82" s="12"/>
      <c r="H82" s="31"/>
      <c r="I82" s="31"/>
      <c r="J82" s="12"/>
      <c r="K82" s="12"/>
    </row>
    <row r="83" spans="1:11" s="15" customFormat="1" ht="60" x14ac:dyDescent="0.25">
      <c r="A83" s="30">
        <f t="shared" si="9"/>
        <v>61</v>
      </c>
      <c r="B83" s="6" t="s">
        <v>77</v>
      </c>
      <c r="C83" s="12" t="s">
        <v>18</v>
      </c>
      <c r="D83" s="6" t="s">
        <v>77</v>
      </c>
      <c r="E83" s="12" t="s">
        <v>12</v>
      </c>
      <c r="F83" s="12">
        <v>1</v>
      </c>
      <c r="G83" s="20">
        <v>49200000</v>
      </c>
      <c r="H83" s="31" t="s">
        <v>37</v>
      </c>
      <c r="I83" s="31" t="s">
        <v>13</v>
      </c>
      <c r="J83" s="12">
        <f t="shared" si="13"/>
        <v>49200000</v>
      </c>
      <c r="K83" s="12">
        <f t="shared" si="12"/>
        <v>55104000.000000007</v>
      </c>
    </row>
    <row r="84" spans="1:11" s="15" customFormat="1" ht="105" x14ac:dyDescent="0.25">
      <c r="A84" s="30">
        <f t="shared" si="9"/>
        <v>62</v>
      </c>
      <c r="B84" s="53" t="s">
        <v>202</v>
      </c>
      <c r="C84" s="12" t="s">
        <v>11</v>
      </c>
      <c r="D84" s="53" t="s">
        <v>78</v>
      </c>
      <c r="E84" s="12" t="s">
        <v>12</v>
      </c>
      <c r="F84" s="12">
        <v>1</v>
      </c>
      <c r="G84" s="12">
        <v>31834397</v>
      </c>
      <c r="H84" s="31" t="s">
        <v>49</v>
      </c>
      <c r="I84" s="31" t="s">
        <v>13</v>
      </c>
      <c r="J84" s="12">
        <f t="shared" si="13"/>
        <v>31834397</v>
      </c>
      <c r="K84" s="12">
        <f t="shared" si="12"/>
        <v>35654524.640000001</v>
      </c>
    </row>
    <row r="85" spans="1:11" s="15" customFormat="1" ht="60" x14ac:dyDescent="0.25">
      <c r="A85" s="30">
        <f t="shared" si="9"/>
        <v>63</v>
      </c>
      <c r="B85" s="6" t="s">
        <v>79</v>
      </c>
      <c r="C85" s="12" t="s">
        <v>11</v>
      </c>
      <c r="D85" s="6" t="s">
        <v>80</v>
      </c>
      <c r="E85" s="12" t="s">
        <v>12</v>
      </c>
      <c r="F85" s="12">
        <v>1</v>
      </c>
      <c r="G85" s="12">
        <v>8222148</v>
      </c>
      <c r="H85" s="31" t="s">
        <v>49</v>
      </c>
      <c r="I85" s="31" t="s">
        <v>13</v>
      </c>
      <c r="J85" s="12">
        <f t="shared" si="13"/>
        <v>8222148</v>
      </c>
      <c r="K85" s="12">
        <f t="shared" si="12"/>
        <v>9208805.7600000016</v>
      </c>
    </row>
    <row r="86" spans="1:11" s="15" customFormat="1" ht="60" x14ac:dyDescent="0.25">
      <c r="A86" s="30">
        <f t="shared" si="9"/>
        <v>64</v>
      </c>
      <c r="B86" s="6" t="s">
        <v>81</v>
      </c>
      <c r="C86" s="12" t="s">
        <v>11</v>
      </c>
      <c r="D86" s="6" t="s">
        <v>82</v>
      </c>
      <c r="E86" s="12" t="s">
        <v>12</v>
      </c>
      <c r="F86" s="12">
        <v>1</v>
      </c>
      <c r="G86" s="12">
        <v>364625</v>
      </c>
      <c r="H86" s="31" t="s">
        <v>49</v>
      </c>
      <c r="I86" s="31" t="s">
        <v>13</v>
      </c>
      <c r="J86" s="12">
        <f t="shared" si="13"/>
        <v>364625</v>
      </c>
      <c r="K86" s="12">
        <f t="shared" si="12"/>
        <v>408380.00000000006</v>
      </c>
    </row>
    <row r="87" spans="1:11" s="15" customFormat="1" ht="75" x14ac:dyDescent="0.25">
      <c r="A87" s="30">
        <f t="shared" si="9"/>
        <v>65</v>
      </c>
      <c r="B87" s="7" t="s">
        <v>83</v>
      </c>
      <c r="C87" s="12" t="s">
        <v>18</v>
      </c>
      <c r="D87" s="63" t="s">
        <v>84</v>
      </c>
      <c r="E87" s="12" t="s">
        <v>12</v>
      </c>
      <c r="F87" s="12">
        <v>1</v>
      </c>
      <c r="G87" s="12">
        <v>64183315</v>
      </c>
      <c r="H87" s="31" t="s">
        <v>49</v>
      </c>
      <c r="I87" s="31" t="s">
        <v>85</v>
      </c>
      <c r="J87" s="12">
        <f t="shared" si="13"/>
        <v>64183315</v>
      </c>
      <c r="K87" s="12">
        <f t="shared" si="12"/>
        <v>71885312.800000012</v>
      </c>
    </row>
    <row r="88" spans="1:11" s="15" customFormat="1" ht="120" x14ac:dyDescent="0.25">
      <c r="A88" s="30">
        <f t="shared" si="9"/>
        <v>66</v>
      </c>
      <c r="B88" s="7" t="s">
        <v>86</v>
      </c>
      <c r="C88" s="12" t="s">
        <v>18</v>
      </c>
      <c r="D88" s="63" t="s">
        <v>87</v>
      </c>
      <c r="E88" s="12" t="s">
        <v>12</v>
      </c>
      <c r="F88" s="12">
        <v>1</v>
      </c>
      <c r="G88" s="12">
        <v>29995000</v>
      </c>
      <c r="H88" s="31" t="s">
        <v>49</v>
      </c>
      <c r="I88" s="31" t="s">
        <v>85</v>
      </c>
      <c r="J88" s="12">
        <f t="shared" si="13"/>
        <v>29995000</v>
      </c>
      <c r="K88" s="12">
        <f t="shared" si="12"/>
        <v>33594400</v>
      </c>
    </row>
    <row r="89" spans="1:11" s="15" customFormat="1" ht="105" x14ac:dyDescent="0.25">
      <c r="A89" s="30">
        <f t="shared" si="9"/>
        <v>67</v>
      </c>
      <c r="B89" s="7" t="s">
        <v>88</v>
      </c>
      <c r="C89" s="12" t="s">
        <v>24</v>
      </c>
      <c r="D89" s="53" t="s">
        <v>89</v>
      </c>
      <c r="E89" s="12" t="s">
        <v>12</v>
      </c>
      <c r="F89" s="12">
        <v>1</v>
      </c>
      <c r="G89" s="12">
        <v>2449800</v>
      </c>
      <c r="H89" s="31" t="s">
        <v>49</v>
      </c>
      <c r="I89" s="31" t="s">
        <v>85</v>
      </c>
      <c r="J89" s="12">
        <f t="shared" si="13"/>
        <v>2449800</v>
      </c>
      <c r="K89" s="12">
        <f t="shared" si="12"/>
        <v>2743776.0000000005</v>
      </c>
    </row>
    <row r="90" spans="1:11" s="15" customFormat="1" ht="45" x14ac:dyDescent="0.25">
      <c r="A90" s="30">
        <f t="shared" si="9"/>
        <v>68</v>
      </c>
      <c r="B90" s="7" t="s">
        <v>90</v>
      </c>
      <c r="C90" s="12" t="s">
        <v>24</v>
      </c>
      <c r="D90" s="63" t="s">
        <v>250</v>
      </c>
      <c r="E90" s="12" t="s">
        <v>12</v>
      </c>
      <c r="F90" s="12">
        <v>1</v>
      </c>
      <c r="G90" s="12">
        <v>2500000</v>
      </c>
      <c r="H90" s="31" t="s">
        <v>20</v>
      </c>
      <c r="I90" s="31" t="s">
        <v>85</v>
      </c>
      <c r="J90" s="12">
        <f t="shared" si="13"/>
        <v>2500000</v>
      </c>
      <c r="K90" s="12">
        <f t="shared" si="12"/>
        <v>2800000.0000000005</v>
      </c>
    </row>
    <row r="91" spans="1:11" s="10" customFormat="1" x14ac:dyDescent="0.25">
      <c r="A91" s="30">
        <f t="shared" si="9"/>
        <v>69</v>
      </c>
      <c r="B91" s="7" t="s">
        <v>254</v>
      </c>
      <c r="C91" s="12"/>
      <c r="D91" s="7"/>
      <c r="E91" s="12"/>
      <c r="F91" s="12"/>
      <c r="G91" s="12"/>
      <c r="H91" s="31"/>
      <c r="I91" s="31"/>
      <c r="J91" s="12"/>
      <c r="K91" s="12"/>
    </row>
    <row r="92" spans="1:11" s="15" customFormat="1" ht="45" x14ac:dyDescent="0.25">
      <c r="A92" s="30">
        <f t="shared" si="9"/>
        <v>70</v>
      </c>
      <c r="B92" s="7" t="s">
        <v>91</v>
      </c>
      <c r="C92" s="12" t="s">
        <v>18</v>
      </c>
      <c r="D92" s="7" t="s">
        <v>92</v>
      </c>
      <c r="E92" s="12" t="s">
        <v>12</v>
      </c>
      <c r="F92" s="12">
        <v>1</v>
      </c>
      <c r="G92" s="12">
        <v>30375000</v>
      </c>
      <c r="H92" s="31" t="s">
        <v>49</v>
      </c>
      <c r="I92" s="31" t="s">
        <v>85</v>
      </c>
      <c r="J92" s="12">
        <f t="shared" si="13"/>
        <v>30375000</v>
      </c>
      <c r="K92" s="12">
        <f t="shared" si="12"/>
        <v>34020000</v>
      </c>
    </row>
    <row r="93" spans="1:11" s="15" customFormat="1" ht="90" x14ac:dyDescent="0.25">
      <c r="A93" s="30">
        <f t="shared" si="9"/>
        <v>71</v>
      </c>
      <c r="B93" s="7" t="s">
        <v>171</v>
      </c>
      <c r="C93" s="12" t="s">
        <v>18</v>
      </c>
      <c r="D93" s="63" t="s">
        <v>172</v>
      </c>
      <c r="E93" s="12" t="s">
        <v>12</v>
      </c>
      <c r="F93" s="12">
        <v>1</v>
      </c>
      <c r="G93" s="12">
        <v>29750000</v>
      </c>
      <c r="H93" s="31" t="s">
        <v>49</v>
      </c>
      <c r="I93" s="31" t="s">
        <v>85</v>
      </c>
      <c r="J93" s="12">
        <f t="shared" si="13"/>
        <v>29750000</v>
      </c>
      <c r="K93" s="12">
        <f t="shared" si="12"/>
        <v>33320000.000000004</v>
      </c>
    </row>
    <row r="94" spans="1:11" s="15" customFormat="1" ht="45" x14ac:dyDescent="0.25">
      <c r="A94" s="19">
        <f t="shared" si="9"/>
        <v>72</v>
      </c>
      <c r="B94" s="7" t="s">
        <v>93</v>
      </c>
      <c r="C94" s="12" t="s">
        <v>18</v>
      </c>
      <c r="D94" s="63" t="s">
        <v>94</v>
      </c>
      <c r="E94" s="12" t="s">
        <v>12</v>
      </c>
      <c r="F94" s="12">
        <v>1</v>
      </c>
      <c r="G94" s="12">
        <v>17800000</v>
      </c>
      <c r="H94" s="31" t="s">
        <v>49</v>
      </c>
      <c r="I94" s="31" t="s">
        <v>85</v>
      </c>
      <c r="J94" s="12">
        <f t="shared" si="13"/>
        <v>17800000</v>
      </c>
      <c r="K94" s="12">
        <f t="shared" si="12"/>
        <v>19936000.000000004</v>
      </c>
    </row>
    <row r="95" spans="1:11" s="15" customFormat="1" ht="60" x14ac:dyDescent="0.25">
      <c r="A95" s="19">
        <f t="shared" si="9"/>
        <v>73</v>
      </c>
      <c r="B95" s="31" t="s">
        <v>96</v>
      </c>
      <c r="C95" s="3" t="s">
        <v>97</v>
      </c>
      <c r="D95" s="31" t="s">
        <v>98</v>
      </c>
      <c r="E95" s="12" t="s">
        <v>12</v>
      </c>
      <c r="F95" s="12">
        <v>1</v>
      </c>
      <c r="G95" s="12">
        <v>20000000</v>
      </c>
      <c r="H95" s="31" t="s">
        <v>99</v>
      </c>
      <c r="I95" s="31" t="s">
        <v>13</v>
      </c>
      <c r="J95" s="12">
        <f t="shared" si="13"/>
        <v>20000000</v>
      </c>
      <c r="K95" s="12">
        <f t="shared" si="12"/>
        <v>22400000.000000004</v>
      </c>
    </row>
    <row r="96" spans="1:11" s="15" customFormat="1" ht="45" x14ac:dyDescent="0.25">
      <c r="A96" s="19">
        <f t="shared" si="9"/>
        <v>74</v>
      </c>
      <c r="B96" s="64" t="s">
        <v>100</v>
      </c>
      <c r="C96" s="12" t="s">
        <v>11</v>
      </c>
      <c r="D96" s="65" t="s">
        <v>101</v>
      </c>
      <c r="E96" s="12" t="s">
        <v>12</v>
      </c>
      <c r="F96" s="12">
        <v>1</v>
      </c>
      <c r="G96" s="12">
        <v>19899000</v>
      </c>
      <c r="H96" s="31" t="s">
        <v>102</v>
      </c>
      <c r="I96" s="31" t="s">
        <v>85</v>
      </c>
      <c r="J96" s="12">
        <f t="shared" si="13"/>
        <v>19899000</v>
      </c>
      <c r="K96" s="12">
        <f t="shared" si="12"/>
        <v>22286880.000000004</v>
      </c>
    </row>
    <row r="97" spans="1:11" s="15" customFormat="1" ht="135" x14ac:dyDescent="0.25">
      <c r="A97" s="19">
        <f t="shared" si="9"/>
        <v>75</v>
      </c>
      <c r="B97" s="64" t="s">
        <v>103</v>
      </c>
      <c r="C97" s="12" t="s">
        <v>11</v>
      </c>
      <c r="D97" s="64" t="s">
        <v>103</v>
      </c>
      <c r="E97" s="12" t="s">
        <v>12</v>
      </c>
      <c r="F97" s="12">
        <v>1</v>
      </c>
      <c r="G97" s="12">
        <v>58956000</v>
      </c>
      <c r="H97" s="31" t="s">
        <v>104</v>
      </c>
      <c r="I97" s="31" t="s">
        <v>13</v>
      </c>
      <c r="J97" s="12">
        <f t="shared" si="13"/>
        <v>58956000</v>
      </c>
      <c r="K97" s="12">
        <f t="shared" si="12"/>
        <v>66030720.000000007</v>
      </c>
    </row>
    <row r="98" spans="1:11" s="15" customFormat="1" ht="60" x14ac:dyDescent="0.25">
      <c r="A98" s="19">
        <f t="shared" si="9"/>
        <v>76</v>
      </c>
      <c r="B98" s="6" t="s">
        <v>165</v>
      </c>
      <c r="C98" s="32" t="s">
        <v>11</v>
      </c>
      <c r="D98" s="6" t="str">
        <f>B98</f>
        <v xml:space="preserve">Разработка концепции развития интегрированной академической системы здравоохранения </v>
      </c>
      <c r="E98" s="12" t="s">
        <v>12</v>
      </c>
      <c r="F98" s="12">
        <v>1</v>
      </c>
      <c r="G98" s="12">
        <v>37500000</v>
      </c>
      <c r="H98" s="31" t="s">
        <v>168</v>
      </c>
      <c r="I98" s="31" t="s">
        <v>13</v>
      </c>
      <c r="J98" s="12">
        <f t="shared" si="13"/>
        <v>37500000</v>
      </c>
      <c r="K98" s="12">
        <f t="shared" si="12"/>
        <v>42000000.000000007</v>
      </c>
    </row>
    <row r="99" spans="1:11" x14ac:dyDescent="0.25">
      <c r="A99" s="19">
        <f t="shared" si="9"/>
        <v>77</v>
      </c>
      <c r="B99" s="7" t="s">
        <v>254</v>
      </c>
      <c r="C99" s="32"/>
      <c r="D99" s="7"/>
      <c r="E99" s="12"/>
      <c r="F99" s="12"/>
      <c r="G99" s="12"/>
      <c r="H99" s="31"/>
      <c r="I99" s="31"/>
      <c r="J99" s="12"/>
      <c r="K99" s="12"/>
    </row>
    <row r="100" spans="1:11" s="15" customFormat="1" ht="60" x14ac:dyDescent="0.25">
      <c r="A100" s="19">
        <f t="shared" si="9"/>
        <v>78</v>
      </c>
      <c r="B100" s="2" t="s">
        <v>108</v>
      </c>
      <c r="C100" s="12" t="s">
        <v>11</v>
      </c>
      <c r="D100" s="2" t="s">
        <v>108</v>
      </c>
      <c r="E100" s="12" t="s">
        <v>12</v>
      </c>
      <c r="F100" s="12">
        <v>1</v>
      </c>
      <c r="G100" s="66">
        <v>1009421540</v>
      </c>
      <c r="H100" s="31" t="s">
        <v>156</v>
      </c>
      <c r="I100" s="31" t="s">
        <v>13</v>
      </c>
      <c r="J100" s="12">
        <f>F100*G100</f>
        <v>1009421540</v>
      </c>
      <c r="K100" s="12">
        <f>J100*1.12</f>
        <v>1130552124.8000002</v>
      </c>
    </row>
    <row r="101" spans="1:11" x14ac:dyDescent="0.25">
      <c r="A101" s="19">
        <f t="shared" si="9"/>
        <v>79</v>
      </c>
      <c r="B101" s="6" t="s">
        <v>254</v>
      </c>
      <c r="C101" s="12"/>
      <c r="D101" s="6"/>
      <c r="E101" s="12"/>
      <c r="F101" s="12"/>
      <c r="G101" s="12"/>
      <c r="H101" s="31"/>
      <c r="I101" s="31"/>
      <c r="J101" s="12"/>
      <c r="K101" s="12"/>
    </row>
    <row r="102" spans="1:11" s="15" customFormat="1" ht="60" x14ac:dyDescent="0.25">
      <c r="A102" s="19">
        <f t="shared" si="9"/>
        <v>80</v>
      </c>
      <c r="B102" s="6" t="s">
        <v>166</v>
      </c>
      <c r="C102" s="12" t="s">
        <v>11</v>
      </c>
      <c r="D102" s="6" t="s">
        <v>166</v>
      </c>
      <c r="E102" s="3" t="s">
        <v>12</v>
      </c>
      <c r="F102" s="5">
        <v>1</v>
      </c>
      <c r="G102" s="36">
        <v>66600000</v>
      </c>
      <c r="H102" s="31" t="s">
        <v>168</v>
      </c>
      <c r="I102" s="31" t="s">
        <v>13</v>
      </c>
      <c r="J102" s="12">
        <f>F102*G102</f>
        <v>66600000</v>
      </c>
      <c r="K102" s="12">
        <f>J102*1.12</f>
        <v>74592000</v>
      </c>
    </row>
    <row r="103" spans="1:11" s="15" customFormat="1" ht="45" x14ac:dyDescent="0.25">
      <c r="A103" s="19">
        <f t="shared" si="9"/>
        <v>81</v>
      </c>
      <c r="B103" s="6" t="s">
        <v>167</v>
      </c>
      <c r="C103" s="12" t="s">
        <v>11</v>
      </c>
      <c r="D103" s="6" t="s">
        <v>167</v>
      </c>
      <c r="E103" s="3" t="s">
        <v>12</v>
      </c>
      <c r="F103" s="5">
        <v>1</v>
      </c>
      <c r="G103" s="36">
        <v>36500000</v>
      </c>
      <c r="H103" s="6" t="s">
        <v>212</v>
      </c>
      <c r="I103" s="31" t="s">
        <v>46</v>
      </c>
      <c r="J103" s="12">
        <f>F103*G103</f>
        <v>36500000</v>
      </c>
      <c r="K103" s="12">
        <f>J103*1.12</f>
        <v>40880000.000000007</v>
      </c>
    </row>
    <row r="104" spans="1:11" s="15" customFormat="1" ht="90" x14ac:dyDescent="0.25">
      <c r="A104" s="19">
        <f t="shared" si="9"/>
        <v>82</v>
      </c>
      <c r="B104" s="53" t="s">
        <v>106</v>
      </c>
      <c r="C104" s="12" t="s">
        <v>95</v>
      </c>
      <c r="D104" s="53" t="s">
        <v>107</v>
      </c>
      <c r="E104" s="12" t="s">
        <v>12</v>
      </c>
      <c r="F104" s="12">
        <v>1</v>
      </c>
      <c r="G104" s="12">
        <v>3497000</v>
      </c>
      <c r="H104" s="31" t="s">
        <v>157</v>
      </c>
      <c r="I104" s="31" t="s">
        <v>13</v>
      </c>
      <c r="J104" s="12">
        <f t="shared" si="13"/>
        <v>3497000</v>
      </c>
      <c r="K104" s="12">
        <f t="shared" si="12"/>
        <v>3916640.0000000005</v>
      </c>
    </row>
    <row r="105" spans="1:11" s="15" customFormat="1" ht="60" x14ac:dyDescent="0.25">
      <c r="A105" s="19">
        <f t="shared" si="9"/>
        <v>83</v>
      </c>
      <c r="B105" s="64" t="s">
        <v>109</v>
      </c>
      <c r="C105" s="12" t="s">
        <v>11</v>
      </c>
      <c r="D105" s="64" t="s">
        <v>109</v>
      </c>
      <c r="E105" s="12" t="s">
        <v>12</v>
      </c>
      <c r="F105" s="12">
        <v>1</v>
      </c>
      <c r="G105" s="12">
        <v>55425000</v>
      </c>
      <c r="H105" s="31" t="s">
        <v>110</v>
      </c>
      <c r="I105" s="31" t="s">
        <v>13</v>
      </c>
      <c r="J105" s="12">
        <f t="shared" si="13"/>
        <v>55425000</v>
      </c>
      <c r="K105" s="12">
        <f t="shared" si="12"/>
        <v>62076000.000000007</v>
      </c>
    </row>
    <row r="106" spans="1:11" s="15" customFormat="1" ht="105" x14ac:dyDescent="0.25">
      <c r="A106" s="19">
        <f t="shared" si="9"/>
        <v>84</v>
      </c>
      <c r="B106" s="64" t="s">
        <v>111</v>
      </c>
      <c r="C106" s="12" t="s">
        <v>11</v>
      </c>
      <c r="D106" s="64" t="s">
        <v>111</v>
      </c>
      <c r="E106" s="12" t="s">
        <v>12</v>
      </c>
      <c r="F106" s="12">
        <v>1</v>
      </c>
      <c r="G106" s="12">
        <v>80887920</v>
      </c>
      <c r="H106" s="31" t="s">
        <v>49</v>
      </c>
      <c r="I106" s="31" t="s">
        <v>46</v>
      </c>
      <c r="J106" s="12">
        <f t="shared" si="13"/>
        <v>80887920</v>
      </c>
      <c r="K106" s="12">
        <f t="shared" si="12"/>
        <v>90594470.400000006</v>
      </c>
    </row>
    <row r="107" spans="1:11" x14ac:dyDescent="0.25">
      <c r="A107" s="19">
        <f t="shared" si="9"/>
        <v>85</v>
      </c>
      <c r="B107" s="2" t="s">
        <v>254</v>
      </c>
      <c r="C107" s="12"/>
      <c r="D107" s="2"/>
      <c r="E107" s="12"/>
      <c r="F107" s="12"/>
      <c r="G107" s="12"/>
      <c r="H107" s="31"/>
      <c r="I107" s="31"/>
      <c r="J107" s="12"/>
      <c r="K107" s="12"/>
    </row>
    <row r="108" spans="1:11" s="15" customFormat="1" ht="105" x14ac:dyDescent="0.25">
      <c r="A108" s="19">
        <f>A107+1</f>
        <v>86</v>
      </c>
      <c r="B108" s="2" t="s">
        <v>211</v>
      </c>
      <c r="C108" s="12" t="s">
        <v>11</v>
      </c>
      <c r="D108" s="2" t="s">
        <v>211</v>
      </c>
      <c r="E108" s="12" t="s">
        <v>12</v>
      </c>
      <c r="F108" s="12">
        <v>1</v>
      </c>
      <c r="G108" s="12">
        <v>6739000</v>
      </c>
      <c r="H108" s="31" t="s">
        <v>105</v>
      </c>
      <c r="I108" s="31" t="s">
        <v>13</v>
      </c>
      <c r="J108" s="12">
        <f t="shared" si="13"/>
        <v>6739000</v>
      </c>
      <c r="K108" s="12">
        <f t="shared" si="12"/>
        <v>7547680.0000000009</v>
      </c>
    </row>
    <row r="109" spans="1:11" s="15" customFormat="1" ht="36" customHeight="1" x14ac:dyDescent="0.25">
      <c r="A109" s="115">
        <f>A108+1</f>
        <v>87</v>
      </c>
      <c r="B109" s="130" t="s">
        <v>214</v>
      </c>
      <c r="C109" s="107" t="s">
        <v>11</v>
      </c>
      <c r="D109" s="130" t="s">
        <v>214</v>
      </c>
      <c r="E109" s="107" t="s">
        <v>12</v>
      </c>
      <c r="F109" s="107">
        <v>1</v>
      </c>
      <c r="G109" s="107">
        <v>259000000</v>
      </c>
      <c r="H109" s="130" t="s">
        <v>215</v>
      </c>
      <c r="I109" s="130" t="s">
        <v>46</v>
      </c>
      <c r="J109" s="12">
        <f t="shared" si="13"/>
        <v>259000000</v>
      </c>
      <c r="K109" s="12">
        <f t="shared" si="12"/>
        <v>290080000</v>
      </c>
    </row>
    <row r="110" spans="1:11" s="15" customFormat="1" ht="36" customHeight="1" x14ac:dyDescent="0.25">
      <c r="A110" s="116"/>
      <c r="B110" s="131"/>
      <c r="C110" s="108"/>
      <c r="D110" s="131"/>
      <c r="E110" s="108"/>
      <c r="F110" s="108"/>
      <c r="G110" s="108"/>
      <c r="H110" s="131"/>
      <c r="I110" s="131"/>
      <c r="J110" s="8" t="s">
        <v>47</v>
      </c>
      <c r="K110" s="8" t="s">
        <v>47</v>
      </c>
    </row>
    <row r="111" spans="1:11" s="15" customFormat="1" ht="36" customHeight="1" x14ac:dyDescent="0.25">
      <c r="A111" s="116"/>
      <c r="B111" s="131"/>
      <c r="C111" s="108"/>
      <c r="D111" s="131"/>
      <c r="E111" s="108"/>
      <c r="F111" s="108"/>
      <c r="G111" s="108"/>
      <c r="H111" s="131"/>
      <c r="I111" s="131"/>
      <c r="J111" s="8" t="s">
        <v>216</v>
      </c>
      <c r="K111" s="8" t="s">
        <v>218</v>
      </c>
    </row>
    <row r="112" spans="1:11" s="15" customFormat="1" ht="36" customHeight="1" x14ac:dyDescent="0.25">
      <c r="A112" s="117"/>
      <c r="B112" s="132"/>
      <c r="C112" s="109"/>
      <c r="D112" s="132"/>
      <c r="E112" s="109"/>
      <c r="F112" s="109"/>
      <c r="G112" s="109"/>
      <c r="H112" s="132"/>
      <c r="I112" s="132"/>
      <c r="J112" s="8" t="s">
        <v>217</v>
      </c>
      <c r="K112" s="8" t="s">
        <v>219</v>
      </c>
    </row>
    <row r="113" spans="1:12" s="15" customFormat="1" ht="31.5" customHeight="1" x14ac:dyDescent="0.25">
      <c r="A113" s="115">
        <f>A109+1</f>
        <v>88</v>
      </c>
      <c r="B113" s="130" t="s">
        <v>220</v>
      </c>
      <c r="C113" s="107" t="s">
        <v>11</v>
      </c>
      <c r="D113" s="130" t="s">
        <v>220</v>
      </c>
      <c r="E113" s="107" t="s">
        <v>12</v>
      </c>
      <c r="F113" s="107">
        <v>1</v>
      </c>
      <c r="G113" s="107">
        <v>409551224</v>
      </c>
      <c r="H113" s="130" t="s">
        <v>221</v>
      </c>
      <c r="I113" s="130" t="s">
        <v>46</v>
      </c>
      <c r="J113" s="12">
        <f t="shared" ref="J113" si="14">F113*G113</f>
        <v>409551224</v>
      </c>
      <c r="K113" s="12">
        <f t="shared" ref="K113" si="15">J113*1.12</f>
        <v>458697370.88000005</v>
      </c>
    </row>
    <row r="114" spans="1:12" s="15" customFormat="1" ht="31.5" customHeight="1" x14ac:dyDescent="0.25">
      <c r="A114" s="116"/>
      <c r="B114" s="131"/>
      <c r="C114" s="108"/>
      <c r="D114" s="131"/>
      <c r="E114" s="108"/>
      <c r="F114" s="108"/>
      <c r="G114" s="108"/>
      <c r="H114" s="131"/>
      <c r="I114" s="131"/>
      <c r="J114" s="8" t="s">
        <v>47</v>
      </c>
      <c r="K114" s="8" t="s">
        <v>47</v>
      </c>
    </row>
    <row r="115" spans="1:12" s="15" customFormat="1" ht="31.5" customHeight="1" x14ac:dyDescent="0.25">
      <c r="A115" s="116"/>
      <c r="B115" s="131"/>
      <c r="C115" s="108"/>
      <c r="D115" s="131"/>
      <c r="E115" s="108"/>
      <c r="F115" s="108"/>
      <c r="G115" s="108"/>
      <c r="H115" s="131"/>
      <c r="I115" s="131"/>
      <c r="J115" s="8" t="s">
        <v>222</v>
      </c>
      <c r="K115" s="8" t="s">
        <v>224</v>
      </c>
    </row>
    <row r="116" spans="1:12" s="15" customFormat="1" ht="31.5" customHeight="1" x14ac:dyDescent="0.25">
      <c r="A116" s="117"/>
      <c r="B116" s="132"/>
      <c r="C116" s="109"/>
      <c r="D116" s="132"/>
      <c r="E116" s="109"/>
      <c r="F116" s="109"/>
      <c r="G116" s="109"/>
      <c r="H116" s="132"/>
      <c r="I116" s="132"/>
      <c r="J116" s="8" t="s">
        <v>223</v>
      </c>
      <c r="K116" s="8" t="s">
        <v>225</v>
      </c>
    </row>
    <row r="117" spans="1:12" s="15" customFormat="1" ht="90" x14ac:dyDescent="0.25">
      <c r="A117" s="30">
        <f>A113+1</f>
        <v>89</v>
      </c>
      <c r="B117" s="2" t="s">
        <v>16</v>
      </c>
      <c r="C117" s="12" t="s">
        <v>11</v>
      </c>
      <c r="D117" s="2" t="str">
        <f>B117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17" s="12" t="s">
        <v>12</v>
      </c>
      <c r="F117" s="12">
        <v>1</v>
      </c>
      <c r="G117" s="12">
        <v>91945000</v>
      </c>
      <c r="H117" s="31" t="s">
        <v>15</v>
      </c>
      <c r="I117" s="31" t="s">
        <v>13</v>
      </c>
      <c r="J117" s="12">
        <f t="shared" ref="J117:J125" si="16">F117*G117</f>
        <v>91945000</v>
      </c>
      <c r="K117" s="12">
        <f t="shared" ref="K117:K185" si="17">J117*1.12</f>
        <v>102978400.00000001</v>
      </c>
    </row>
    <row r="118" spans="1:12" s="15" customFormat="1" ht="225" x14ac:dyDescent="0.25">
      <c r="A118" s="30">
        <f>A117+1</f>
        <v>90</v>
      </c>
      <c r="B118" s="67" t="s">
        <v>113</v>
      </c>
      <c r="C118" s="12" t="s">
        <v>11</v>
      </c>
      <c r="D118" s="67" t="str">
        <f>B118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18" s="12" t="s">
        <v>12</v>
      </c>
      <c r="F118" s="12">
        <v>1</v>
      </c>
      <c r="G118" s="12">
        <v>521220000</v>
      </c>
      <c r="H118" s="31" t="s">
        <v>49</v>
      </c>
      <c r="I118" s="31" t="s">
        <v>13</v>
      </c>
      <c r="J118" s="12">
        <f t="shared" si="16"/>
        <v>521220000</v>
      </c>
      <c r="K118" s="12">
        <f t="shared" si="17"/>
        <v>583766400</v>
      </c>
    </row>
    <row r="119" spans="1:12" s="15" customFormat="1" ht="195" x14ac:dyDescent="0.25">
      <c r="A119" s="30">
        <f t="shared" ref="A119:A123" si="18">A118+1</f>
        <v>91</v>
      </c>
      <c r="B119" s="6" t="s">
        <v>150</v>
      </c>
      <c r="C119" s="12" t="s">
        <v>11</v>
      </c>
      <c r="D119" s="6" t="s">
        <v>150</v>
      </c>
      <c r="E119" s="3" t="s">
        <v>12</v>
      </c>
      <c r="F119" s="5">
        <v>1</v>
      </c>
      <c r="G119" s="5">
        <v>762000000</v>
      </c>
      <c r="H119" s="6" t="s">
        <v>151</v>
      </c>
      <c r="I119" s="7" t="s">
        <v>152</v>
      </c>
      <c r="J119" s="12">
        <f t="shared" si="16"/>
        <v>762000000</v>
      </c>
      <c r="K119" s="12">
        <f t="shared" si="17"/>
        <v>853440000.00000012</v>
      </c>
    </row>
    <row r="120" spans="1:12" s="15" customFormat="1" ht="105" x14ac:dyDescent="0.25">
      <c r="A120" s="30">
        <f t="shared" si="18"/>
        <v>92</v>
      </c>
      <c r="B120" s="33" t="s">
        <v>235</v>
      </c>
      <c r="C120" s="12" t="s">
        <v>11</v>
      </c>
      <c r="D120" s="33" t="s">
        <v>237</v>
      </c>
      <c r="E120" s="55" t="s">
        <v>12</v>
      </c>
      <c r="F120" s="56">
        <v>1</v>
      </c>
      <c r="G120" s="5">
        <v>46863176</v>
      </c>
      <c r="H120" s="33" t="s">
        <v>179</v>
      </c>
      <c r="I120" s="33" t="s">
        <v>13</v>
      </c>
      <c r="J120" s="8">
        <v>46863176</v>
      </c>
      <c r="K120" s="8">
        <f>J120*1.12</f>
        <v>52486757.120000005</v>
      </c>
    </row>
    <row r="121" spans="1:12" s="15" customFormat="1" ht="181.5" customHeight="1" x14ac:dyDescent="0.25">
      <c r="A121" s="30">
        <f t="shared" si="18"/>
        <v>93</v>
      </c>
      <c r="B121" s="47" t="s">
        <v>178</v>
      </c>
      <c r="C121" s="8" t="s">
        <v>11</v>
      </c>
      <c r="D121" s="68" t="s">
        <v>183</v>
      </c>
      <c r="E121" s="55" t="s">
        <v>12</v>
      </c>
      <c r="F121" s="55">
        <v>1</v>
      </c>
      <c r="G121" s="69">
        <v>460266000</v>
      </c>
      <c r="H121" s="33" t="s">
        <v>179</v>
      </c>
      <c r="I121" s="33" t="s">
        <v>13</v>
      </c>
      <c r="J121" s="8">
        <f t="shared" si="16"/>
        <v>460266000</v>
      </c>
      <c r="K121" s="8">
        <f t="shared" si="17"/>
        <v>515497920.00000006</v>
      </c>
    </row>
    <row r="122" spans="1:12" s="15" customFormat="1" ht="180" x14ac:dyDescent="0.25">
      <c r="A122" s="30">
        <f t="shared" si="18"/>
        <v>94</v>
      </c>
      <c r="B122" s="31" t="s">
        <v>180</v>
      </c>
      <c r="C122" s="8" t="s">
        <v>11</v>
      </c>
      <c r="D122" s="31" t="s">
        <v>184</v>
      </c>
      <c r="E122" s="55" t="s">
        <v>12</v>
      </c>
      <c r="F122" s="55">
        <v>1</v>
      </c>
      <c r="G122" s="69">
        <v>267857142.90000001</v>
      </c>
      <c r="H122" s="33" t="s">
        <v>179</v>
      </c>
      <c r="I122" s="33" t="s">
        <v>46</v>
      </c>
      <c r="J122" s="8">
        <f t="shared" si="16"/>
        <v>267857142.90000001</v>
      </c>
      <c r="K122" s="8">
        <f t="shared" si="17"/>
        <v>300000000.04800004</v>
      </c>
    </row>
    <row r="123" spans="1:12" s="15" customFormat="1" ht="330" x14ac:dyDescent="0.25">
      <c r="A123" s="30">
        <f t="shared" si="18"/>
        <v>95</v>
      </c>
      <c r="B123" s="31" t="s">
        <v>181</v>
      </c>
      <c r="C123" s="8" t="s">
        <v>11</v>
      </c>
      <c r="D123" s="31" t="s">
        <v>185</v>
      </c>
      <c r="E123" s="55" t="s">
        <v>12</v>
      </c>
      <c r="F123" s="55">
        <v>1</v>
      </c>
      <c r="G123" s="69">
        <v>657142857.10000002</v>
      </c>
      <c r="H123" s="33" t="s">
        <v>179</v>
      </c>
      <c r="I123" s="33" t="s">
        <v>13</v>
      </c>
      <c r="J123" s="8">
        <f t="shared" si="16"/>
        <v>657142857.10000002</v>
      </c>
      <c r="K123" s="8">
        <f t="shared" si="17"/>
        <v>735999999.95200014</v>
      </c>
      <c r="L123" s="15" t="s">
        <v>300</v>
      </c>
    </row>
    <row r="124" spans="1:12" s="15" customFormat="1" ht="150" x14ac:dyDescent="0.25">
      <c r="A124" s="30">
        <f>A123+1</f>
        <v>96</v>
      </c>
      <c r="B124" s="31" t="s">
        <v>182</v>
      </c>
      <c r="C124" s="8" t="s">
        <v>11</v>
      </c>
      <c r="D124" s="31" t="s">
        <v>186</v>
      </c>
      <c r="E124" s="55" t="s">
        <v>12</v>
      </c>
      <c r="F124" s="55">
        <v>1</v>
      </c>
      <c r="G124" s="69">
        <v>89285714.290000007</v>
      </c>
      <c r="H124" s="33" t="s">
        <v>179</v>
      </c>
      <c r="I124" s="33" t="s">
        <v>13</v>
      </c>
      <c r="J124" s="12">
        <f t="shared" si="16"/>
        <v>89285714.290000007</v>
      </c>
      <c r="K124" s="12">
        <f t="shared" si="17"/>
        <v>100000000.00480002</v>
      </c>
    </row>
    <row r="125" spans="1:12" s="15" customFormat="1" ht="165" x14ac:dyDescent="0.25">
      <c r="A125" s="30">
        <f>A124+1</f>
        <v>97</v>
      </c>
      <c r="B125" s="31" t="s">
        <v>188</v>
      </c>
      <c r="C125" s="8" t="s">
        <v>11</v>
      </c>
      <c r="D125" s="31" t="s">
        <v>189</v>
      </c>
      <c r="E125" s="55" t="s">
        <v>12</v>
      </c>
      <c r="F125" s="55">
        <v>1</v>
      </c>
      <c r="G125" s="69">
        <v>62964285.710000001</v>
      </c>
      <c r="H125" s="33" t="s">
        <v>199</v>
      </c>
      <c r="I125" s="33" t="s">
        <v>13</v>
      </c>
      <c r="J125" s="12">
        <f t="shared" si="16"/>
        <v>62964285.710000001</v>
      </c>
      <c r="K125" s="12">
        <f t="shared" si="17"/>
        <v>70519999.995200008</v>
      </c>
    </row>
    <row r="126" spans="1:12" s="15" customFormat="1" ht="105.75" customHeight="1" x14ac:dyDescent="0.25">
      <c r="A126" s="19">
        <f>A125+1</f>
        <v>98</v>
      </c>
      <c r="B126" s="47" t="s">
        <v>208</v>
      </c>
      <c r="C126" s="12" t="s">
        <v>11</v>
      </c>
      <c r="D126" s="47" t="s">
        <v>209</v>
      </c>
      <c r="E126" s="3" t="s">
        <v>12</v>
      </c>
      <c r="F126" s="3">
        <v>1</v>
      </c>
      <c r="G126" s="5">
        <v>393750000</v>
      </c>
      <c r="H126" s="70" t="s">
        <v>207</v>
      </c>
      <c r="I126" s="71" t="s">
        <v>13</v>
      </c>
      <c r="J126" s="12">
        <f>F126*G126</f>
        <v>393750000</v>
      </c>
      <c r="K126" s="12">
        <f>J126*1.12</f>
        <v>441000000.00000006</v>
      </c>
    </row>
    <row r="127" spans="1:12" s="15" customFormat="1" ht="39.75" customHeight="1" x14ac:dyDescent="0.25">
      <c r="A127" s="115">
        <f>A126+1</f>
        <v>99</v>
      </c>
      <c r="B127" s="130" t="s">
        <v>234</v>
      </c>
      <c r="C127" s="107" t="s">
        <v>11</v>
      </c>
      <c r="D127" s="130" t="s">
        <v>236</v>
      </c>
      <c r="E127" s="141" t="s">
        <v>12</v>
      </c>
      <c r="F127" s="141">
        <v>1</v>
      </c>
      <c r="G127" s="144">
        <v>1572312000</v>
      </c>
      <c r="H127" s="130" t="s">
        <v>164</v>
      </c>
      <c r="I127" s="130" t="s">
        <v>13</v>
      </c>
      <c r="J127" s="12">
        <f>F127*G127</f>
        <v>1572312000</v>
      </c>
      <c r="K127" s="12">
        <f>J127*1.12</f>
        <v>1760989440.0000002</v>
      </c>
    </row>
    <row r="128" spans="1:12" s="15" customFormat="1" ht="39.75" customHeight="1" x14ac:dyDescent="0.25">
      <c r="A128" s="116"/>
      <c r="B128" s="131"/>
      <c r="C128" s="108"/>
      <c r="D128" s="131"/>
      <c r="E128" s="142"/>
      <c r="F128" s="142"/>
      <c r="G128" s="145"/>
      <c r="H128" s="131"/>
      <c r="I128" s="131"/>
      <c r="J128" s="12" t="s">
        <v>47</v>
      </c>
      <c r="K128" s="12" t="s">
        <v>47</v>
      </c>
    </row>
    <row r="129" spans="1:11" s="15" customFormat="1" ht="39.75" customHeight="1" x14ac:dyDescent="0.25">
      <c r="A129" s="116"/>
      <c r="B129" s="131"/>
      <c r="C129" s="108"/>
      <c r="D129" s="131"/>
      <c r="E129" s="142"/>
      <c r="F129" s="142"/>
      <c r="G129" s="145"/>
      <c r="H129" s="131"/>
      <c r="I129" s="131"/>
      <c r="J129" s="12" t="s">
        <v>304</v>
      </c>
      <c r="K129" s="12" t="s">
        <v>306</v>
      </c>
    </row>
    <row r="130" spans="1:11" s="15" customFormat="1" ht="39.75" customHeight="1" x14ac:dyDescent="0.25">
      <c r="A130" s="117"/>
      <c r="B130" s="132"/>
      <c r="C130" s="109"/>
      <c r="D130" s="132"/>
      <c r="E130" s="143"/>
      <c r="F130" s="143"/>
      <c r="G130" s="146"/>
      <c r="H130" s="132"/>
      <c r="I130" s="132"/>
      <c r="J130" s="12" t="s">
        <v>305</v>
      </c>
      <c r="K130" s="12" t="s">
        <v>307</v>
      </c>
    </row>
    <row r="131" spans="1:11" x14ac:dyDescent="0.25">
      <c r="A131" s="72">
        <f>A127+1</f>
        <v>100</v>
      </c>
      <c r="B131" s="73" t="s">
        <v>254</v>
      </c>
      <c r="C131" s="9"/>
      <c r="D131" s="73"/>
      <c r="E131" s="74"/>
      <c r="F131" s="74"/>
      <c r="G131" s="75"/>
      <c r="H131" s="39"/>
      <c r="I131" s="39"/>
      <c r="J131" s="12"/>
      <c r="K131" s="12"/>
    </row>
    <row r="132" spans="1:11" x14ac:dyDescent="0.25">
      <c r="A132" s="30">
        <f>A131+1</f>
        <v>101</v>
      </c>
      <c r="B132" s="73" t="s">
        <v>254</v>
      </c>
      <c r="C132" s="12"/>
      <c r="D132" s="73"/>
      <c r="E132" s="3"/>
      <c r="F132" s="3"/>
      <c r="G132" s="5"/>
      <c r="H132" s="39"/>
      <c r="I132" s="31"/>
      <c r="J132" s="12"/>
      <c r="K132" s="12"/>
    </row>
    <row r="133" spans="1:11" x14ac:dyDescent="0.25">
      <c r="A133" s="30">
        <f t="shared" ref="A133:A188" si="19">A132+1</f>
        <v>102</v>
      </c>
      <c r="B133" s="73" t="s">
        <v>254</v>
      </c>
      <c r="C133" s="12"/>
      <c r="D133" s="73"/>
      <c r="E133" s="3"/>
      <c r="F133" s="3"/>
      <c r="G133" s="5"/>
      <c r="H133" s="31"/>
      <c r="I133" s="31"/>
      <c r="J133" s="12"/>
      <c r="K133" s="12"/>
    </row>
    <row r="134" spans="1:11" s="15" customFormat="1" ht="45" x14ac:dyDescent="0.25">
      <c r="A134" s="30">
        <f t="shared" si="19"/>
        <v>103</v>
      </c>
      <c r="B134" s="64" t="s">
        <v>114</v>
      </c>
      <c r="C134" s="12" t="s">
        <v>293</v>
      </c>
      <c r="D134" s="64" t="s">
        <v>114</v>
      </c>
      <c r="E134" s="12" t="s">
        <v>12</v>
      </c>
      <c r="F134" s="12">
        <v>1</v>
      </c>
      <c r="G134" s="66">
        <v>498214.3</v>
      </c>
      <c r="H134" s="31" t="s">
        <v>115</v>
      </c>
      <c r="I134" s="31" t="s">
        <v>85</v>
      </c>
      <c r="J134" s="66">
        <v>498214.3</v>
      </c>
      <c r="K134" s="12">
        <f t="shared" si="17"/>
        <v>558000.01600000006</v>
      </c>
    </row>
    <row r="135" spans="1:11" s="15" customFormat="1" ht="45" x14ac:dyDescent="0.25">
      <c r="A135" s="30">
        <f t="shared" si="19"/>
        <v>104</v>
      </c>
      <c r="B135" s="64" t="s">
        <v>114</v>
      </c>
      <c r="C135" s="12" t="s">
        <v>11</v>
      </c>
      <c r="D135" s="64" t="s">
        <v>116</v>
      </c>
      <c r="E135" s="12" t="s">
        <v>12</v>
      </c>
      <c r="F135" s="12">
        <v>1</v>
      </c>
      <c r="G135" s="66">
        <v>160714.29999999999</v>
      </c>
      <c r="H135" s="31" t="s">
        <v>117</v>
      </c>
      <c r="I135" s="31" t="s">
        <v>118</v>
      </c>
      <c r="J135" s="66">
        <f>F135*G135</f>
        <v>160714.29999999999</v>
      </c>
      <c r="K135" s="12">
        <f t="shared" si="17"/>
        <v>180000.016</v>
      </c>
    </row>
    <row r="136" spans="1:11" s="15" customFormat="1" ht="30" x14ac:dyDescent="0.25">
      <c r="A136" s="30">
        <f t="shared" si="19"/>
        <v>105</v>
      </c>
      <c r="B136" s="64" t="s">
        <v>114</v>
      </c>
      <c r="C136" s="12" t="s">
        <v>11</v>
      </c>
      <c r="D136" s="64" t="s">
        <v>119</v>
      </c>
      <c r="E136" s="12" t="s">
        <v>12</v>
      </c>
      <c r="F136" s="12">
        <v>1</v>
      </c>
      <c r="G136" s="66">
        <v>241071.4</v>
      </c>
      <c r="H136" s="31" t="s">
        <v>117</v>
      </c>
      <c r="I136" s="31" t="s">
        <v>46</v>
      </c>
      <c r="J136" s="66">
        <f>F136*G136</f>
        <v>241071.4</v>
      </c>
      <c r="K136" s="12">
        <f t="shared" si="17"/>
        <v>269999.96799999999</v>
      </c>
    </row>
    <row r="137" spans="1:11" x14ac:dyDescent="0.25">
      <c r="A137" s="30">
        <f t="shared" si="19"/>
        <v>106</v>
      </c>
      <c r="B137" s="6" t="s">
        <v>254</v>
      </c>
      <c r="C137" s="12"/>
      <c r="D137" s="6"/>
      <c r="E137" s="3"/>
      <c r="F137" s="5"/>
      <c r="G137" s="5"/>
      <c r="H137" s="6"/>
      <c r="I137" s="7"/>
      <c r="J137" s="12"/>
      <c r="K137" s="12"/>
    </row>
    <row r="138" spans="1:11" s="15" customFormat="1" ht="45" x14ac:dyDescent="0.25">
      <c r="A138" s="30">
        <f t="shared" si="19"/>
        <v>107</v>
      </c>
      <c r="B138" s="6" t="s">
        <v>123</v>
      </c>
      <c r="C138" s="12" t="s">
        <v>293</v>
      </c>
      <c r="D138" s="6" t="s">
        <v>120</v>
      </c>
      <c r="E138" s="3" t="s">
        <v>52</v>
      </c>
      <c r="F138" s="5">
        <v>1</v>
      </c>
      <c r="G138" s="5">
        <v>100000</v>
      </c>
      <c r="H138" s="6" t="s">
        <v>124</v>
      </c>
      <c r="I138" s="7" t="s">
        <v>122</v>
      </c>
      <c r="J138" s="12">
        <f t="shared" si="13"/>
        <v>100000</v>
      </c>
      <c r="K138" s="12">
        <f t="shared" si="17"/>
        <v>112000.00000000001</v>
      </c>
    </row>
    <row r="139" spans="1:11" x14ac:dyDescent="0.25">
      <c r="A139" s="30">
        <f t="shared" si="19"/>
        <v>108</v>
      </c>
      <c r="B139" s="6" t="s">
        <v>254</v>
      </c>
      <c r="C139" s="12"/>
      <c r="D139" s="76"/>
      <c r="E139" s="3"/>
      <c r="F139" s="5"/>
      <c r="G139" s="5"/>
      <c r="H139" s="6"/>
      <c r="I139" s="7"/>
      <c r="J139" s="12"/>
      <c r="K139" s="12"/>
    </row>
    <row r="140" spans="1:11" s="15" customFormat="1" ht="45" x14ac:dyDescent="0.25">
      <c r="A140" s="30">
        <f t="shared" si="19"/>
        <v>109</v>
      </c>
      <c r="B140" s="6" t="s">
        <v>126</v>
      </c>
      <c r="C140" s="12" t="s">
        <v>95</v>
      </c>
      <c r="D140" s="76" t="s">
        <v>127</v>
      </c>
      <c r="E140" s="3" t="s">
        <v>52</v>
      </c>
      <c r="F140" s="5">
        <v>5</v>
      </c>
      <c r="G140" s="5">
        <v>93600</v>
      </c>
      <c r="H140" s="6" t="s">
        <v>128</v>
      </c>
      <c r="I140" s="7" t="s">
        <v>122</v>
      </c>
      <c r="J140" s="12">
        <f t="shared" si="13"/>
        <v>468000</v>
      </c>
      <c r="K140" s="12">
        <f t="shared" si="17"/>
        <v>524160.00000000006</v>
      </c>
    </row>
    <row r="141" spans="1:11" s="15" customFormat="1" ht="30" x14ac:dyDescent="0.25">
      <c r="A141" s="30">
        <f t="shared" si="19"/>
        <v>110</v>
      </c>
      <c r="B141" s="6" t="s">
        <v>136</v>
      </c>
      <c r="C141" s="12" t="s">
        <v>11</v>
      </c>
      <c r="D141" s="6" t="s">
        <v>136</v>
      </c>
      <c r="E141" s="3" t="s">
        <v>52</v>
      </c>
      <c r="F141" s="5">
        <v>2</v>
      </c>
      <c r="G141" s="5">
        <v>184950</v>
      </c>
      <c r="H141" s="6" t="s">
        <v>274</v>
      </c>
      <c r="I141" s="7" t="s">
        <v>138</v>
      </c>
      <c r="J141" s="12">
        <f t="shared" si="13"/>
        <v>369900</v>
      </c>
      <c r="K141" s="12">
        <f t="shared" si="17"/>
        <v>414288.00000000006</v>
      </c>
    </row>
    <row r="142" spans="1:11" s="15" customFormat="1" ht="45" x14ac:dyDescent="0.25">
      <c r="A142" s="30">
        <f t="shared" si="19"/>
        <v>111</v>
      </c>
      <c r="B142" s="6" t="s">
        <v>263</v>
      </c>
      <c r="C142" s="12" t="s">
        <v>95</v>
      </c>
      <c r="D142" s="76" t="s">
        <v>264</v>
      </c>
      <c r="E142" s="3" t="s">
        <v>52</v>
      </c>
      <c r="F142" s="5">
        <v>2</v>
      </c>
      <c r="G142" s="5">
        <v>57000</v>
      </c>
      <c r="H142" s="6" t="s">
        <v>265</v>
      </c>
      <c r="I142" s="7" t="s">
        <v>122</v>
      </c>
      <c r="J142" s="12">
        <f t="shared" si="13"/>
        <v>114000</v>
      </c>
      <c r="K142" s="12">
        <f t="shared" si="17"/>
        <v>127680.00000000001</v>
      </c>
    </row>
    <row r="143" spans="1:11" x14ac:dyDescent="0.25">
      <c r="A143" s="30">
        <f t="shared" si="19"/>
        <v>112</v>
      </c>
      <c r="B143" s="6" t="s">
        <v>254</v>
      </c>
      <c r="C143" s="12"/>
      <c r="D143" s="76"/>
      <c r="E143" s="3"/>
      <c r="F143" s="5"/>
      <c r="G143" s="5"/>
      <c r="H143" s="6"/>
      <c r="I143" s="7"/>
      <c r="J143" s="12"/>
      <c r="K143" s="12"/>
    </row>
    <row r="144" spans="1:11" s="15" customFormat="1" ht="45" x14ac:dyDescent="0.25">
      <c r="A144" s="30">
        <f t="shared" si="19"/>
        <v>113</v>
      </c>
      <c r="B144" s="6" t="s">
        <v>123</v>
      </c>
      <c r="C144" s="12" t="s">
        <v>293</v>
      </c>
      <c r="D144" s="76" t="s">
        <v>129</v>
      </c>
      <c r="E144" s="3" t="s">
        <v>52</v>
      </c>
      <c r="F144" s="5">
        <v>1</v>
      </c>
      <c r="G144" s="5">
        <v>90000</v>
      </c>
      <c r="H144" s="6" t="s">
        <v>130</v>
      </c>
      <c r="I144" s="7" t="s">
        <v>122</v>
      </c>
      <c r="J144" s="12">
        <f t="shared" ref="J144:J185" si="20">F144*G144</f>
        <v>90000</v>
      </c>
      <c r="K144" s="12">
        <f t="shared" si="17"/>
        <v>100800.00000000001</v>
      </c>
    </row>
    <row r="145" spans="1:13" s="15" customFormat="1" ht="45" x14ac:dyDescent="0.25">
      <c r="A145" s="30">
        <f t="shared" si="19"/>
        <v>114</v>
      </c>
      <c r="B145" s="6" t="s">
        <v>125</v>
      </c>
      <c r="C145" s="12" t="s">
        <v>293</v>
      </c>
      <c r="D145" s="76" t="s">
        <v>309</v>
      </c>
      <c r="E145" s="3" t="s">
        <v>52</v>
      </c>
      <c r="F145" s="5">
        <v>2</v>
      </c>
      <c r="G145" s="69">
        <v>157544.5</v>
      </c>
      <c r="H145" s="6"/>
      <c r="I145" s="7" t="s">
        <v>138</v>
      </c>
      <c r="J145" s="12">
        <f t="shared" si="20"/>
        <v>315089</v>
      </c>
      <c r="K145" s="12">
        <f t="shared" si="17"/>
        <v>352899.68000000005</v>
      </c>
    </row>
    <row r="146" spans="1:13" x14ac:dyDescent="0.25">
      <c r="A146" s="30">
        <f t="shared" si="19"/>
        <v>115</v>
      </c>
      <c r="B146" s="6" t="s">
        <v>254</v>
      </c>
      <c r="C146" s="12"/>
      <c r="D146" s="76"/>
      <c r="E146" s="3"/>
      <c r="F146" s="5"/>
      <c r="G146" s="5"/>
      <c r="H146" s="6"/>
      <c r="I146" s="7"/>
      <c r="J146" s="12"/>
      <c r="K146" s="12"/>
    </row>
    <row r="147" spans="1:13" x14ac:dyDescent="0.25">
      <c r="A147" s="30">
        <f t="shared" si="19"/>
        <v>116</v>
      </c>
      <c r="B147" s="6" t="s">
        <v>254</v>
      </c>
      <c r="C147" s="12"/>
      <c r="D147" s="76"/>
      <c r="E147" s="3"/>
      <c r="F147" s="5"/>
      <c r="G147" s="5"/>
      <c r="H147" s="6"/>
      <c r="I147" s="7"/>
      <c r="J147" s="12"/>
      <c r="K147" s="12"/>
    </row>
    <row r="148" spans="1:13" x14ac:dyDescent="0.25">
      <c r="A148" s="30">
        <f t="shared" si="19"/>
        <v>117</v>
      </c>
      <c r="B148" s="6" t="s">
        <v>254</v>
      </c>
      <c r="C148" s="12"/>
      <c r="D148" s="76"/>
      <c r="E148" s="3"/>
      <c r="F148" s="5"/>
      <c r="G148" s="5"/>
      <c r="H148" s="6"/>
      <c r="I148" s="7"/>
      <c r="J148" s="12"/>
      <c r="K148" s="12"/>
    </row>
    <row r="149" spans="1:13" s="15" customFormat="1" ht="30" x14ac:dyDescent="0.25">
      <c r="A149" s="30">
        <f t="shared" si="19"/>
        <v>118</v>
      </c>
      <c r="B149" s="6" t="s">
        <v>133</v>
      </c>
      <c r="C149" s="12" t="s">
        <v>11</v>
      </c>
      <c r="D149" s="76" t="s">
        <v>176</v>
      </c>
      <c r="E149" s="3" t="s">
        <v>52</v>
      </c>
      <c r="F149" s="5">
        <v>1</v>
      </c>
      <c r="G149" s="5">
        <v>64911</v>
      </c>
      <c r="H149" s="6" t="s">
        <v>121</v>
      </c>
      <c r="I149" s="7" t="s">
        <v>122</v>
      </c>
      <c r="J149" s="12">
        <f t="shared" si="20"/>
        <v>64911</v>
      </c>
      <c r="K149" s="12">
        <f t="shared" si="17"/>
        <v>72700.320000000007</v>
      </c>
    </row>
    <row r="150" spans="1:13" x14ac:dyDescent="0.25">
      <c r="A150" s="30">
        <f t="shared" si="19"/>
        <v>119</v>
      </c>
      <c r="B150" s="6" t="s">
        <v>254</v>
      </c>
      <c r="C150" s="12"/>
      <c r="D150" s="76"/>
      <c r="E150" s="3"/>
      <c r="F150" s="5"/>
      <c r="G150" s="5"/>
      <c r="H150" s="6"/>
      <c r="I150" s="7"/>
      <c r="J150" s="12"/>
      <c r="K150" s="12"/>
    </row>
    <row r="151" spans="1:13" x14ac:dyDescent="0.25">
      <c r="A151" s="30">
        <f t="shared" si="19"/>
        <v>120</v>
      </c>
      <c r="B151" s="6" t="s">
        <v>254</v>
      </c>
      <c r="C151" s="12"/>
      <c r="D151" s="76"/>
      <c r="E151" s="3"/>
      <c r="F151" s="5"/>
      <c r="G151" s="5"/>
      <c r="H151" s="6"/>
      <c r="I151" s="7"/>
      <c r="J151" s="12"/>
      <c r="K151" s="12"/>
    </row>
    <row r="152" spans="1:13" x14ac:dyDescent="0.25">
      <c r="A152" s="30">
        <f t="shared" si="19"/>
        <v>121</v>
      </c>
      <c r="B152" s="6" t="s">
        <v>254</v>
      </c>
      <c r="C152" s="12"/>
      <c r="D152" s="76"/>
      <c r="E152" s="3"/>
      <c r="F152" s="5"/>
      <c r="G152" s="5"/>
      <c r="H152" s="6"/>
      <c r="I152" s="7"/>
      <c r="J152" s="12"/>
      <c r="K152" s="12"/>
    </row>
    <row r="153" spans="1:13" s="15" customFormat="1" ht="30" x14ac:dyDescent="0.25">
      <c r="A153" s="30">
        <f t="shared" si="19"/>
        <v>122</v>
      </c>
      <c r="B153" s="6" t="s">
        <v>125</v>
      </c>
      <c r="C153" s="12" t="s">
        <v>11</v>
      </c>
      <c r="D153" s="76" t="s">
        <v>259</v>
      </c>
      <c r="E153" s="3" t="s">
        <v>52</v>
      </c>
      <c r="F153" s="5">
        <v>2</v>
      </c>
      <c r="G153" s="77">
        <v>143910</v>
      </c>
      <c r="H153" s="6" t="s">
        <v>121</v>
      </c>
      <c r="I153" s="7" t="s">
        <v>122</v>
      </c>
      <c r="J153" s="12">
        <f t="shared" si="20"/>
        <v>287820</v>
      </c>
      <c r="K153" s="12">
        <f t="shared" si="17"/>
        <v>322358.40000000002</v>
      </c>
    </row>
    <row r="154" spans="1:13" s="10" customFormat="1" x14ac:dyDescent="0.25">
      <c r="A154" s="30">
        <f>A153+1</f>
        <v>123</v>
      </c>
      <c r="B154" s="6" t="s">
        <v>254</v>
      </c>
      <c r="C154" s="12"/>
      <c r="D154" s="76"/>
      <c r="E154" s="3"/>
      <c r="F154" s="5"/>
      <c r="G154" s="77"/>
      <c r="H154" s="6"/>
      <c r="I154" s="7"/>
      <c r="J154" s="12"/>
      <c r="K154" s="12"/>
      <c r="M154" s="14"/>
    </row>
    <row r="155" spans="1:13" s="15" customFormat="1" ht="45" x14ac:dyDescent="0.25">
      <c r="A155" s="30">
        <f t="shared" si="19"/>
        <v>124</v>
      </c>
      <c r="B155" s="6" t="s">
        <v>125</v>
      </c>
      <c r="C155" s="12" t="s">
        <v>11</v>
      </c>
      <c r="D155" s="76" t="s">
        <v>135</v>
      </c>
      <c r="E155" s="3" t="s">
        <v>52</v>
      </c>
      <c r="F155" s="5">
        <v>3</v>
      </c>
      <c r="G155" s="5">
        <v>326466.7</v>
      </c>
      <c r="H155" s="6" t="s">
        <v>49</v>
      </c>
      <c r="I155" s="7" t="s">
        <v>122</v>
      </c>
      <c r="J155" s="12">
        <f>F155*G155</f>
        <v>979400.10000000009</v>
      </c>
      <c r="K155" s="12">
        <f t="shared" si="17"/>
        <v>1096928.1120000002</v>
      </c>
    </row>
    <row r="156" spans="1:13" s="15" customFormat="1" ht="45" x14ac:dyDescent="0.25">
      <c r="A156" s="30">
        <f t="shared" si="19"/>
        <v>125</v>
      </c>
      <c r="B156" s="6" t="s">
        <v>136</v>
      </c>
      <c r="C156" s="12" t="s">
        <v>11</v>
      </c>
      <c r="D156" s="76" t="s">
        <v>137</v>
      </c>
      <c r="E156" s="3" t="s">
        <v>52</v>
      </c>
      <c r="F156" s="5">
        <v>2</v>
      </c>
      <c r="G156" s="5">
        <v>243000</v>
      </c>
      <c r="H156" s="6" t="s">
        <v>49</v>
      </c>
      <c r="I156" s="7" t="s">
        <v>138</v>
      </c>
      <c r="J156" s="12">
        <f t="shared" si="20"/>
        <v>486000</v>
      </c>
      <c r="K156" s="12">
        <f t="shared" si="17"/>
        <v>544320</v>
      </c>
    </row>
    <row r="157" spans="1:13" s="15" customFormat="1" ht="45" x14ac:dyDescent="0.25">
      <c r="A157" s="30">
        <f t="shared" si="19"/>
        <v>126</v>
      </c>
      <c r="B157" s="6" t="s">
        <v>125</v>
      </c>
      <c r="C157" s="12" t="s">
        <v>11</v>
      </c>
      <c r="D157" s="76" t="s">
        <v>139</v>
      </c>
      <c r="E157" s="3" t="s">
        <v>52</v>
      </c>
      <c r="F157" s="5">
        <v>1</v>
      </c>
      <c r="G157" s="5">
        <v>140000</v>
      </c>
      <c r="H157" s="6" t="s">
        <v>140</v>
      </c>
      <c r="I157" s="7" t="s">
        <v>138</v>
      </c>
      <c r="J157" s="12">
        <f t="shared" si="20"/>
        <v>140000</v>
      </c>
      <c r="K157" s="12">
        <f t="shared" si="17"/>
        <v>156800.00000000003</v>
      </c>
    </row>
    <row r="158" spans="1:13" s="15" customFormat="1" ht="45" x14ac:dyDescent="0.25">
      <c r="A158" s="30">
        <f t="shared" si="19"/>
        <v>127</v>
      </c>
      <c r="B158" s="6" t="s">
        <v>125</v>
      </c>
      <c r="C158" s="12" t="s">
        <v>11</v>
      </c>
      <c r="D158" s="76" t="s">
        <v>270</v>
      </c>
      <c r="E158" s="3" t="s">
        <v>52</v>
      </c>
      <c r="F158" s="77">
        <v>2</v>
      </c>
      <c r="G158" s="77">
        <v>470000</v>
      </c>
      <c r="H158" s="6" t="s">
        <v>277</v>
      </c>
      <c r="I158" s="76" t="s">
        <v>271</v>
      </c>
      <c r="J158" s="12">
        <f t="shared" si="20"/>
        <v>940000</v>
      </c>
      <c r="K158" s="12">
        <f t="shared" si="17"/>
        <v>1052800</v>
      </c>
    </row>
    <row r="159" spans="1:13" x14ac:dyDescent="0.25">
      <c r="A159" s="30">
        <f t="shared" si="19"/>
        <v>128</v>
      </c>
      <c r="B159" s="6" t="s">
        <v>254</v>
      </c>
      <c r="C159" s="12"/>
      <c r="D159" s="76"/>
      <c r="E159" s="3"/>
      <c r="F159" s="5"/>
      <c r="G159" s="5"/>
      <c r="H159" s="6"/>
      <c r="I159" s="7"/>
      <c r="J159" s="12"/>
      <c r="K159" s="12"/>
    </row>
    <row r="160" spans="1:13" x14ac:dyDescent="0.25">
      <c r="A160" s="30">
        <f t="shared" si="19"/>
        <v>129</v>
      </c>
      <c r="B160" s="6" t="s">
        <v>254</v>
      </c>
      <c r="C160" s="12"/>
      <c r="D160" s="76"/>
      <c r="E160" s="3"/>
      <c r="F160" s="5"/>
      <c r="G160" s="5"/>
      <c r="H160" s="6"/>
      <c r="I160" s="7"/>
      <c r="J160" s="12"/>
      <c r="K160" s="12"/>
    </row>
    <row r="161" spans="1:13" x14ac:dyDescent="0.25">
      <c r="A161" s="30">
        <v>130</v>
      </c>
      <c r="B161" s="6" t="s">
        <v>254</v>
      </c>
      <c r="C161" s="12"/>
      <c r="D161" s="76"/>
      <c r="E161" s="3"/>
      <c r="F161" s="5"/>
      <c r="G161" s="5"/>
      <c r="H161" s="6"/>
      <c r="I161" s="7"/>
      <c r="J161" s="12"/>
      <c r="K161" s="12"/>
    </row>
    <row r="162" spans="1:13" s="15" customFormat="1" ht="45" x14ac:dyDescent="0.25">
      <c r="A162" s="30">
        <f t="shared" si="19"/>
        <v>131</v>
      </c>
      <c r="B162" s="6" t="s">
        <v>125</v>
      </c>
      <c r="C162" s="12" t="s">
        <v>11</v>
      </c>
      <c r="D162" s="76" t="s">
        <v>275</v>
      </c>
      <c r="E162" s="3" t="s">
        <v>52</v>
      </c>
      <c r="F162" s="5">
        <v>1</v>
      </c>
      <c r="G162" s="5">
        <v>278820</v>
      </c>
      <c r="H162" s="6" t="s">
        <v>130</v>
      </c>
      <c r="I162" s="7" t="s">
        <v>122</v>
      </c>
      <c r="J162" s="12">
        <f t="shared" si="20"/>
        <v>278820</v>
      </c>
      <c r="K162" s="12">
        <f t="shared" si="17"/>
        <v>312278.40000000002</v>
      </c>
      <c r="L162" s="18"/>
    </row>
    <row r="163" spans="1:13" s="15" customFormat="1" ht="45" x14ac:dyDescent="0.25">
      <c r="A163" s="30">
        <f t="shared" si="19"/>
        <v>132</v>
      </c>
      <c r="B163" s="6" t="s">
        <v>125</v>
      </c>
      <c r="C163" s="12" t="s">
        <v>11</v>
      </c>
      <c r="D163" s="76" t="s">
        <v>260</v>
      </c>
      <c r="E163" s="3" t="s">
        <v>52</v>
      </c>
      <c r="F163" s="5">
        <v>2</v>
      </c>
      <c r="G163" s="5">
        <v>152910</v>
      </c>
      <c r="H163" s="6" t="s">
        <v>121</v>
      </c>
      <c r="I163" s="7" t="s">
        <v>122</v>
      </c>
      <c r="J163" s="12">
        <f t="shared" si="20"/>
        <v>305820</v>
      </c>
      <c r="K163" s="12">
        <f t="shared" si="17"/>
        <v>342518.4</v>
      </c>
    </row>
    <row r="164" spans="1:13" x14ac:dyDescent="0.25">
      <c r="A164" s="30">
        <f t="shared" si="19"/>
        <v>133</v>
      </c>
      <c r="B164" s="6" t="s">
        <v>254</v>
      </c>
      <c r="C164" s="12"/>
      <c r="D164" s="76"/>
      <c r="E164" s="3"/>
      <c r="F164" s="77"/>
      <c r="G164" s="77"/>
      <c r="H164" s="6"/>
      <c r="I164" s="76"/>
      <c r="J164" s="12"/>
      <c r="K164" s="12"/>
    </row>
    <row r="165" spans="1:13" x14ac:dyDescent="0.25">
      <c r="A165" s="30">
        <f t="shared" si="19"/>
        <v>134</v>
      </c>
      <c r="B165" s="6" t="s">
        <v>254</v>
      </c>
      <c r="C165" s="12"/>
      <c r="D165" s="76"/>
      <c r="E165" s="3"/>
      <c r="F165" s="5"/>
      <c r="G165" s="5"/>
      <c r="H165" s="6"/>
      <c r="I165" s="7"/>
      <c r="J165" s="12"/>
      <c r="K165" s="12"/>
    </row>
    <row r="166" spans="1:13" x14ac:dyDescent="0.25">
      <c r="A166" s="30">
        <f t="shared" si="19"/>
        <v>135</v>
      </c>
      <c r="B166" s="6" t="s">
        <v>254</v>
      </c>
      <c r="C166" s="12"/>
      <c r="D166" s="76"/>
      <c r="E166" s="3"/>
      <c r="F166" s="5"/>
      <c r="G166" s="5"/>
      <c r="H166" s="6"/>
      <c r="I166" s="7"/>
      <c r="J166" s="12"/>
      <c r="K166" s="12"/>
    </row>
    <row r="167" spans="1:13" x14ac:dyDescent="0.25">
      <c r="A167" s="30">
        <f t="shared" si="19"/>
        <v>136</v>
      </c>
      <c r="B167" s="6" t="s">
        <v>254</v>
      </c>
      <c r="C167" s="12"/>
      <c r="D167" s="76"/>
      <c r="E167" s="3"/>
      <c r="F167" s="5"/>
      <c r="G167" s="5"/>
      <c r="H167" s="6"/>
      <c r="I167" s="7"/>
      <c r="J167" s="12"/>
      <c r="K167" s="12"/>
    </row>
    <row r="168" spans="1:13" s="15" customFormat="1" ht="45" x14ac:dyDescent="0.25">
      <c r="A168" s="30">
        <f t="shared" si="19"/>
        <v>137</v>
      </c>
      <c r="B168" s="6" t="s">
        <v>125</v>
      </c>
      <c r="C168" s="12" t="s">
        <v>293</v>
      </c>
      <c r="D168" s="76" t="s">
        <v>141</v>
      </c>
      <c r="E168" s="3" t="s">
        <v>52</v>
      </c>
      <c r="F168" s="5">
        <v>3</v>
      </c>
      <c r="G168" s="5">
        <v>145500</v>
      </c>
      <c r="H168" s="6" t="s">
        <v>142</v>
      </c>
      <c r="I168" s="7" t="s">
        <v>122</v>
      </c>
      <c r="J168" s="12">
        <f t="shared" si="20"/>
        <v>436500</v>
      </c>
      <c r="K168" s="12">
        <f t="shared" si="17"/>
        <v>488880.00000000006</v>
      </c>
    </row>
    <row r="169" spans="1:13" s="15" customFormat="1" ht="30" x14ac:dyDescent="0.25">
      <c r="A169" s="30">
        <f t="shared" si="19"/>
        <v>138</v>
      </c>
      <c r="B169" s="6" t="s">
        <v>131</v>
      </c>
      <c r="C169" s="12" t="s">
        <v>11</v>
      </c>
      <c r="D169" s="76" t="s">
        <v>143</v>
      </c>
      <c r="E169" s="3" t="s">
        <v>52</v>
      </c>
      <c r="F169" s="77">
        <v>2</v>
      </c>
      <c r="G169" s="77">
        <v>80000</v>
      </c>
      <c r="H169" s="6" t="s">
        <v>121</v>
      </c>
      <c r="I169" s="76" t="s">
        <v>138</v>
      </c>
      <c r="J169" s="12">
        <f t="shared" si="20"/>
        <v>160000</v>
      </c>
      <c r="K169" s="12">
        <f t="shared" si="17"/>
        <v>179200.00000000003</v>
      </c>
    </row>
    <row r="170" spans="1:13" s="15" customFormat="1" ht="30" x14ac:dyDescent="0.25">
      <c r="A170" s="30">
        <f t="shared" si="19"/>
        <v>139</v>
      </c>
      <c r="B170" s="6" t="s">
        <v>144</v>
      </c>
      <c r="C170" s="12" t="s">
        <v>11</v>
      </c>
      <c r="D170" s="76" t="s">
        <v>145</v>
      </c>
      <c r="E170" s="3" t="s">
        <v>52</v>
      </c>
      <c r="F170" s="5">
        <v>2</v>
      </c>
      <c r="G170" s="5">
        <v>70000</v>
      </c>
      <c r="H170" s="6" t="s">
        <v>121</v>
      </c>
      <c r="I170" s="7" t="s">
        <v>122</v>
      </c>
      <c r="J170" s="12">
        <f t="shared" si="20"/>
        <v>140000</v>
      </c>
      <c r="K170" s="12">
        <f t="shared" si="17"/>
        <v>156800.00000000003</v>
      </c>
    </row>
    <row r="171" spans="1:13" s="10" customFormat="1" x14ac:dyDescent="0.25">
      <c r="A171" s="30">
        <f t="shared" si="19"/>
        <v>140</v>
      </c>
      <c r="B171" s="6" t="s">
        <v>254</v>
      </c>
      <c r="C171" s="12"/>
      <c r="D171" s="76"/>
      <c r="E171" s="3"/>
      <c r="F171" s="5"/>
      <c r="G171" s="5"/>
      <c r="H171" s="6"/>
      <c r="I171" s="7"/>
      <c r="J171" s="12"/>
      <c r="K171" s="12"/>
      <c r="M171" s="14"/>
    </row>
    <row r="172" spans="1:13" s="15" customFormat="1" ht="45" x14ac:dyDescent="0.25">
      <c r="A172" s="30">
        <f t="shared" si="19"/>
        <v>141</v>
      </c>
      <c r="B172" s="6" t="s">
        <v>123</v>
      </c>
      <c r="C172" s="12" t="s">
        <v>293</v>
      </c>
      <c r="D172" s="76" t="s">
        <v>146</v>
      </c>
      <c r="E172" s="3" t="s">
        <v>52</v>
      </c>
      <c r="F172" s="5">
        <v>291</v>
      </c>
      <c r="G172" s="5">
        <v>15000</v>
      </c>
      <c r="H172" s="6" t="s">
        <v>132</v>
      </c>
      <c r="I172" s="7" t="s">
        <v>138</v>
      </c>
      <c r="J172" s="12">
        <f t="shared" si="20"/>
        <v>4365000</v>
      </c>
      <c r="K172" s="12">
        <f t="shared" si="17"/>
        <v>4888800</v>
      </c>
    </row>
    <row r="173" spans="1:13" s="15" customFormat="1" ht="30" x14ac:dyDescent="0.25">
      <c r="A173" s="30">
        <f t="shared" si="19"/>
        <v>142</v>
      </c>
      <c r="B173" s="6" t="s">
        <v>125</v>
      </c>
      <c r="C173" s="12" t="s">
        <v>11</v>
      </c>
      <c r="D173" s="76" t="s">
        <v>147</v>
      </c>
      <c r="E173" s="3" t="s">
        <v>52</v>
      </c>
      <c r="F173" s="5">
        <v>1</v>
      </c>
      <c r="G173" s="5">
        <v>50000</v>
      </c>
      <c r="H173" s="6" t="s">
        <v>121</v>
      </c>
      <c r="I173" s="7" t="s">
        <v>138</v>
      </c>
      <c r="J173" s="12">
        <f t="shared" si="20"/>
        <v>50000</v>
      </c>
      <c r="K173" s="12">
        <f t="shared" si="17"/>
        <v>56000.000000000007</v>
      </c>
    </row>
    <row r="174" spans="1:13" s="15" customFormat="1" ht="45" x14ac:dyDescent="0.25">
      <c r="A174" s="30">
        <f t="shared" si="19"/>
        <v>143</v>
      </c>
      <c r="B174" s="6" t="s">
        <v>125</v>
      </c>
      <c r="C174" s="12" t="s">
        <v>11</v>
      </c>
      <c r="D174" s="76" t="s">
        <v>276</v>
      </c>
      <c r="E174" s="3" t="s">
        <v>52</v>
      </c>
      <c r="F174" s="5">
        <v>1</v>
      </c>
      <c r="G174" s="5">
        <v>40000</v>
      </c>
      <c r="H174" s="6" t="s">
        <v>121</v>
      </c>
      <c r="I174" s="7" t="s">
        <v>138</v>
      </c>
      <c r="J174" s="12">
        <f t="shared" si="20"/>
        <v>40000</v>
      </c>
      <c r="K174" s="12">
        <f t="shared" si="17"/>
        <v>44800.000000000007</v>
      </c>
    </row>
    <row r="175" spans="1:13" s="15" customFormat="1" ht="45" x14ac:dyDescent="0.25">
      <c r="A175" s="30">
        <f t="shared" si="19"/>
        <v>144</v>
      </c>
      <c r="B175" s="6" t="s">
        <v>134</v>
      </c>
      <c r="C175" s="12" t="s">
        <v>293</v>
      </c>
      <c r="D175" s="7" t="s">
        <v>301</v>
      </c>
      <c r="E175" s="3" t="s">
        <v>52</v>
      </c>
      <c r="F175" s="5">
        <v>1</v>
      </c>
      <c r="G175" s="5">
        <v>92000</v>
      </c>
      <c r="H175" s="6" t="s">
        <v>121</v>
      </c>
      <c r="I175" s="7" t="s">
        <v>122</v>
      </c>
      <c r="J175" s="12">
        <f t="shared" si="20"/>
        <v>92000</v>
      </c>
      <c r="K175" s="12">
        <f t="shared" si="17"/>
        <v>103040.00000000001</v>
      </c>
    </row>
    <row r="176" spans="1:13" s="15" customFormat="1" ht="30" x14ac:dyDescent="0.25">
      <c r="A176" s="30">
        <f t="shared" si="19"/>
        <v>145</v>
      </c>
      <c r="B176" s="6" t="s">
        <v>125</v>
      </c>
      <c r="C176" s="12" t="s">
        <v>11</v>
      </c>
      <c r="D176" s="7" t="s">
        <v>177</v>
      </c>
      <c r="E176" s="3" t="s">
        <v>52</v>
      </c>
      <c r="F176" s="5">
        <v>1</v>
      </c>
      <c r="G176" s="5">
        <v>36000</v>
      </c>
      <c r="H176" s="6" t="s">
        <v>121</v>
      </c>
      <c r="I176" s="7" t="s">
        <v>138</v>
      </c>
      <c r="J176" s="12">
        <f t="shared" si="20"/>
        <v>36000</v>
      </c>
      <c r="K176" s="12">
        <f t="shared" si="17"/>
        <v>40320.000000000007</v>
      </c>
    </row>
    <row r="177" spans="1:12" s="15" customFormat="1" ht="45" x14ac:dyDescent="0.25">
      <c r="A177" s="30">
        <f t="shared" si="19"/>
        <v>146</v>
      </c>
      <c r="B177" s="6" t="s">
        <v>134</v>
      </c>
      <c r="C177" s="12" t="s">
        <v>293</v>
      </c>
      <c r="D177" s="7" t="s">
        <v>302</v>
      </c>
      <c r="E177" s="3" t="s">
        <v>52</v>
      </c>
      <c r="F177" s="5">
        <v>1</v>
      </c>
      <c r="G177" s="5">
        <v>24000</v>
      </c>
      <c r="H177" s="6" t="s">
        <v>121</v>
      </c>
      <c r="I177" s="7" t="s">
        <v>138</v>
      </c>
      <c r="J177" s="12">
        <f t="shared" si="20"/>
        <v>24000</v>
      </c>
      <c r="K177" s="12">
        <f t="shared" si="17"/>
        <v>26880.000000000004</v>
      </c>
    </row>
    <row r="178" spans="1:12" x14ac:dyDescent="0.25">
      <c r="A178" s="30">
        <f t="shared" si="19"/>
        <v>147</v>
      </c>
      <c r="B178" s="6" t="s">
        <v>254</v>
      </c>
      <c r="C178" s="12"/>
      <c r="D178" s="7"/>
      <c r="E178" s="3"/>
      <c r="F178" s="5"/>
      <c r="G178" s="5"/>
      <c r="H178" s="6"/>
      <c r="I178" s="7"/>
      <c r="J178" s="12"/>
      <c r="K178" s="12"/>
    </row>
    <row r="179" spans="1:12" s="15" customFormat="1" ht="45" x14ac:dyDescent="0.25">
      <c r="A179" s="30">
        <f t="shared" si="19"/>
        <v>148</v>
      </c>
      <c r="B179" s="6" t="s">
        <v>148</v>
      </c>
      <c r="C179" s="12" t="s">
        <v>293</v>
      </c>
      <c r="D179" s="7" t="s">
        <v>149</v>
      </c>
      <c r="E179" s="3" t="s">
        <v>52</v>
      </c>
      <c r="F179" s="5">
        <v>1</v>
      </c>
      <c r="G179" s="5">
        <v>50000</v>
      </c>
      <c r="H179" s="6" t="s">
        <v>121</v>
      </c>
      <c r="I179" s="7" t="s">
        <v>122</v>
      </c>
      <c r="J179" s="12">
        <f t="shared" si="20"/>
        <v>50000</v>
      </c>
      <c r="K179" s="12">
        <f t="shared" si="17"/>
        <v>56000.000000000007</v>
      </c>
    </row>
    <row r="180" spans="1:12" s="15" customFormat="1" ht="45" x14ac:dyDescent="0.25">
      <c r="A180" s="30">
        <f t="shared" si="19"/>
        <v>149</v>
      </c>
      <c r="B180" s="6" t="s">
        <v>134</v>
      </c>
      <c r="C180" s="12" t="s">
        <v>293</v>
      </c>
      <c r="D180" s="7" t="s">
        <v>309</v>
      </c>
      <c r="E180" s="3" t="s">
        <v>52</v>
      </c>
      <c r="F180" s="5">
        <v>2</v>
      </c>
      <c r="G180" s="5">
        <v>60000</v>
      </c>
      <c r="H180" s="6" t="s">
        <v>132</v>
      </c>
      <c r="I180" s="78" t="s">
        <v>85</v>
      </c>
      <c r="J180" s="12">
        <v>120000</v>
      </c>
      <c r="K180" s="12">
        <f>J180*1.12</f>
        <v>134400</v>
      </c>
    </row>
    <row r="181" spans="1:12" s="15" customFormat="1" ht="30" x14ac:dyDescent="0.25">
      <c r="A181" s="30">
        <f t="shared" si="19"/>
        <v>150</v>
      </c>
      <c r="B181" s="6" t="s">
        <v>266</v>
      </c>
      <c r="C181" s="12" t="s">
        <v>11</v>
      </c>
      <c r="D181" s="7" t="s">
        <v>267</v>
      </c>
      <c r="E181" s="3" t="s">
        <v>52</v>
      </c>
      <c r="F181" s="5">
        <v>2</v>
      </c>
      <c r="G181" s="5">
        <v>225000</v>
      </c>
      <c r="H181" s="6" t="s">
        <v>274</v>
      </c>
      <c r="I181" s="78" t="s">
        <v>138</v>
      </c>
      <c r="J181" s="12">
        <f t="shared" si="20"/>
        <v>450000</v>
      </c>
      <c r="K181" s="12">
        <f t="shared" si="17"/>
        <v>504000.00000000006</v>
      </c>
      <c r="L181" s="18"/>
    </row>
    <row r="182" spans="1:12" x14ac:dyDescent="0.25">
      <c r="A182" s="30">
        <f t="shared" si="19"/>
        <v>151</v>
      </c>
      <c r="B182" s="6" t="s">
        <v>254</v>
      </c>
      <c r="C182" s="12"/>
      <c r="D182" s="6"/>
      <c r="E182" s="3"/>
      <c r="F182" s="5"/>
      <c r="G182" s="5"/>
      <c r="H182" s="6"/>
      <c r="I182" s="39"/>
      <c r="J182" s="12"/>
      <c r="K182" s="12"/>
    </row>
    <row r="183" spans="1:12" x14ac:dyDescent="0.25">
      <c r="A183" s="30">
        <f t="shared" si="19"/>
        <v>152</v>
      </c>
      <c r="B183" s="6" t="s">
        <v>254</v>
      </c>
      <c r="C183" s="12"/>
      <c r="D183" s="6"/>
      <c r="E183" s="3"/>
      <c r="F183" s="5"/>
      <c r="G183" s="5"/>
      <c r="H183" s="6"/>
      <c r="I183" s="7"/>
      <c r="J183" s="12"/>
      <c r="K183" s="12"/>
    </row>
    <row r="184" spans="1:12" x14ac:dyDescent="0.25">
      <c r="A184" s="30">
        <f t="shared" si="19"/>
        <v>153</v>
      </c>
      <c r="B184" s="6" t="s">
        <v>254</v>
      </c>
      <c r="C184" s="12"/>
      <c r="D184" s="7"/>
      <c r="E184" s="3"/>
      <c r="F184" s="5"/>
      <c r="G184" s="5"/>
      <c r="H184" s="6"/>
      <c r="I184" s="39"/>
      <c r="J184" s="12"/>
      <c r="K184" s="12"/>
    </row>
    <row r="185" spans="1:12" s="15" customFormat="1" ht="60" x14ac:dyDescent="0.25">
      <c r="A185" s="30">
        <f t="shared" si="19"/>
        <v>154</v>
      </c>
      <c r="B185" s="6" t="s">
        <v>241</v>
      </c>
      <c r="C185" s="12" t="s">
        <v>293</v>
      </c>
      <c r="D185" s="6" t="s">
        <v>242</v>
      </c>
      <c r="E185" s="3" t="s">
        <v>12</v>
      </c>
      <c r="F185" s="5">
        <v>3</v>
      </c>
      <c r="G185" s="5">
        <v>433450</v>
      </c>
      <c r="H185" s="6" t="s">
        <v>49</v>
      </c>
      <c r="I185" s="39" t="s">
        <v>247</v>
      </c>
      <c r="J185" s="12">
        <f t="shared" si="20"/>
        <v>1300350</v>
      </c>
      <c r="K185" s="12">
        <f t="shared" si="17"/>
        <v>1456392.0000000002</v>
      </c>
    </row>
    <row r="186" spans="1:12" x14ac:dyDescent="0.25">
      <c r="A186" s="30">
        <f t="shared" si="19"/>
        <v>155</v>
      </c>
      <c r="B186" s="6" t="s">
        <v>254</v>
      </c>
      <c r="C186" s="12"/>
      <c r="D186" s="6"/>
      <c r="E186" s="3"/>
      <c r="F186" s="5"/>
      <c r="G186" s="5"/>
      <c r="H186" s="6"/>
      <c r="I186" s="31"/>
      <c r="J186" s="12"/>
      <c r="K186" s="12"/>
    </row>
    <row r="187" spans="1:12" x14ac:dyDescent="0.25">
      <c r="A187" s="30">
        <f t="shared" si="19"/>
        <v>156</v>
      </c>
      <c r="B187" s="6" t="s">
        <v>254</v>
      </c>
      <c r="C187" s="12"/>
      <c r="D187" s="6"/>
      <c r="E187" s="3"/>
      <c r="F187" s="5"/>
      <c r="G187" s="5"/>
      <c r="H187" s="6"/>
      <c r="I187" s="33"/>
      <c r="J187" s="12"/>
      <c r="K187" s="12"/>
      <c r="L187" s="10"/>
    </row>
    <row r="188" spans="1:12" s="15" customFormat="1" ht="63" customHeight="1" x14ac:dyDescent="0.25">
      <c r="A188" s="102">
        <f t="shared" si="19"/>
        <v>157</v>
      </c>
      <c r="B188" s="6" t="s">
        <v>243</v>
      </c>
      <c r="C188" s="12" t="s">
        <v>293</v>
      </c>
      <c r="D188" s="6" t="s">
        <v>248</v>
      </c>
      <c r="E188" s="3" t="s">
        <v>12</v>
      </c>
      <c r="F188" s="5">
        <v>6</v>
      </c>
      <c r="G188" s="103"/>
      <c r="H188" s="6" t="s">
        <v>49</v>
      </c>
      <c r="I188" s="33" t="s">
        <v>249</v>
      </c>
      <c r="J188" s="12">
        <v>14225000</v>
      </c>
      <c r="K188" s="12">
        <f t="shared" ref="K188" si="21">J188*1.12</f>
        <v>15932000.000000002</v>
      </c>
    </row>
    <row r="189" spans="1:12" s="10" customFormat="1" x14ac:dyDescent="0.25">
      <c r="A189" s="19">
        <f>A188+1</f>
        <v>158</v>
      </c>
      <c r="B189" s="6" t="s">
        <v>254</v>
      </c>
      <c r="C189" s="3"/>
      <c r="D189" s="79"/>
      <c r="E189" s="3"/>
      <c r="F189" s="3"/>
      <c r="G189" s="20"/>
      <c r="H189" s="6"/>
      <c r="I189" s="31"/>
      <c r="J189" s="12"/>
      <c r="K189" s="12"/>
    </row>
    <row r="190" spans="1:12" s="10" customFormat="1" x14ac:dyDescent="0.25">
      <c r="A190" s="19">
        <f t="shared" ref="A190" si="22">A189+1</f>
        <v>159</v>
      </c>
      <c r="B190" s="6" t="s">
        <v>254</v>
      </c>
      <c r="C190" s="3"/>
      <c r="D190" s="79"/>
      <c r="E190" s="3"/>
      <c r="F190" s="3"/>
      <c r="G190" s="20"/>
      <c r="H190" s="6"/>
      <c r="I190" s="31"/>
      <c r="J190" s="12"/>
      <c r="K190" s="12"/>
    </row>
    <row r="191" spans="1:12" s="15" customFormat="1" ht="45" x14ac:dyDescent="0.25">
      <c r="A191" s="19">
        <v>160</v>
      </c>
      <c r="B191" s="6" t="s">
        <v>308</v>
      </c>
      <c r="C191" s="3" t="s">
        <v>95</v>
      </c>
      <c r="D191" s="6" t="s">
        <v>308</v>
      </c>
      <c r="E191" s="3" t="s">
        <v>12</v>
      </c>
      <c r="F191" s="3">
        <v>1</v>
      </c>
      <c r="G191" s="20">
        <v>1231836</v>
      </c>
      <c r="H191" s="6" t="s">
        <v>49</v>
      </c>
      <c r="I191" s="31" t="s">
        <v>85</v>
      </c>
      <c r="J191" s="12">
        <f t="shared" ref="J191" si="23">F191*G191</f>
        <v>1231836</v>
      </c>
      <c r="K191" s="12">
        <f t="shared" ref="K191" si="24">J191*1.12</f>
        <v>1379656.32</v>
      </c>
    </row>
    <row r="192" spans="1:12" x14ac:dyDescent="0.25">
      <c r="A192" s="19">
        <v>161</v>
      </c>
      <c r="B192" s="6" t="s">
        <v>254</v>
      </c>
      <c r="C192" s="12"/>
      <c r="D192" s="6"/>
      <c r="E192" s="3"/>
      <c r="F192" s="3"/>
      <c r="G192" s="42"/>
      <c r="H192" s="6"/>
      <c r="I192" s="33"/>
      <c r="J192" s="12"/>
      <c r="K192" s="12"/>
    </row>
    <row r="193" spans="1:11" x14ac:dyDescent="0.25">
      <c r="A193" s="19">
        <v>162</v>
      </c>
      <c r="B193" s="6" t="s">
        <v>254</v>
      </c>
      <c r="C193" s="12"/>
      <c r="D193" s="6"/>
      <c r="E193" s="3"/>
      <c r="F193" s="3"/>
      <c r="G193" s="80"/>
      <c r="H193" s="6"/>
      <c r="I193" s="33"/>
      <c r="J193" s="12"/>
      <c r="K193" s="12"/>
    </row>
    <row r="194" spans="1:11" x14ac:dyDescent="0.25">
      <c r="A194" s="19">
        <v>163</v>
      </c>
      <c r="B194" s="6" t="s">
        <v>254</v>
      </c>
      <c r="C194" s="12"/>
      <c r="D194" s="6"/>
      <c r="E194" s="3"/>
      <c r="F194" s="3"/>
      <c r="G194" s="80"/>
      <c r="H194" s="6"/>
      <c r="I194" s="33"/>
      <c r="J194" s="12"/>
      <c r="K194" s="12"/>
    </row>
    <row r="195" spans="1:11" ht="15.75" customHeight="1" x14ac:dyDescent="0.25">
      <c r="A195" s="19">
        <v>164</v>
      </c>
      <c r="B195" s="6" t="s">
        <v>254</v>
      </c>
      <c r="C195" s="12"/>
      <c r="D195" s="6"/>
      <c r="E195" s="3"/>
      <c r="F195" s="3"/>
      <c r="G195" s="81"/>
      <c r="H195" s="6"/>
      <c r="I195" s="33"/>
      <c r="J195" s="12"/>
      <c r="K195" s="12"/>
    </row>
    <row r="196" spans="1:11" ht="17.25" customHeight="1" x14ac:dyDescent="0.25">
      <c r="A196" s="19">
        <v>165</v>
      </c>
      <c r="B196" s="6" t="s">
        <v>254</v>
      </c>
      <c r="C196" s="12"/>
      <c r="D196" s="6"/>
      <c r="E196" s="3"/>
      <c r="F196" s="3"/>
      <c r="G196" s="20"/>
      <c r="H196" s="6"/>
      <c r="I196" s="33"/>
      <c r="J196" s="12"/>
      <c r="K196" s="12"/>
    </row>
    <row r="197" spans="1:11" s="4" customFormat="1" ht="22.5" customHeight="1" x14ac:dyDescent="0.25">
      <c r="A197" s="19">
        <v>166</v>
      </c>
      <c r="B197" s="6" t="s">
        <v>254</v>
      </c>
      <c r="C197" s="12"/>
      <c r="D197" s="6"/>
      <c r="E197" s="3"/>
      <c r="F197" s="3"/>
      <c r="G197" s="20"/>
      <c r="H197" s="6"/>
      <c r="I197" s="6"/>
      <c r="J197" s="12"/>
      <c r="K197" s="12"/>
    </row>
    <row r="198" spans="1:11" s="4" customFormat="1" ht="23.25" customHeight="1" x14ac:dyDescent="0.25">
      <c r="A198" s="19">
        <v>167</v>
      </c>
      <c r="B198" s="6" t="s">
        <v>254</v>
      </c>
      <c r="C198" s="12"/>
      <c r="D198" s="6"/>
      <c r="E198" s="3"/>
      <c r="F198" s="3"/>
      <c r="G198" s="20"/>
      <c r="H198" s="6"/>
      <c r="I198" s="6"/>
      <c r="J198" s="12"/>
      <c r="K198" s="12"/>
    </row>
    <row r="199" spans="1:11" s="15" customFormat="1" ht="61.5" customHeight="1" x14ac:dyDescent="0.25">
      <c r="A199" s="19">
        <v>168</v>
      </c>
      <c r="B199" s="6" t="s">
        <v>75</v>
      </c>
      <c r="C199" s="12" t="s">
        <v>11</v>
      </c>
      <c r="D199" s="6" t="s">
        <v>75</v>
      </c>
      <c r="E199" s="3" t="s">
        <v>12</v>
      </c>
      <c r="F199" s="3">
        <v>1</v>
      </c>
      <c r="G199" s="20">
        <v>298980</v>
      </c>
      <c r="H199" s="6" t="s">
        <v>256</v>
      </c>
      <c r="I199" s="6" t="s">
        <v>194</v>
      </c>
      <c r="J199" s="12">
        <f t="shared" ref="J199:J211" si="25">F199*G199</f>
        <v>298980</v>
      </c>
      <c r="K199" s="12">
        <f t="shared" ref="K199:K211" si="26">J199*1.12</f>
        <v>334857.60000000003</v>
      </c>
    </row>
    <row r="200" spans="1:11" s="15" customFormat="1" ht="49.5" customHeight="1" x14ac:dyDescent="0.25">
      <c r="A200" s="19">
        <v>169</v>
      </c>
      <c r="B200" s="6" t="s">
        <v>75</v>
      </c>
      <c r="C200" s="12" t="s">
        <v>11</v>
      </c>
      <c r="D200" s="6" t="s">
        <v>75</v>
      </c>
      <c r="E200" s="3" t="s">
        <v>12</v>
      </c>
      <c r="F200" s="3">
        <v>1</v>
      </c>
      <c r="G200" s="20">
        <v>104364</v>
      </c>
      <c r="H200" s="6" t="s">
        <v>257</v>
      </c>
      <c r="I200" s="6" t="s">
        <v>195</v>
      </c>
      <c r="J200" s="12">
        <f>F200*G200</f>
        <v>104364</v>
      </c>
      <c r="K200" s="12">
        <f t="shared" si="26"/>
        <v>116887.68000000001</v>
      </c>
    </row>
    <row r="201" spans="1:11" s="15" customFormat="1" ht="49.5" customHeight="1" x14ac:dyDescent="0.25">
      <c r="A201" s="19">
        <v>170</v>
      </c>
      <c r="B201" s="6" t="s">
        <v>75</v>
      </c>
      <c r="C201" s="12" t="s">
        <v>11</v>
      </c>
      <c r="D201" s="6" t="s">
        <v>75</v>
      </c>
      <c r="E201" s="3" t="s">
        <v>12</v>
      </c>
      <c r="F201" s="3">
        <v>1</v>
      </c>
      <c r="G201" s="20">
        <v>173940</v>
      </c>
      <c r="H201" s="6" t="s">
        <v>257</v>
      </c>
      <c r="I201" s="6" t="s">
        <v>195</v>
      </c>
      <c r="J201" s="12">
        <f t="shared" si="25"/>
        <v>173940</v>
      </c>
      <c r="K201" s="12">
        <f t="shared" si="26"/>
        <v>194812.80000000002</v>
      </c>
    </row>
    <row r="202" spans="1:11" s="15" customFormat="1" ht="49.5" customHeight="1" x14ac:dyDescent="0.25">
      <c r="A202" s="19">
        <v>171</v>
      </c>
      <c r="B202" s="6" t="s">
        <v>75</v>
      </c>
      <c r="C202" s="12" t="s">
        <v>11</v>
      </c>
      <c r="D202" s="6" t="s">
        <v>75</v>
      </c>
      <c r="E202" s="3" t="s">
        <v>12</v>
      </c>
      <c r="F202" s="3">
        <v>1</v>
      </c>
      <c r="G202" s="20">
        <v>347880</v>
      </c>
      <c r="H202" s="6" t="s">
        <v>257</v>
      </c>
      <c r="I202" s="6" t="s">
        <v>195</v>
      </c>
      <c r="J202" s="12">
        <f t="shared" si="25"/>
        <v>347880</v>
      </c>
      <c r="K202" s="12">
        <f t="shared" si="26"/>
        <v>389625.60000000003</v>
      </c>
    </row>
    <row r="203" spans="1:11" s="15" customFormat="1" ht="77.25" customHeight="1" x14ac:dyDescent="0.25">
      <c r="A203" s="19">
        <v>172</v>
      </c>
      <c r="B203" s="6" t="s">
        <v>255</v>
      </c>
      <c r="C203" s="12" t="s">
        <v>11</v>
      </c>
      <c r="D203" s="6" t="s">
        <v>255</v>
      </c>
      <c r="E203" s="3" t="s">
        <v>12</v>
      </c>
      <c r="F203" s="3">
        <v>1</v>
      </c>
      <c r="G203" s="20">
        <v>1292000</v>
      </c>
      <c r="H203" s="6" t="s">
        <v>258</v>
      </c>
      <c r="I203" s="6" t="s">
        <v>195</v>
      </c>
      <c r="J203" s="12">
        <f t="shared" si="25"/>
        <v>1292000</v>
      </c>
      <c r="K203" s="12">
        <f t="shared" si="26"/>
        <v>1447040.0000000002</v>
      </c>
    </row>
    <row r="204" spans="1:11" ht="21" customHeight="1" x14ac:dyDescent="0.25">
      <c r="A204" s="19">
        <v>173</v>
      </c>
      <c r="B204" s="6" t="s">
        <v>254</v>
      </c>
      <c r="C204" s="12"/>
      <c r="D204" s="6"/>
      <c r="E204" s="3"/>
      <c r="F204" s="3"/>
      <c r="G204" s="80"/>
      <c r="H204" s="6"/>
      <c r="I204" s="33"/>
      <c r="J204" s="12"/>
      <c r="K204" s="12"/>
    </row>
    <row r="205" spans="1:11" s="15" customFormat="1" ht="108.75" customHeight="1" x14ac:dyDescent="0.25">
      <c r="A205" s="19">
        <v>174</v>
      </c>
      <c r="B205" s="6" t="s">
        <v>268</v>
      </c>
      <c r="C205" s="12" t="s">
        <v>11</v>
      </c>
      <c r="D205" s="6" t="s">
        <v>262</v>
      </c>
      <c r="E205" s="3" t="s">
        <v>12</v>
      </c>
      <c r="F205" s="3">
        <v>1</v>
      </c>
      <c r="G205" s="20">
        <v>72408463</v>
      </c>
      <c r="H205" s="6" t="s">
        <v>261</v>
      </c>
      <c r="I205" s="33" t="s">
        <v>13</v>
      </c>
      <c r="J205" s="12">
        <f t="shared" si="25"/>
        <v>72408463</v>
      </c>
      <c r="K205" s="12">
        <f t="shared" si="26"/>
        <v>81097478.560000002</v>
      </c>
    </row>
    <row r="206" spans="1:11" s="15" customFormat="1" ht="31.5" customHeight="1" x14ac:dyDescent="0.25">
      <c r="A206" s="19">
        <v>175</v>
      </c>
      <c r="B206" s="6" t="s">
        <v>123</v>
      </c>
      <c r="C206" s="12" t="s">
        <v>11</v>
      </c>
      <c r="D206" s="6" t="s">
        <v>269</v>
      </c>
      <c r="E206" s="3" t="s">
        <v>52</v>
      </c>
      <c r="F206" s="3">
        <v>5</v>
      </c>
      <c r="G206" s="20">
        <v>48000</v>
      </c>
      <c r="H206" s="6" t="s">
        <v>132</v>
      </c>
      <c r="I206" s="6" t="s">
        <v>138</v>
      </c>
      <c r="J206" s="12">
        <f t="shared" si="25"/>
        <v>240000</v>
      </c>
      <c r="K206" s="12">
        <f t="shared" si="26"/>
        <v>268800</v>
      </c>
    </row>
    <row r="207" spans="1:11" s="15" customFormat="1" ht="44.25" customHeight="1" x14ac:dyDescent="0.25">
      <c r="A207" s="19">
        <v>176</v>
      </c>
      <c r="B207" s="6" t="s">
        <v>272</v>
      </c>
      <c r="C207" s="12" t="s">
        <v>11</v>
      </c>
      <c r="D207" s="6" t="s">
        <v>272</v>
      </c>
      <c r="E207" s="3" t="s">
        <v>12</v>
      </c>
      <c r="F207" s="3">
        <v>1</v>
      </c>
      <c r="G207" s="20">
        <v>432000</v>
      </c>
      <c r="H207" s="6" t="s">
        <v>273</v>
      </c>
      <c r="I207" s="6" t="s">
        <v>194</v>
      </c>
      <c r="J207" s="12">
        <f t="shared" si="25"/>
        <v>432000</v>
      </c>
      <c r="K207" s="12">
        <f t="shared" si="26"/>
        <v>483840.00000000006</v>
      </c>
    </row>
    <row r="208" spans="1:11" s="15" customFormat="1" ht="44.25" customHeight="1" x14ac:dyDescent="0.25">
      <c r="A208" s="19">
        <v>177</v>
      </c>
      <c r="B208" s="6" t="s">
        <v>272</v>
      </c>
      <c r="C208" s="12" t="s">
        <v>11</v>
      </c>
      <c r="D208" s="6" t="s">
        <v>272</v>
      </c>
      <c r="E208" s="3" t="s">
        <v>12</v>
      </c>
      <c r="F208" s="3">
        <v>1</v>
      </c>
      <c r="G208" s="20">
        <v>570000</v>
      </c>
      <c r="H208" s="6" t="s">
        <v>273</v>
      </c>
      <c r="I208" s="6" t="s">
        <v>195</v>
      </c>
      <c r="J208" s="12">
        <f t="shared" si="25"/>
        <v>570000</v>
      </c>
      <c r="K208" s="12">
        <f t="shared" si="26"/>
        <v>638400.00000000012</v>
      </c>
    </row>
    <row r="209" spans="1:11" s="15" customFormat="1" ht="30" x14ac:dyDescent="0.25">
      <c r="A209" s="82">
        <v>178</v>
      </c>
      <c r="B209" s="83" t="s">
        <v>278</v>
      </c>
      <c r="C209" s="84" t="s">
        <v>11</v>
      </c>
      <c r="D209" s="83" t="s">
        <v>281</v>
      </c>
      <c r="E209" s="85" t="s">
        <v>52</v>
      </c>
      <c r="F209" s="85">
        <v>1</v>
      </c>
      <c r="G209" s="86">
        <v>25000</v>
      </c>
      <c r="H209" s="87" t="s">
        <v>279</v>
      </c>
      <c r="I209" s="87" t="s">
        <v>280</v>
      </c>
      <c r="J209" s="88">
        <f t="shared" si="25"/>
        <v>25000</v>
      </c>
      <c r="K209" s="88">
        <f t="shared" si="26"/>
        <v>28000.000000000004</v>
      </c>
    </row>
    <row r="210" spans="1:11" s="15" customFormat="1" ht="225" x14ac:dyDescent="0.25">
      <c r="A210" s="89">
        <v>179</v>
      </c>
      <c r="B210" s="90" t="s">
        <v>291</v>
      </c>
      <c r="C210" s="84" t="s">
        <v>11</v>
      </c>
      <c r="D210" s="90" t="s">
        <v>291</v>
      </c>
      <c r="E210" s="89" t="s">
        <v>12</v>
      </c>
      <c r="F210" s="82">
        <v>1</v>
      </c>
      <c r="G210" s="88">
        <v>60000000</v>
      </c>
      <c r="H210" s="90" t="s">
        <v>179</v>
      </c>
      <c r="I210" s="90" t="s">
        <v>13</v>
      </c>
      <c r="J210" s="88">
        <f t="shared" si="25"/>
        <v>60000000</v>
      </c>
      <c r="K210" s="88">
        <f t="shared" si="26"/>
        <v>67200000</v>
      </c>
    </row>
    <row r="211" spans="1:11" s="15" customFormat="1" ht="90" x14ac:dyDescent="0.25">
      <c r="A211" s="89">
        <v>180</v>
      </c>
      <c r="B211" s="90" t="s">
        <v>292</v>
      </c>
      <c r="C211" s="84" t="s">
        <v>293</v>
      </c>
      <c r="D211" s="90" t="s">
        <v>292</v>
      </c>
      <c r="E211" s="89" t="s">
        <v>12</v>
      </c>
      <c r="F211" s="82">
        <v>1</v>
      </c>
      <c r="G211" s="88">
        <v>22767857</v>
      </c>
      <c r="H211" s="90" t="s">
        <v>179</v>
      </c>
      <c r="I211" s="90" t="s">
        <v>13</v>
      </c>
      <c r="J211" s="88">
        <f t="shared" si="25"/>
        <v>22767857</v>
      </c>
      <c r="K211" s="88">
        <f t="shared" si="26"/>
        <v>25499999.840000004</v>
      </c>
    </row>
    <row r="212" spans="1:11" s="15" customFormat="1" ht="60" x14ac:dyDescent="0.25">
      <c r="A212" s="89">
        <v>181</v>
      </c>
      <c r="B212" s="90" t="s">
        <v>303</v>
      </c>
      <c r="C212" s="84" t="s">
        <v>293</v>
      </c>
      <c r="D212" s="90" t="s">
        <v>303</v>
      </c>
      <c r="E212" s="89" t="s">
        <v>12</v>
      </c>
      <c r="F212" s="82">
        <v>1</v>
      </c>
      <c r="G212" s="88">
        <v>210000</v>
      </c>
      <c r="H212" s="90" t="s">
        <v>179</v>
      </c>
      <c r="I212" s="90" t="s">
        <v>13</v>
      </c>
      <c r="J212" s="88">
        <f>F212*G212</f>
        <v>210000</v>
      </c>
      <c r="K212" s="88">
        <f>J212*1.12</f>
        <v>235200.00000000003</v>
      </c>
    </row>
    <row r="213" spans="1:11" s="15" customFormat="1" ht="60" x14ac:dyDescent="0.25">
      <c r="A213" s="89">
        <v>182</v>
      </c>
      <c r="B213" s="90" t="s">
        <v>312</v>
      </c>
      <c r="C213" s="84" t="s">
        <v>293</v>
      </c>
      <c r="D213" s="90" t="s">
        <v>313</v>
      </c>
      <c r="E213" s="89" t="s">
        <v>12</v>
      </c>
      <c r="F213" s="82">
        <v>1</v>
      </c>
      <c r="G213" s="88">
        <v>8109500</v>
      </c>
      <c r="H213" s="90" t="s">
        <v>314</v>
      </c>
      <c r="I213" s="90" t="s">
        <v>13</v>
      </c>
      <c r="J213" s="88">
        <f>F213*G213</f>
        <v>8109500</v>
      </c>
      <c r="K213" s="88">
        <f>J213*1.12</f>
        <v>9082640</v>
      </c>
    </row>
    <row r="214" spans="1:11" x14ac:dyDescent="0.25">
      <c r="A214" s="136" t="s">
        <v>153</v>
      </c>
      <c r="B214" s="137"/>
      <c r="C214" s="137"/>
      <c r="D214" s="137"/>
      <c r="E214" s="137"/>
      <c r="F214" s="137"/>
      <c r="G214" s="137"/>
      <c r="H214" s="137"/>
      <c r="I214" s="138"/>
      <c r="J214" s="91">
        <f>SUM(J12:J213)</f>
        <v>34478796474.789993</v>
      </c>
      <c r="K214" s="91">
        <f>SUM(K12:K213)</f>
        <v>38616252051.764801</v>
      </c>
    </row>
    <row r="215" spans="1:11" x14ac:dyDescent="0.25">
      <c r="J215" s="25"/>
      <c r="K215" s="25"/>
    </row>
    <row r="216" spans="1:11" x14ac:dyDescent="0.25">
      <c r="A216" s="139" t="s">
        <v>14</v>
      </c>
      <c r="B216" s="139"/>
      <c r="C216" s="139"/>
      <c r="D216" s="139"/>
      <c r="E216" s="139"/>
      <c r="F216" s="139"/>
      <c r="G216" s="139"/>
      <c r="H216" s="139"/>
      <c r="I216" s="139"/>
      <c r="J216" s="140"/>
      <c r="K216" s="140"/>
    </row>
    <row r="217" spans="1:11" x14ac:dyDescent="0.25">
      <c r="A217" s="92"/>
      <c r="B217" s="93"/>
      <c r="C217" s="94"/>
      <c r="D217" s="93"/>
      <c r="E217" s="94"/>
      <c r="F217" s="94"/>
      <c r="J217" s="140"/>
      <c r="K217" s="140"/>
    </row>
    <row r="218" spans="1:11" ht="14.25" customHeight="1" x14ac:dyDescent="0.25">
      <c r="A218" s="92"/>
      <c r="B218" s="93"/>
      <c r="C218" s="94"/>
      <c r="D218" s="93"/>
      <c r="E218" s="94"/>
      <c r="F218" s="94"/>
      <c r="J218" s="140"/>
      <c r="K218" s="140"/>
    </row>
    <row r="219" spans="1:11" x14ac:dyDescent="0.25">
      <c r="A219" s="92"/>
      <c r="B219" s="93"/>
      <c r="C219" s="94"/>
      <c r="D219" s="93"/>
      <c r="E219" s="94"/>
      <c r="F219" s="94"/>
      <c r="J219" s="140"/>
      <c r="K219" s="140"/>
    </row>
    <row r="220" spans="1:11" x14ac:dyDescent="0.25">
      <c r="D220" s="95"/>
      <c r="J220" s="140"/>
      <c r="K220" s="140"/>
    </row>
    <row r="221" spans="1:11" x14ac:dyDescent="0.25">
      <c r="A221" s="4"/>
      <c r="B221" s="4"/>
      <c r="D221" s="4"/>
      <c r="H221" s="4"/>
      <c r="I221" s="4"/>
    </row>
    <row r="225" spans="1:9" x14ac:dyDescent="0.25">
      <c r="H225" s="97"/>
    </row>
    <row r="226" spans="1:9" x14ac:dyDescent="0.25">
      <c r="A226" s="4"/>
      <c r="B226" s="4"/>
      <c r="D226" s="4"/>
      <c r="H226" s="98"/>
      <c r="I226" s="4"/>
    </row>
    <row r="227" spans="1:9" x14ac:dyDescent="0.25">
      <c r="A227" s="4"/>
      <c r="B227" s="4"/>
      <c r="D227" s="4"/>
      <c r="H227" s="98"/>
      <c r="I227" s="4"/>
    </row>
    <row r="228" spans="1:9" x14ac:dyDescent="0.25">
      <c r="A228" s="4"/>
      <c r="B228" s="4"/>
      <c r="D228" s="4"/>
      <c r="H228" s="4"/>
      <c r="I228" s="4"/>
    </row>
    <row r="229" spans="1:9" x14ac:dyDescent="0.25">
      <c r="H229" s="97"/>
    </row>
    <row r="230" spans="1:9" x14ac:dyDescent="0.25">
      <c r="H230" s="97"/>
    </row>
    <row r="231" spans="1:9" x14ac:dyDescent="0.25">
      <c r="H231" s="97"/>
    </row>
    <row r="233" spans="1:9" x14ac:dyDescent="0.25">
      <c r="H233" s="97"/>
    </row>
    <row r="234" spans="1:9" x14ac:dyDescent="0.25">
      <c r="H234" s="97"/>
    </row>
    <row r="235" spans="1:9" x14ac:dyDescent="0.25">
      <c r="H235" s="97"/>
    </row>
  </sheetData>
  <mergeCells count="76">
    <mergeCell ref="K216:K220"/>
    <mergeCell ref="A127:A130"/>
    <mergeCell ref="B127:B130"/>
    <mergeCell ref="C127:C130"/>
    <mergeCell ref="D127:D130"/>
    <mergeCell ref="E127:E130"/>
    <mergeCell ref="F127:F130"/>
    <mergeCell ref="G127:G130"/>
    <mergeCell ref="H127:H130"/>
    <mergeCell ref="I127:I130"/>
    <mergeCell ref="H113:H116"/>
    <mergeCell ref="I113:I116"/>
    <mergeCell ref="A214:I214"/>
    <mergeCell ref="A216:I216"/>
    <mergeCell ref="J216:J220"/>
    <mergeCell ref="F113:F116"/>
    <mergeCell ref="G113:G116"/>
    <mergeCell ref="A113:A116"/>
    <mergeCell ref="B113:B116"/>
    <mergeCell ref="C113:C116"/>
    <mergeCell ref="D113:D116"/>
    <mergeCell ref="E113:E116"/>
    <mergeCell ref="A109:A112"/>
    <mergeCell ref="B109:B112"/>
    <mergeCell ref="C109:C112"/>
    <mergeCell ref="D109:D112"/>
    <mergeCell ref="E109:E112"/>
    <mergeCell ref="F36:F39"/>
    <mergeCell ref="G36:G39"/>
    <mergeCell ref="H36:H39"/>
    <mergeCell ref="I36:I39"/>
    <mergeCell ref="G109:G112"/>
    <mergeCell ref="H109:H112"/>
    <mergeCell ref="I109:I112"/>
    <mergeCell ref="I60:I64"/>
    <mergeCell ref="F109:F112"/>
    <mergeCell ref="F60:F64"/>
    <mergeCell ref="G60:G64"/>
    <mergeCell ref="H60:H64"/>
    <mergeCell ref="G30:G34"/>
    <mergeCell ref="H30:H34"/>
    <mergeCell ref="I30:I34"/>
    <mergeCell ref="A30:A34"/>
    <mergeCell ref="B30:B34"/>
    <mergeCell ref="C30:C34"/>
    <mergeCell ref="D30:D34"/>
    <mergeCell ref="E30:E34"/>
    <mergeCell ref="F30:F34"/>
    <mergeCell ref="K10:K11"/>
    <mergeCell ref="G1:L1"/>
    <mergeCell ref="H2:K2"/>
    <mergeCell ref="I3:K3"/>
    <mergeCell ref="I4:K4"/>
    <mergeCell ref="I5:K5"/>
    <mergeCell ref="I6:K6"/>
    <mergeCell ref="C8:K8"/>
    <mergeCell ref="F10:F11"/>
    <mergeCell ref="G10:G11"/>
    <mergeCell ref="H10:H11"/>
    <mergeCell ref="I10:I11"/>
    <mergeCell ref="J10:J11"/>
    <mergeCell ref="D60:D64"/>
    <mergeCell ref="E60:E64"/>
    <mergeCell ref="A10:A11"/>
    <mergeCell ref="B10:B11"/>
    <mergeCell ref="C10:C11"/>
    <mergeCell ref="D10:D11"/>
    <mergeCell ref="E10:E11"/>
    <mergeCell ref="A36:A39"/>
    <mergeCell ref="B36:B39"/>
    <mergeCell ref="A60:A64"/>
    <mergeCell ref="B60:B64"/>
    <mergeCell ref="C60:C64"/>
    <mergeCell ref="E36:E39"/>
    <mergeCell ref="D36:D39"/>
    <mergeCell ref="C36:C39"/>
  </mergeCells>
  <dataValidations count="2">
    <dataValidation allowBlank="1" showInputMessage="1" showErrorMessage="1" prompt="Введите краткую хар-ку на рус.языке" sqref="D96"/>
    <dataValidation allowBlank="1" showInputMessage="1" showErrorMessage="1" prompt="Введите наименование на рус.языке" sqref="D113 B113 D134:D136 B80 D80 D97:D101 B96:B101 D117:D118 B117:B118 B134:B136 B104:B109 D104:D109"/>
  </dataValidations>
  <pageMargins left="0.51181102362204722" right="0.51181102362204722" top="0.55118110236220474" bottom="0.55118110236220474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2011-12-23T06:14:47Z</cp:lastPrinted>
  <dcterms:created xsi:type="dcterms:W3CDTF">2010-11-22T12:00:33Z</dcterms:created>
  <dcterms:modified xsi:type="dcterms:W3CDTF">2012-01-12T12:18:11Z</dcterms:modified>
</cp:coreProperties>
</file>