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360" windowWidth="19320" windowHeight="5655"/>
  </bookViews>
  <sheets>
    <sheet name="пз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225" i="11" l="1"/>
  <c r="J224" i="11" l="1"/>
  <c r="K224" i="11"/>
  <c r="J223" i="11"/>
  <c r="K223" i="11"/>
  <c r="J174" i="11" l="1"/>
  <c r="K174" i="11" s="1"/>
  <c r="J222" i="11" l="1"/>
  <c r="K222" i="11"/>
  <c r="J216" i="11" l="1"/>
  <c r="J221" i="11" l="1"/>
  <c r="K221" i="11" s="1"/>
  <c r="J220" i="11" l="1"/>
  <c r="K220" i="11" s="1"/>
  <c r="J213" i="11" l="1"/>
  <c r="K213" i="11" s="1"/>
  <c r="J214" i="11"/>
  <c r="K214" i="11" s="1"/>
  <c r="J215" i="11"/>
  <c r="K215" i="11" s="1"/>
  <c r="K216" i="11"/>
  <c r="J217" i="11"/>
  <c r="K217" i="11" s="1"/>
  <c r="J218" i="11"/>
  <c r="K218" i="11"/>
  <c r="J219" i="11"/>
  <c r="K219" i="11" s="1"/>
  <c r="J86" i="11"/>
  <c r="J208" i="11" l="1"/>
  <c r="K208" i="11" s="1"/>
  <c r="J209" i="11"/>
  <c r="K209" i="11" s="1"/>
  <c r="J210" i="11"/>
  <c r="K210" i="11" s="1"/>
  <c r="J211" i="11"/>
  <c r="K211" i="11" s="1"/>
  <c r="J212" i="11"/>
  <c r="K212" i="11" s="1"/>
  <c r="J103" i="11" l="1"/>
  <c r="K103" i="11" s="1"/>
  <c r="K204" i="11"/>
  <c r="F204" i="11"/>
  <c r="J203" i="11"/>
  <c r="K203" i="11" s="1"/>
  <c r="J202" i="11"/>
  <c r="K202" i="11" s="1"/>
  <c r="J201" i="11"/>
  <c r="K201" i="11" s="1"/>
  <c r="J200" i="11"/>
  <c r="K200" i="11" s="1"/>
  <c r="J199" i="11"/>
  <c r="K199" i="11" s="1"/>
  <c r="J198" i="11"/>
  <c r="K198" i="11" s="1"/>
  <c r="J197" i="11"/>
  <c r="K197" i="11" s="1"/>
  <c r="C197" i="11"/>
  <c r="K196" i="11"/>
  <c r="J195" i="11"/>
  <c r="K195" i="11" s="1"/>
  <c r="J194" i="11"/>
  <c r="K194" i="11" s="1"/>
  <c r="J193" i="11"/>
  <c r="K193" i="11" s="1"/>
  <c r="J192" i="11"/>
  <c r="K192" i="11" s="1"/>
  <c r="J191" i="11"/>
  <c r="K191" i="11" s="1"/>
  <c r="J190" i="11"/>
  <c r="K190" i="11" s="1"/>
  <c r="J189" i="11"/>
  <c r="K189" i="11" s="1"/>
  <c r="J188" i="11"/>
  <c r="K188" i="11" s="1"/>
  <c r="J187" i="11"/>
  <c r="K187" i="11" s="1"/>
  <c r="J186" i="11"/>
  <c r="K186" i="11" s="1"/>
  <c r="J185" i="11"/>
  <c r="K185" i="11" s="1"/>
  <c r="J184" i="11"/>
  <c r="K184" i="11" s="1"/>
  <c r="J179" i="11"/>
  <c r="K179" i="11" s="1"/>
  <c r="J178" i="11"/>
  <c r="J225" i="11" s="1"/>
  <c r="J173" i="11"/>
  <c r="K173" i="11" s="1"/>
  <c r="J172" i="11"/>
  <c r="K172" i="11" s="1"/>
  <c r="J171" i="11"/>
  <c r="K171" i="11" s="1"/>
  <c r="J170" i="11"/>
  <c r="K170" i="11" s="1"/>
  <c r="J169" i="11"/>
  <c r="K169" i="11" s="1"/>
  <c r="J168" i="11"/>
  <c r="J165" i="11"/>
  <c r="K165" i="11" s="1"/>
  <c r="J161" i="11"/>
  <c r="K161" i="11" s="1"/>
  <c r="J160" i="11"/>
  <c r="K160" i="11" s="1"/>
  <c r="J158" i="11"/>
  <c r="K158" i="11" s="1"/>
  <c r="J157" i="11"/>
  <c r="K157" i="11" s="1"/>
  <c r="J156" i="11"/>
  <c r="K156" i="11" s="1"/>
  <c r="J155" i="11"/>
  <c r="K155" i="11" s="1"/>
  <c r="J154" i="11"/>
  <c r="K154" i="11" s="1"/>
  <c r="J152" i="11"/>
  <c r="K152" i="11" s="1"/>
  <c r="J151" i="11"/>
  <c r="K151" i="11" s="1"/>
  <c r="K150" i="11"/>
  <c r="J149" i="11"/>
  <c r="K149" i="11" s="1"/>
  <c r="J148" i="11"/>
  <c r="K148" i="11" s="1"/>
  <c r="K147" i="11"/>
  <c r="J139" i="11"/>
  <c r="K139" i="11" s="1"/>
  <c r="J138" i="11"/>
  <c r="K138" i="11" s="1"/>
  <c r="J137" i="11"/>
  <c r="K137" i="11" s="1"/>
  <c r="J136" i="11"/>
  <c r="K136" i="11" s="1"/>
  <c r="J135" i="11"/>
  <c r="K135" i="11" s="1"/>
  <c r="J134" i="11"/>
  <c r="K134" i="11" s="1"/>
  <c r="K133" i="11"/>
  <c r="J132" i="11"/>
  <c r="K132" i="11" s="1"/>
  <c r="J131" i="11"/>
  <c r="K131" i="11" s="1"/>
  <c r="D131" i="11"/>
  <c r="J130" i="11"/>
  <c r="K130" i="11" s="1"/>
  <c r="D130" i="11"/>
  <c r="J126" i="11"/>
  <c r="K126" i="11" s="1"/>
  <c r="J122" i="11"/>
  <c r="K122" i="11" s="1"/>
  <c r="J121" i="11"/>
  <c r="K121" i="11" s="1"/>
  <c r="J120" i="11"/>
  <c r="K120" i="11" s="1"/>
  <c r="J119" i="11"/>
  <c r="K119" i="11" s="1"/>
  <c r="J118" i="11"/>
  <c r="K118" i="11" s="1"/>
  <c r="J117" i="11"/>
  <c r="K117" i="11" s="1"/>
  <c r="J116" i="11"/>
  <c r="K116" i="11" s="1"/>
  <c r="J115" i="11"/>
  <c r="K115" i="11" s="1"/>
  <c r="J114" i="11"/>
  <c r="K114" i="11" s="1"/>
  <c r="J113" i="11"/>
  <c r="K113" i="11" s="1"/>
  <c r="J112" i="11"/>
  <c r="K112" i="11" s="1"/>
  <c r="J111" i="11"/>
  <c r="K111" i="11" s="1"/>
  <c r="D111" i="11"/>
  <c r="J110" i="11"/>
  <c r="K110" i="11" s="1"/>
  <c r="J109" i="11"/>
  <c r="K109" i="11" s="1"/>
  <c r="J108" i="11"/>
  <c r="K108" i="11" s="1"/>
  <c r="J107" i="11"/>
  <c r="K107" i="11" s="1"/>
  <c r="J106" i="11"/>
  <c r="K106" i="11" s="1"/>
  <c r="J105" i="11"/>
  <c r="K105" i="11" s="1"/>
  <c r="J104" i="11"/>
  <c r="K104" i="11" s="1"/>
  <c r="J102" i="11"/>
  <c r="K102" i="11" s="1"/>
  <c r="J101" i="11"/>
  <c r="K101" i="11" s="1"/>
  <c r="J100" i="11"/>
  <c r="K100" i="11" s="1"/>
  <c r="J99" i="11"/>
  <c r="K99" i="11" s="1"/>
  <c r="J98" i="11"/>
  <c r="K98" i="11" s="1"/>
  <c r="J97" i="11"/>
  <c r="K97" i="11" s="1"/>
  <c r="J96" i="11"/>
  <c r="K96" i="11" s="1"/>
  <c r="J95" i="11"/>
  <c r="K95" i="11" s="1"/>
  <c r="J94" i="11"/>
  <c r="K94" i="11" s="1"/>
  <c r="J93" i="11"/>
  <c r="K93" i="11" s="1"/>
  <c r="K92" i="11"/>
  <c r="K91" i="11"/>
  <c r="K90" i="11"/>
  <c r="J88" i="11"/>
  <c r="K88" i="11" s="1"/>
  <c r="J87" i="11"/>
  <c r="K87" i="11" s="1"/>
  <c r="K86" i="11"/>
  <c r="J85" i="11"/>
  <c r="K85" i="11" s="1"/>
  <c r="J84" i="11"/>
  <c r="K84" i="11" s="1"/>
  <c r="J83" i="11"/>
  <c r="K83" i="11" s="1"/>
  <c r="J82" i="11"/>
  <c r="K82" i="11" s="1"/>
  <c r="J81" i="11"/>
  <c r="K81" i="11" s="1"/>
  <c r="J80" i="11"/>
  <c r="K80" i="11" s="1"/>
  <c r="J79" i="11"/>
  <c r="K79" i="11" s="1"/>
  <c r="J78" i="11"/>
  <c r="K78" i="11" s="1"/>
  <c r="K73" i="11"/>
  <c r="J72" i="11"/>
  <c r="K72" i="11" s="1"/>
  <c r="J71" i="11"/>
  <c r="K71" i="11" s="1"/>
  <c r="J70" i="11"/>
  <c r="K70" i="11" s="1"/>
  <c r="J69" i="11"/>
  <c r="K69" i="11" s="1"/>
  <c r="K68" i="11"/>
  <c r="G68" i="11"/>
  <c r="K67" i="11"/>
  <c r="J66" i="11"/>
  <c r="K66" i="11" s="1"/>
  <c r="J65" i="11"/>
  <c r="K65" i="11" s="1"/>
  <c r="K64" i="11"/>
  <c r="K63" i="11"/>
  <c r="J62" i="11"/>
  <c r="K62" i="11" s="1"/>
  <c r="J61" i="11"/>
  <c r="K61" i="11" s="1"/>
  <c r="J60" i="11"/>
  <c r="J59" i="11"/>
  <c r="K59" i="11" s="1"/>
  <c r="J58" i="11"/>
  <c r="K58" i="11" s="1"/>
  <c r="J57" i="11"/>
  <c r="K57" i="11" s="1"/>
  <c r="K56" i="11"/>
  <c r="A56" i="1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J55" i="11"/>
  <c r="K55" i="11" s="1"/>
  <c r="J50" i="11"/>
  <c r="K50" i="11" s="1"/>
  <c r="J49" i="11"/>
  <c r="K49" i="11" s="1"/>
  <c r="J45" i="11"/>
  <c r="K45" i="11" s="1"/>
  <c r="J40" i="11"/>
  <c r="K40" i="11" s="1"/>
  <c r="J36" i="11"/>
  <c r="K36" i="11" s="1"/>
  <c r="J35" i="11"/>
  <c r="K35" i="11" s="1"/>
  <c r="J34" i="11"/>
  <c r="K34" i="11" s="1"/>
  <c r="J30" i="11"/>
  <c r="K30" i="11" s="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A13" i="1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30" i="11" s="1"/>
  <c r="A34" i="11" s="1"/>
  <c r="A35" i="11" s="1"/>
  <c r="A36" i="11" s="1"/>
  <c r="A40" i="11" s="1"/>
  <c r="A45" i="11" s="1"/>
  <c r="A49" i="11" s="1"/>
  <c r="J12" i="11"/>
  <c r="K168" i="11" l="1"/>
  <c r="K12" i="11"/>
  <c r="K178" i="11"/>
  <c r="A103" i="1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6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3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J207" i="11"/>
  <c r="K207" i="11" s="1"/>
  <c r="J206" i="11"/>
  <c r="K206" i="11" s="1"/>
  <c r="J205" i="11"/>
  <c r="K205" i="11" s="1"/>
  <c r="A178" i="11" l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176" i="11"/>
</calcChain>
</file>

<file path=xl/sharedStrings.xml><?xml version="1.0" encoding="utf-8"?>
<sst xmlns="http://schemas.openxmlformats.org/spreadsheetml/2006/main" count="1074" uniqueCount="387">
  <si>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</si>
  <si>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</si>
  <si>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</si>
  <si>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</si>
  <si>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</si>
  <si>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</si>
  <si>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</si>
  <si>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</si>
  <si>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</si>
  <si>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</si>
  <si>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</si>
  <si>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</si>
  <si>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</si>
  <si>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</si>
  <si>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</si>
  <si>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</si>
  <si>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</si>
  <si>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</si>
  <si>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</si>
  <si>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</si>
  <si>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</si>
  <si>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</si>
  <si>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</si>
  <si>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</si>
  <si>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</si>
  <si>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</si>
  <si>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</si>
  <si>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</si>
  <si>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</si>
  <si>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</si>
  <si>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</si>
  <si>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</si>
  <si>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</si>
  <si>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</si>
  <si>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</si>
  <si>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</si>
  <si>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</si>
  <si>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</si>
  <si>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180 рабочих дней с даты вступления в силу договора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</si>
  <si>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</si>
  <si>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</si>
  <si>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</si>
  <si>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</si>
  <si>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</si>
  <si>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</si>
  <si>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</si>
  <si>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</si>
  <si>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</si>
  <si>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в том числе:</t>
  </si>
  <si>
    <t>работа</t>
  </si>
  <si>
    <t>с даты вступления договора в силу по 31 декабря 2011 г.</t>
  </si>
  <si>
    <t>2011-2012 г.</t>
  </si>
  <si>
    <t>Медицинское страхование</t>
  </si>
  <si>
    <t>человек</t>
  </si>
  <si>
    <t>в течение 12 месяцев со дня вступления в силу договора</t>
  </si>
  <si>
    <t>Представительские расходы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</si>
  <si>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</si>
  <si>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</si>
  <si>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</si>
  <si>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</si>
  <si>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</si>
  <si>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</si>
  <si>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</si>
  <si>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</si>
  <si>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</si>
  <si>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</si>
  <si>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</si>
  <si>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</si>
  <si>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Консультационные услуги по разработке проектов учредительных документов Университета и его дочерних организаций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</si>
  <si>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</si>
  <si>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</si>
  <si>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</si>
  <si>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</si>
  <si>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</si>
  <si>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</si>
  <si>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</si>
  <si>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</si>
  <si>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</si>
  <si>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</si>
  <si>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</si>
  <si>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</si>
  <si>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</si>
  <si>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</si>
  <si>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</si>
  <si>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</si>
  <si>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</si>
  <si>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</si>
  <si>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</si>
  <si>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</si>
  <si>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</si>
  <si>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</si>
  <si>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</si>
  <si>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</si>
  <si>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</si>
  <si>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</si>
  <si>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</si>
  <si>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</si>
  <si>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</si>
  <si>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</si>
  <si>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</si>
  <si>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</si>
  <si>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запрос ценовых предложений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</si>
  <si>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</si>
  <si>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</si>
  <si>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</si>
  <si>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</si>
  <si>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</si>
  <si>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</si>
  <si>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</si>
  <si>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</si>
  <si>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</si>
  <si>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</si>
  <si>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</si>
  <si>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</si>
  <si>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</si>
  <si>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</si>
  <si>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</si>
  <si>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</si>
  <si>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</si>
  <si>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>Услуги по поиску и привлечению провоста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</si>
  <si>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</si>
  <si>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</si>
  <si>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</si>
  <si>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</si>
  <si>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</si>
  <si>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</si>
  <si>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</si>
  <si>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</si>
  <si>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</si>
  <si>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</si>
  <si>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</si>
  <si>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</si>
  <si>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</si>
  <si>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</si>
  <si>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</si>
  <si>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</si>
  <si>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</si>
  <si>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</si>
  <si>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</si>
  <si>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</si>
  <si>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</si>
  <si>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</si>
  <si>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</si>
  <si>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</si>
  <si>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1 день</t>
  </si>
  <si>
    <t>Семинар-практикум</t>
  </si>
  <si>
    <t>Семинар-тренинг</t>
  </si>
  <si>
    <t xml:space="preserve">Искусство и технология переговоров 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</si>
  <si>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</si>
  <si>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</si>
  <si>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</si>
  <si>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</si>
  <si>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</si>
  <si>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</si>
  <si>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</si>
  <si>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</si>
  <si>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</si>
  <si>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</si>
  <si>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</si>
  <si>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</si>
  <si>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</si>
  <si>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Вопросы документирования и архивного дела</t>
  </si>
  <si>
    <t xml:space="preserve">1) Правовое регулирование деятельности акционерных обществ (Корпоративное  право)             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</si>
  <si>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</si>
  <si>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</si>
  <si>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</si>
  <si>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</si>
  <si>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</si>
  <si>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</si>
  <si>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</si>
  <si>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</si>
  <si>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</si>
  <si>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</si>
  <si>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</si>
  <si>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</si>
  <si>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</si>
  <si>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</si>
  <si>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</si>
  <si>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</si>
  <si>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</si>
  <si>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>2011 г.-8 136 348 780</t>
  </si>
  <si>
    <t>2012г.-14 596 689 290</t>
  </si>
  <si>
    <t>2011 г.-9 112 710 633</t>
  </si>
  <si>
    <t>2012г.-16 348 292 005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</si>
  <si>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</si>
  <si>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2011-2012 г.г.</t>
  </si>
  <si>
    <t>Услуги по оформлению документов о праве на земельный участок (подготовка документаций на земельный участок для строительства и установки временных объектов)</t>
  </si>
  <si>
    <t xml:space="preserve">Разработка концепции развития интегрированной академической системы здравоохранения </t>
  </si>
  <si>
    <t>Разработка концепции развития научных исследований в области медицины долголетия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</si>
  <si>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</si>
  <si>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</si>
  <si>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Разработка технико-экономического обоснования инвестиции в инфрастуктуру медицинского кластера</t>
  </si>
  <si>
    <t>с даты вступления договора в силу до 24 октября 2011г.</t>
  </si>
  <si>
    <t>Рабочие станции тип 4 (ноутбук)</t>
  </si>
  <si>
    <t>МФУ, принтер/сканер/копир, формата A4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</si>
  <si>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</si>
  <si>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</si>
  <si>
    <t>комплексная работа</t>
  </si>
  <si>
    <t>Разработка проектно-сметной документации, выполнение строительно-монтажных работ по перепланировке и ввод в эксплуатацию блоков 5, 6, 7, 9 здания АО «Назарбаев Университет» и квартир ЖК «Северное сияние»</t>
  </si>
  <si>
    <t xml:space="preserve">с даты вступления в силу договора подряда 
до 15 сентября 2011 года
</t>
  </si>
  <si>
    <t>VII Международный PR-форум</t>
  </si>
  <si>
    <t>Практика применения Трудового Кодекса Республики Казахстан</t>
  </si>
  <si>
    <t>Научные исследования в области наук о жизни</t>
  </si>
  <si>
    <t>с даты вступления договора в силу по 31 декабря 2011 года</t>
  </si>
  <si>
    <t>Научные исследования в области медицины</t>
  </si>
  <si>
    <t xml:space="preserve">Фундаментальные и прикладные научные исследования      </t>
  </si>
  <si>
    <t>Разработка и реализация научно-исследовательских проектов в области образования</t>
  </si>
  <si>
    <t>1. Изучение эко-социальных и генетических факторов, определяющих восприимчивость населения Республики Казахстан к туберкулезу. Научное обоснование эффективности и показаний к применению новых методов лечения. 
2. Разработка методов раннего предупреждения и совершенствования лечения наследственных заболеваний, внутриутробной задержки развития плода и дыхательной недостаточности детей раннего возраста. 
3. Разработка инновационных подходов регенеративной медицины и внедрение научных основ медицины долголетия</t>
  </si>
  <si>
    <t>1. Улучшение ранней диагностики наследственных заболеваний у детей путем изучения генетических факторов в системе «ген-белок-мета-болит». 
2. Совершенствование морфологических, клинико-биохимических и инструментальных методов оценки функциональных резервов донорской почки. 
3. Нейрональная пластичность в онтогенезе нарушений нервно-психического развития у недоношенных детей.
4. Показатели иммунновоспалительных процессов и генетические маркеры внезапной сердечной смерти у лиц с желудочковыми нарушениями ритма сердца и мерцательной аритмией</t>
  </si>
  <si>
    <t>1. Исследование и разработка технологий возобновляемой энергетики и интеллектуальных (умных) энергетических сетей для применения в Республике Казахстан. 
2. Создание лаборатории исследования фотоэлементов второго и третьего поколений.
3. Энергетическое, экономическое и экологическое моделирование вариантов развития энергетического сектора Республики Казахстан и ее взаимосвязь с глобальной энергетической системой.
4. Проектирование комплекса сбора и обработки Интернет данных (Поисковая система).
5. Разработка комплекса топологических методов и алгоритмов для изучения некоторых свойств пористых материалов и их энергетических ландшафтов. 
6.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моделирования.  
7. Исследование по созданию технологии нанокапсулирования и наноструктурных лекарственных препаратов</t>
  </si>
  <si>
    <t>1. Координация учебных программ средних общеобразовательных школ и ВУЗов Казахстана в контексте мирового опыта.
2. Совершенствование системы менеджмента и обеспечения качества образования в Республике Казахстан с учетом международного опыта.
3. Интернационализация как стратегический фактор развития системы образования и науки Республики Казахстан в условиях социально-экономической глобализации</t>
  </si>
  <si>
    <t>Способ печати: электрофотографическая печать с использованием лазерной технологии. Скорость монохромной печати А4: не менее 21 стр. в монохромном режиме (формат А4)</t>
  </si>
  <si>
    <t>Организация обучения методике критического мышления в АО «Назарбаев Университет»</t>
  </si>
  <si>
    <t xml:space="preserve">1. Организация и проведение экзамена IELTS для учителей общеобразовательных школ с целью определения и соответствия уровня английского языка для участия в проекте.
2. Организация подготовки и обучения учителей методике преподавания критического мышления по программе Университета Кембриджа.
3. Организация и проведение апробации проекта «развитие критического мышления» в школах Республики Казахстан 
</t>
  </si>
  <si>
    <t>Подготовка исходных данных на осуществление архитектурно-градостроительной деятельности по перепланировке помещений второго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</si>
  <si>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Подготовка исходных данных на осуществление архитектурно-градостроительной деятельности по перепланировке квартир без изменения функционального назначения по адресу: г. Астана, ул. Достык, д. 5/2, кв. №№75, 79, 80, 111, 115, 116, 117, 121, 122, 123, 127, 128, 129, 133, 134, 135, 139, 140, 145, 146, 147, 151, 152, 153, 157, 158 </t>
  </si>
  <si>
    <t>Разработка схем координат Пускового комплекса 1 второй очереди строительства Научно-образовательного комплекса АО «Назарбаев Университет»</t>
  </si>
  <si>
    <t>Разработка схем координат участка застройки под солнечные батареи второй очереди строительства Научно-образовательного комплекса АО «Назарбаев Университет»</t>
  </si>
  <si>
    <t>США</t>
  </si>
  <si>
    <t>Великобрита-ния</t>
  </si>
  <si>
    <t xml:space="preserve">12 месяцев с даты вступления договора в силу </t>
  </si>
  <si>
    <t xml:space="preserve">Услуги по размещению информации о вакансиях  в зарубежных средствах массовой информации  </t>
  </si>
  <si>
    <t>Разработка схем координат спортивного сооружения второй очереди строительства Научно-образовательного комплекса АО «Назарбаев Университет»</t>
  </si>
  <si>
    <t>1 месяц с даты вступления договора в силу</t>
  </si>
  <si>
    <t>с даты вступления в силу Основного договора до 25 ноября 2011 года</t>
  </si>
  <si>
    <t>Подготовка исходных данных на осуществление архитектурно-градостроительной деятельности по перепланировке помещений первого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</si>
  <si>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с даты вступления договора в силу по 
31 декабря 2011 года
</t>
  </si>
  <si>
    <t>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</t>
  </si>
  <si>
    <t xml:space="preserve">Медицинское страхование международного академического персонала </t>
  </si>
  <si>
    <t>Медицинское страхование международного академического персонала Назарбаев Университет</t>
  </si>
  <si>
    <t>Добровольное страхование международного академического персонала Назарбаев Университет от несчастного случая</t>
  </si>
  <si>
    <t xml:space="preserve">в течение 12 месяцев со дня вступления договора в силу </t>
  </si>
  <si>
    <t>с даты вступления договора в силу до 30 июля 2012 г.</t>
  </si>
  <si>
    <t>Организация мероприятий, связанных с обучением и повышением квалификации на базе АО "Назарбаев Университет" учитетелей для вновь вводимых и действующих "Назарбаев интеллектуальных школ"</t>
  </si>
  <si>
    <t>Организация мероприятий, связанных с обучением и повышением квалификации на базе АО "Назарбаев Университет" ста слушателей из числа педагогических работников Республики Казахстан для вновь вводимых и действующих "Назарбаев интеллектуальных школ"</t>
  </si>
  <si>
    <t>Медицинское страхование для работников "Назарбаев Университет"</t>
  </si>
  <si>
    <t>Консультационные услуги по внедрению образовательных программ, концепции развития для организации и осуществления образовательной деятельности системы работы Офис регистратора</t>
  </si>
  <si>
    <t>с даты вступления договора в силу по 31 октября 2011 г.</t>
  </si>
  <si>
    <t>Тактовая частота процессора не менее 2,7 ГГц; Объем установленной оперативной памяти не менее 4 Гб</t>
  </si>
  <si>
    <t>Консультационные услуги по внедрению и реализации 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государственной политики</t>
  </si>
  <si>
    <t>с даты вступления договора в силу до 30 сентября 2012 г.</t>
  </si>
  <si>
    <t>2011 г.-103 600 000</t>
  </si>
  <si>
    <t>2012 г.- 155 400 000</t>
  </si>
  <si>
    <t>2011 г.- 116 032 000</t>
  </si>
  <si>
    <t>2012 г.- 174 048 000</t>
  </si>
  <si>
    <t>Консультационные услуги по внедрению и реализации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Бизнеса</t>
  </si>
  <si>
    <t>с даты вступления договора в силу до 30 июня 2012 г.</t>
  </si>
  <si>
    <t>2011 г.-148 000 000</t>
  </si>
  <si>
    <t>2012 г.- 261 551 224</t>
  </si>
  <si>
    <t>2011 г.- 165 760 000</t>
  </si>
  <si>
    <t>2012 г.- 292 937 371</t>
  </si>
  <si>
    <t>2012 г. - 132 589 275</t>
  </si>
  <si>
    <t>2011 г. - 1 117 514 815</t>
  </si>
  <si>
    <t>2011 г. - 1 251 616 593</t>
  </si>
  <si>
    <t>2012 г. - 148 499 988</t>
  </si>
  <si>
    <t>2011 г.- 157 500 000</t>
  </si>
  <si>
    <t>2012 г.- 236 250 000</t>
  </si>
  <si>
    <t>2011 г.- 176 400 000</t>
  </si>
  <si>
    <t>2012 г.- 264 600 000</t>
  </si>
  <si>
    <t>Технические условия на газоснабжение 7 блока  Научно-образовательного комплекса «Назарбаев Университет»</t>
  </si>
  <si>
    <t xml:space="preserve">Разбивка границ участка и вынос репера по 
пр. Кабанбай батыра, 53
</t>
  </si>
  <si>
    <t>Проведение официального приема лиц, расходы по проезду, проживание, консульский сбор, оплата госпошлины, услуги переводчиков, транспортные расходы, синхронный перевод, аренда помещений, презентационные материалы, сувениры, памятные подарки</t>
  </si>
  <si>
    <t>делегация</t>
  </si>
  <si>
    <t>2011 г.-1 784 654 952</t>
  </si>
  <si>
    <t>2012 г.-446 163 738</t>
  </si>
  <si>
    <t>2011 г.-1 998 813 546</t>
  </si>
  <si>
    <t>2012 г.-499 703 387</t>
  </si>
  <si>
    <t>2011 г.-1 314 220 908</t>
  </si>
  <si>
    <t>2011 г.- 1 471 927 417</t>
  </si>
  <si>
    <t>2012 г.- 29 147 445 391</t>
  </si>
  <si>
    <t>2012 г.- 32 645 138 838</t>
  </si>
  <si>
    <t>2013 г.- 16 058 361 540</t>
  </si>
  <si>
    <t>2013 г.- 17 985 364 925</t>
  </si>
  <si>
    <t>Авторский надзор за ведением работ по осушению участка затопленного системой озер Малый Талдыколь на территории "Назарбаев Университет"</t>
  </si>
  <si>
    <t>Аренда конференцзала для проведения презентации</t>
  </si>
  <si>
    <t>Транспортные услуги</t>
  </si>
  <si>
    <t>Транспортные услуги для рекрутинга, перевозки печатных изданий и демонстративных стендов</t>
  </si>
  <si>
    <t>Разработка, внедрение и реализация образовательной программы в Подготовительном центре</t>
  </si>
  <si>
    <t>2011 г.- 841 944 000</t>
  </si>
  <si>
    <t>2012 г.- 775 128 000</t>
  </si>
  <si>
    <t>Представительские расходы Подготовительной школы, Школы Инженерии, школа Наук и Технологий, Школа социальных и гуманитарных наук, Высшая школа бизнеса, Школа государственной политики, Кафедра дисциплин национального компонента</t>
  </si>
  <si>
    <t>Консультационные услуги по реализации интегрированной финансово-экономической системы "Назарбаев Университет"</t>
  </si>
  <si>
    <t>Услуги по краткосрочному комплектованию штата для обеспечения персоналом Школы Инженерии</t>
  </si>
  <si>
    <t>Разработка, внедрение и реализация образовательной программы в Подготовительном центре, включая деятельность в качестве академического консультанта в поддержку работы Назарбаев Университет, планированию с целью создания Программы по таким вопросам как подготовка и подбор кадров, управление персоналом, набор студентов для обучения по программе, составление материалов всех экзаменов по программе, надзор за их проведением и выставление оценок</t>
  </si>
  <si>
    <t>Корректировка технико-экономического обоснования создания и строительства Научно-образовательного комплекса "Назарбаев Университет"</t>
  </si>
  <si>
    <t>2011 г. - 26 786 000</t>
  </si>
  <si>
    <t>2012 г. - 22 400 000</t>
  </si>
  <si>
    <t>2011 г. - 30 000 320</t>
  </si>
  <si>
    <t>2012 г. - 25 088 000</t>
  </si>
  <si>
    <t>Услуги по предоставлению до 5 сотрудников, необходимых для реализации альтернативной краткосрочной модели комплектования штата для проведения модулей 1 семестра 2011-2012 учебного года и предоставления помощи в обеспечении Школы инженерии достаточным квалифицированным персоналом</t>
  </si>
  <si>
    <t xml:space="preserve">Проведение проектно-изыскательских работ , разработка проектно-сметной документациии, строительно-монтажные работы ввод в эксплуатацию объектов ПК-2, ПК-3, ПК-4   Научно-образовательного комплекса "Назарбаев Университет" 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</si>
  <si>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«Назарбаев Университет»</t>
  </si>
  <si>
    <t>Обучающие материалы по навыкам интервью для сотрудников "Назарбаев Университет"</t>
  </si>
  <si>
    <t>Тренинг "Управление Университетом"</t>
  </si>
  <si>
    <t>Обучение навыкам управления высшим учебным заведением по Британской и Северо-Американской модели в части эффективности финансирования и управления персоналом</t>
  </si>
  <si>
    <t>3-6 месяцев с даты вступления договора в силу</t>
  </si>
  <si>
    <t>США, Европа</t>
  </si>
  <si>
    <t>Обучение топ-менеджеров и сотрудников "Назарбаев Университет" навыкам проведения интервью с профессорско-преподавательским составом на международном уровне</t>
  </si>
  <si>
    <t>США, Европа, Азия, Казахстан</t>
  </si>
  <si>
    <t xml:space="preserve">Членство в Ассоциации профессионалов по управлению персоналом в высших учебных заведениях </t>
  </si>
  <si>
    <t>Программа развития академического персонала</t>
  </si>
  <si>
    <t>Развитие профессорско-преподавательского состава школ и обучение новейшим технологиям преподавания и разработки учебных курсов</t>
  </si>
  <si>
    <t>США, Великобритания, Австралия, Канада</t>
  </si>
  <si>
    <t>Услуги по размещению информации  в зарубежных средствах массовой информации  (в целях проведения рекрутинга профессорско-преподавательского состава школ "Назарбаев Университет")</t>
  </si>
  <si>
    <t>Профессиональное развитие (участие академического персонала в национальных и международных конференциях)</t>
  </si>
  <si>
    <t>Профессиональное развитие профессорско-преподавательского состава и поддрежание академических и исследовательских связей с представителями ведущих университетов мира</t>
  </si>
  <si>
    <t>Консультационные услуги кафедры национальных дисциплин</t>
  </si>
  <si>
    <t>Повышение квалификации</t>
  </si>
  <si>
    <t>Консультационные услуги по управлению Университетом</t>
  </si>
  <si>
    <t xml:space="preserve">приказом и.о. Председателя </t>
  </si>
  <si>
    <t xml:space="preserve">Исполнительного совета АО "Назарбаев Университет" </t>
  </si>
  <si>
    <t>от 13 января 2011 года № 3</t>
  </si>
  <si>
    <t>Проведение международных научных и образовательных конференций</t>
  </si>
  <si>
    <t>Курсы, семинары, тренинги</t>
  </si>
  <si>
    <t xml:space="preserve">Профессиональные курсы, семинары, сертификаты
</t>
  </si>
  <si>
    <t>План закупок товаров, работ и услуг "Назарбаев Университет" на 2011 г.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</si>
  <si>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 «Назарбаев Университет»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</si>
  <si>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«Назарбаев Университет»</t>
  </si>
  <si>
    <t>2011-2013 г.</t>
  </si>
  <si>
    <t>Инжиниринговые услуги по проекту строительства НОК "Назарбаев Университет"</t>
  </si>
  <si>
    <t>в том числе :</t>
  </si>
  <si>
    <t>2011 г.-177600000</t>
  </si>
  <si>
    <t>2011 г.-198912000</t>
  </si>
  <si>
    <t>2012 г.-177600000</t>
  </si>
  <si>
    <t>2012 г.-198912000</t>
  </si>
  <si>
    <t>2013 г.-177600000</t>
  </si>
  <si>
    <t>2013 г.-198912000</t>
  </si>
  <si>
    <t>Республика Казахстан, США</t>
  </si>
  <si>
    <t>Обмен опытом и знаниями с зарубежными высшими учебными заведениями</t>
  </si>
  <si>
    <t>США, Европа, Азия</t>
  </si>
  <si>
    <t xml:space="preserve">Консультационные услуги по проверке криминальной и кредитной истории отобранных на академические позиции кандидатов </t>
  </si>
  <si>
    <t>Услуги специализированных агентств по проверке криминальной и кредитной истории международого персонала</t>
  </si>
  <si>
    <t>Участие персонала Школ в ежегодных научных конференциях, тренингах, семинарах</t>
  </si>
  <si>
    <t>Казахстан, Европа, Азия, США, Россия</t>
  </si>
  <si>
    <t>Производство имиджевого фильма, хронометраж не менее 7 мин, на 3 языках</t>
  </si>
  <si>
    <t>Проведение научных конференций с приглашением и размещением зарубежных и отечественных делегаций</t>
  </si>
  <si>
    <t>Производство информационно-познавательного фильма о партнерах «Назарбаев Университет»</t>
  </si>
  <si>
    <t>2011 г.- 942 977 280</t>
  </si>
  <si>
    <t>2012 г.- 868 143 360</t>
  </si>
  <si>
    <t>Аудит финансовой отчетности за 2011 - 2013 годы</t>
  </si>
  <si>
    <t>Аудит отдельной и консолидированной финансовой отчетности за 2011-2013 годы</t>
  </si>
  <si>
    <t>2011 г. - 30 000 000</t>
  </si>
  <si>
    <t>2012 г. - 32 400 000</t>
  </si>
  <si>
    <t>2013 г. - 34 830 000</t>
  </si>
  <si>
    <t>2011 г. - 33 600 000</t>
  </si>
  <si>
    <t>2012 г. - 36 288 000</t>
  </si>
  <si>
    <t>2013 г. - 39 009 600</t>
  </si>
  <si>
    <t xml:space="preserve">с даты заключения долгосрочного договора 
до 30 июня 2014 года
</t>
  </si>
  <si>
    <t>с 01 июля 2011г. по 25 ноября 2011 года</t>
  </si>
  <si>
    <t>исключить</t>
  </si>
  <si>
    <t>Приложение к приказу Председателя Исполнительного совета</t>
  </si>
  <si>
    <t xml:space="preserve">Услуги по размещению информации  в зарубежных средствах массовой информации (зарубежных журналах и интернет-ресурсах) </t>
  </si>
  <si>
    <t>в течение 12 месяцев с даты вступления в силу договора</t>
  </si>
  <si>
    <t>1 месяц с даты вступления в силу договора</t>
  </si>
  <si>
    <t>28 дней с даты вступления в силу договора</t>
  </si>
  <si>
    <t>Услуги по обеспечению деятельности «Назарбаев Университет» у частного учреждения «Nazarbayev University Library and IT Services»</t>
  </si>
  <si>
    <t>Услуги по обеспечению деятельности «Назарбаев Университет» у частного учреждения «Nazarbayev University Library and IT Services» в рамках его уставной деятельности</t>
  </si>
  <si>
    <t>Услуги по обеспечению деятельности «Назарбаев Университет» у частного учреждения «Центр энергетических исследований»</t>
  </si>
  <si>
    <t>Услуги по обеспечению деятельности «Назарбаев Университет» у частного учреждения «Центр энергетических исследований» в рамках его уставной деятельности</t>
  </si>
  <si>
    <t>Услуги по обеспечению деятельности «Назарбаев Университет» у частного учреждения «Центра образовательной политики»</t>
  </si>
  <si>
    <t xml:space="preserve">Услуги по обеспечению деятельности «Назарбаев Университет» у частного учреждения «Центра образовательной политики» в рамках его уставной деятельности </t>
  </si>
  <si>
    <t>Услуги по обеспечению деятельности «Назарбаев Университет» у частного учреждения «Дирекция строящегося предприятия»</t>
  </si>
  <si>
    <t>Услуги по обеспечению деятельности «Назарбаев Университет» у частного учреждения «Дирекция строящегося предприятия» в рамках его уставной деятельности</t>
  </si>
  <si>
    <t>Услуги по обеспечению деятельности «Назарбаев Университет» у частного учреждения «University Service Мanagement»</t>
  </si>
  <si>
    <t>Услуги по обеспечению деятельности «Назарбаев Университет» у частного учреждения «University Service Мanagement» в рамках его уставной деятельности</t>
  </si>
  <si>
    <t>Планирование и бюджетирование I: технология построения бюджета</t>
  </si>
  <si>
    <t>Планирование и бюджетирование II: виды бюджетов, бюджетирование по центрам ответственности и процессное бюджетирование</t>
  </si>
  <si>
    <t>Услуги по обеспечению деятельности «Назарбаев Университет» у частного учреждения «Центр наук о жизни» в рамках его уставной деятельности</t>
  </si>
  <si>
    <t>Услуги по обеспечению деятельности «Назарбаев Университет» у частного учреждения «Центр наук о жизни»</t>
  </si>
  <si>
    <t xml:space="preserve">в течение 5 месяцев с даты встуления в силу договора </t>
  </si>
  <si>
    <t>Оценка академической программы третьего года (2012-2013г.г.) «Назарбаев Университет» для Школы, предоставление рекомендаций по процессу набора и развития преподавателей и административного персонала Школы, обзор средств и ресурсов для осуществления образовательной деятельности Школы, оценка развития научно-исследовательской работы</t>
  </si>
  <si>
    <t>Регистрация и проведение экзаменов</t>
  </si>
  <si>
    <t>Сдача экзаменов для получения квалификации Аудитор</t>
  </si>
  <si>
    <t>декабрь, 2011г.</t>
  </si>
  <si>
    <t>Семинар по сертификации аудиторов</t>
  </si>
  <si>
    <t>Подготовка кандидатов на квалификацию Аудитор</t>
  </si>
  <si>
    <t>Консультационные услуги для содействия развитию Школы гуманитарных и социальных наук в «Назарбаев Университет»</t>
  </si>
  <si>
    <t>Налогообложение иностранного прикомандированного персонала</t>
  </si>
  <si>
    <t>Современные технологии эффективного управления финансами и применения МСФО</t>
  </si>
  <si>
    <t>Франция-Италия-Испания</t>
  </si>
  <si>
    <t>Услуги по размещению информации в зарубежных средствах массовой информации</t>
  </si>
  <si>
    <t>1 месяц с даты размещения вакансии</t>
  </si>
  <si>
    <t>"Назарбаев Университет" от 31 октября 2011 года №202</t>
  </si>
  <si>
    <t>ноябрь, 2011г.</t>
  </si>
  <si>
    <t>Внутренний контроль I: основы теории и практики. Внутренний контроль II: интегрированная система управления рисками</t>
  </si>
  <si>
    <t>Делопроизводство. Документирование. Управление документацией, обеспечение сохранности документов в свете требований законов Республики Казахстан</t>
  </si>
  <si>
    <t>ноябрь-декабрь, 2011г.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</si>
</sst>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  <numFmt numFmtId="198" formatCode="#,##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</cellStyleXfs>
  <cellXfs count="184">
    <xf numFmtId="0" fontId="0" fillId="0" borderId="0" xfId="0"/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5" fillId="2" borderId="5" xfId="1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6" fillId="2" borderId="1" xfId="3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198" fontId="2" fillId="2" borderId="1" xfId="3" applyNumberFormat="1" applyFont="1" applyFill="1" applyBorder="1" applyAlignment="1">
      <alignment horizontal="center" vertical="center" wrapText="1"/>
    </xf>
    <xf numFmtId="198" fontId="2" fillId="2" borderId="1" xfId="1" applyNumberFormat="1" applyFont="1" applyFill="1" applyBorder="1" applyAlignment="1">
      <alignment horizontal="center" vertical="center" wrapText="1"/>
    </xf>
    <xf numFmtId="198" fontId="2" fillId="2" borderId="4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6" fillId="2" borderId="1" xfId="2" applyNumberFormat="1" applyFont="1" applyFill="1" applyBorder="1" applyAlignment="1">
      <alignment horizontal="left" vertical="center" wrapText="1"/>
    </xf>
    <xf numFmtId="0" fontId="29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top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3" fontId="2" fillId="2" borderId="1" xfId="4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3" fontId="2" fillId="2" borderId="1" xfId="148" applyNumberFormat="1" applyFont="1" applyFill="1" applyBorder="1" applyAlignment="1">
      <alignment horizontal="left" vertical="center" wrapText="1"/>
    </xf>
    <xf numFmtId="3" fontId="2" fillId="2" borderId="1" xfId="3" applyNumberFormat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left" vertical="center" wrapText="1"/>
    </xf>
    <xf numFmtId="3" fontId="26" fillId="2" borderId="1" xfId="1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 shrinkToFit="1"/>
    </xf>
    <xf numFmtId="49" fontId="2" fillId="2" borderId="3" xfId="1" applyNumberFormat="1" applyFont="1" applyFill="1" applyBorder="1" applyAlignment="1">
      <alignment horizontal="left" vertical="center" wrapText="1"/>
    </xf>
    <xf numFmtId="3" fontId="26" fillId="2" borderId="1" xfId="3" applyNumberFormat="1" applyFont="1" applyFill="1" applyBorder="1" applyAlignment="1">
      <alignment horizontal="left" vertical="center" wrapText="1"/>
    </xf>
    <xf numFmtId="3" fontId="26" fillId="2" borderId="3" xfId="4" applyNumberFormat="1" applyFont="1" applyFill="1" applyBorder="1" applyAlignment="1">
      <alignment horizontal="left" vertical="center" wrapText="1"/>
    </xf>
    <xf numFmtId="3" fontId="2" fillId="2" borderId="1" xfId="114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3" fontId="2" fillId="2" borderId="0" xfId="1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26" fillId="2" borderId="10" xfId="0" applyNumberFormat="1" applyFont="1" applyFill="1" applyBorder="1" applyAlignment="1">
      <alignment horizontal="left" vertical="top" wrapText="1"/>
    </xf>
    <xf numFmtId="0" fontId="2" fillId="2" borderId="3" xfId="2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left" vertical="center" wrapText="1"/>
    </xf>
    <xf numFmtId="3" fontId="25" fillId="2" borderId="5" xfId="1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3" fontId="26" fillId="2" borderId="7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98" fontId="2" fillId="2" borderId="1" xfId="0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30" fillId="4" borderId="0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8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top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6" fillId="2" borderId="4" xfId="0" applyNumberFormat="1" applyFont="1" applyFill="1" applyBorder="1" applyAlignment="1">
      <alignment horizontal="left" vertical="center" wrapText="1"/>
    </xf>
    <xf numFmtId="0" fontId="26" fillId="2" borderId="8" xfId="0" applyNumberFormat="1" applyFont="1" applyFill="1" applyBorder="1" applyAlignment="1">
      <alignment horizontal="left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6" fillId="2" borderId="4" xfId="148" applyNumberFormat="1" applyFont="1" applyFill="1" applyBorder="1" applyAlignment="1">
      <alignment horizontal="left" vertical="center" wrapText="1"/>
    </xf>
    <xf numFmtId="0" fontId="26" fillId="2" borderId="8" xfId="148" applyNumberFormat="1" applyFont="1" applyFill="1" applyBorder="1" applyAlignment="1">
      <alignment horizontal="left" vertical="center" wrapText="1"/>
    </xf>
    <xf numFmtId="0" fontId="26" fillId="2" borderId="7" xfId="148" applyNumberFormat="1" applyFont="1" applyFill="1" applyBorder="1" applyAlignment="1">
      <alignment horizontal="left" vertical="center" wrapText="1"/>
    </xf>
    <xf numFmtId="197" fontId="2" fillId="2" borderId="4" xfId="124" applyNumberFormat="1" applyFont="1" applyFill="1" applyBorder="1" applyAlignment="1">
      <alignment horizontal="center" vertical="center" wrapText="1"/>
    </xf>
    <xf numFmtId="197" fontId="2" fillId="2" borderId="8" xfId="124" applyNumberFormat="1" applyFont="1" applyFill="1" applyBorder="1" applyAlignment="1">
      <alignment horizontal="center" vertical="center" wrapText="1"/>
    </xf>
    <xf numFmtId="197" fontId="2" fillId="2" borderId="7" xfId="124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3" fontId="26" fillId="2" borderId="8" xfId="1" applyNumberFormat="1" applyFont="1" applyFill="1" applyBorder="1" applyAlignment="1">
      <alignment horizontal="left" vertical="center" wrapText="1"/>
    </xf>
    <xf numFmtId="3" fontId="26" fillId="2" borderId="7" xfId="1" applyNumberFormat="1" applyFont="1" applyFill="1" applyBorder="1" applyAlignment="1">
      <alignment horizontal="left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3" fontId="26" fillId="2" borderId="8" xfId="1" applyNumberFormat="1" applyFont="1" applyFill="1" applyBorder="1" applyAlignment="1">
      <alignment horizontal="center" vertical="center" wrapText="1"/>
    </xf>
    <xf numFmtId="3" fontId="26" fillId="2" borderId="7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8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105</xdr:row>
      <xdr:rowOff>1076325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276225" y="662654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117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117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276225</xdr:colOff>
      <xdr:row>105</xdr:row>
      <xdr:rowOff>1076325</xdr:rowOff>
    </xdr:from>
    <xdr:ext cx="11513819" cy="937629"/>
    <xdr:sp macro="" textlink="">
      <xdr:nvSpPr>
        <xdr:cNvPr id="23" name="Прямоугольник 22"/>
        <xdr:cNvSpPr/>
      </xdr:nvSpPr>
      <xdr:spPr>
        <a:xfrm>
          <a:off x="276225" y="69589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1894109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0"/>
  <sheetViews>
    <sheetView tabSelected="1" workbookViewId="0">
      <selection activeCell="C8" sqref="C8:K8"/>
    </sheetView>
  </sheetViews>
  <sheetFormatPr defaultRowHeight="15" x14ac:dyDescent="0.25"/>
  <cols>
    <col min="1" max="1" width="4.140625" style="5" customWidth="1"/>
    <col min="2" max="2" width="32.42578125" style="54" customWidth="1"/>
    <col min="3" max="3" width="10.140625" style="2" customWidth="1"/>
    <col min="4" max="4" width="52" style="54" customWidth="1"/>
    <col min="5" max="5" width="8.140625" style="2" customWidth="1"/>
    <col min="6" max="6" width="5.42578125" style="2" customWidth="1"/>
    <col min="7" max="7" width="14.7109375" style="2" customWidth="1"/>
    <col min="8" max="8" width="18.140625" style="54" customWidth="1"/>
    <col min="9" max="9" width="12.7109375" style="54" customWidth="1"/>
    <col min="10" max="10" width="18.42578125" style="3" customWidth="1"/>
    <col min="11" max="11" width="18.42578125" style="2" customWidth="1"/>
    <col min="12" max="12" width="9.140625" style="2" customWidth="1"/>
    <col min="13" max="16384" width="9.140625" style="2"/>
  </cols>
  <sheetData>
    <row r="1" spans="1:12" ht="15" customHeight="1" x14ac:dyDescent="0.25">
      <c r="G1" s="118" t="s">
        <v>350</v>
      </c>
      <c r="H1" s="118"/>
      <c r="I1" s="118"/>
      <c r="J1" s="118"/>
      <c r="K1" s="118"/>
      <c r="L1" s="118"/>
    </row>
    <row r="2" spans="1:12" ht="15" customHeight="1" x14ac:dyDescent="0.25">
      <c r="H2" s="118" t="s">
        <v>382</v>
      </c>
      <c r="I2" s="118"/>
      <c r="J2" s="118"/>
      <c r="K2" s="118"/>
    </row>
    <row r="3" spans="1:12" x14ac:dyDescent="0.25">
      <c r="A3" s="4"/>
      <c r="B3" s="30"/>
      <c r="C3" s="72"/>
      <c r="D3" s="30"/>
      <c r="E3" s="72"/>
      <c r="F3" s="72"/>
      <c r="G3" s="72"/>
      <c r="H3" s="30"/>
      <c r="I3" s="118" t="s">
        <v>0</v>
      </c>
      <c r="J3" s="118"/>
      <c r="K3" s="118"/>
    </row>
    <row r="4" spans="1:12" x14ac:dyDescent="0.25">
      <c r="A4" s="4"/>
      <c r="B4" s="30"/>
      <c r="C4" s="72"/>
      <c r="D4" s="30"/>
      <c r="E4" s="72"/>
      <c r="F4" s="72"/>
      <c r="G4" s="72"/>
      <c r="H4" s="30"/>
      <c r="I4" s="118" t="s">
        <v>309</v>
      </c>
      <c r="J4" s="118"/>
      <c r="K4" s="118"/>
    </row>
    <row r="5" spans="1:12" x14ac:dyDescent="0.25">
      <c r="A5" s="4"/>
      <c r="B5" s="30"/>
      <c r="C5" s="72"/>
      <c r="D5" s="30"/>
      <c r="E5" s="72"/>
      <c r="F5" s="72"/>
      <c r="G5" s="72"/>
      <c r="H5" s="30"/>
      <c r="I5" s="118" t="s">
        <v>310</v>
      </c>
      <c r="J5" s="118"/>
      <c r="K5" s="118"/>
    </row>
    <row r="6" spans="1:12" x14ac:dyDescent="0.25">
      <c r="A6" s="4"/>
      <c r="B6" s="30"/>
      <c r="C6" s="72"/>
      <c r="D6" s="30"/>
      <c r="E6" s="72"/>
      <c r="F6" s="72"/>
      <c r="G6" s="72"/>
      <c r="H6" s="30"/>
      <c r="I6" s="118" t="s">
        <v>311</v>
      </c>
      <c r="J6" s="118"/>
      <c r="K6" s="118"/>
    </row>
    <row r="7" spans="1:12" ht="8.25" customHeight="1" x14ac:dyDescent="0.25">
      <c r="A7" s="4"/>
      <c r="B7" s="30"/>
      <c r="C7" s="72"/>
      <c r="D7" s="30"/>
      <c r="E7" s="72"/>
      <c r="F7" s="72"/>
      <c r="G7" s="72"/>
      <c r="H7" s="30"/>
      <c r="I7" s="59"/>
      <c r="J7" s="91"/>
      <c r="K7" s="91"/>
    </row>
    <row r="8" spans="1:12" ht="15" customHeight="1" x14ac:dyDescent="0.25">
      <c r="A8" s="4"/>
      <c r="B8" s="30"/>
      <c r="C8" s="136" t="s">
        <v>315</v>
      </c>
      <c r="D8" s="136"/>
      <c r="E8" s="136"/>
      <c r="F8" s="136"/>
      <c r="G8" s="136"/>
      <c r="H8" s="136"/>
      <c r="I8" s="136"/>
      <c r="J8" s="136"/>
      <c r="K8" s="136"/>
    </row>
    <row r="9" spans="1:12" ht="6.75" customHeight="1" x14ac:dyDescent="0.25">
      <c r="A9" s="4"/>
      <c r="B9" s="30"/>
      <c r="C9" s="72"/>
      <c r="D9" s="68"/>
      <c r="E9" s="6"/>
      <c r="F9" s="6"/>
      <c r="G9" s="6"/>
      <c r="H9" s="68"/>
      <c r="I9" s="68"/>
      <c r="J9" s="6"/>
      <c r="K9" s="6"/>
    </row>
    <row r="10" spans="1:12" ht="51.75" customHeight="1" x14ac:dyDescent="0.25">
      <c r="A10" s="137" t="s">
        <v>11</v>
      </c>
      <c r="B10" s="139" t="s">
        <v>1</v>
      </c>
      <c r="C10" s="141" t="s">
        <v>2</v>
      </c>
      <c r="D10" s="139" t="s">
        <v>3</v>
      </c>
      <c r="E10" s="141" t="s">
        <v>4</v>
      </c>
      <c r="F10" s="141" t="s">
        <v>5</v>
      </c>
      <c r="G10" s="141" t="s">
        <v>6</v>
      </c>
      <c r="H10" s="141" t="s">
        <v>7</v>
      </c>
      <c r="I10" s="141" t="s">
        <v>8</v>
      </c>
      <c r="J10" s="141" t="s">
        <v>9</v>
      </c>
      <c r="K10" s="141" t="s">
        <v>10</v>
      </c>
    </row>
    <row r="11" spans="1:12" ht="51.75" customHeight="1" x14ac:dyDescent="0.25">
      <c r="A11" s="138"/>
      <c r="B11" s="140"/>
      <c r="C11" s="139"/>
      <c r="D11" s="140"/>
      <c r="E11" s="139"/>
      <c r="F11" s="139"/>
      <c r="G11" s="139"/>
      <c r="H11" s="139"/>
      <c r="I11" s="139"/>
      <c r="J11" s="139"/>
      <c r="K11" s="139"/>
    </row>
    <row r="12" spans="1:12" ht="60" x14ac:dyDescent="0.25">
      <c r="A12" s="73">
        <v>1</v>
      </c>
      <c r="B12" s="29" t="s">
        <v>18</v>
      </c>
      <c r="C12" s="8" t="s">
        <v>19</v>
      </c>
      <c r="D12" s="60" t="s">
        <v>171</v>
      </c>
      <c r="E12" s="9" t="s">
        <v>20</v>
      </c>
      <c r="F12" s="9">
        <v>360</v>
      </c>
      <c r="G12" s="9">
        <v>149851</v>
      </c>
      <c r="H12" s="29" t="s">
        <v>21</v>
      </c>
      <c r="I12" s="29" t="s">
        <v>14</v>
      </c>
      <c r="J12" s="9">
        <f t="shared" ref="J12" si="0">F12*G12</f>
        <v>53946360</v>
      </c>
      <c r="K12" s="9">
        <f t="shared" ref="K12:K24" si="1">J12*1.12</f>
        <v>60419923.200000003</v>
      </c>
    </row>
    <row r="13" spans="1:12" ht="75" x14ac:dyDescent="0.25">
      <c r="A13" s="73">
        <f>A12+1</f>
        <v>2</v>
      </c>
      <c r="B13" s="29" t="s">
        <v>22</v>
      </c>
      <c r="C13" s="8" t="s">
        <v>19</v>
      </c>
      <c r="D13" s="31" t="s">
        <v>172</v>
      </c>
      <c r="E13" s="9" t="s">
        <v>20</v>
      </c>
      <c r="F13" s="9">
        <v>380</v>
      </c>
      <c r="G13" s="9">
        <v>375000</v>
      </c>
      <c r="H13" s="29" t="s">
        <v>21</v>
      </c>
      <c r="I13" s="29" t="s">
        <v>14</v>
      </c>
      <c r="J13" s="9">
        <f>F13*G13</f>
        <v>142500000</v>
      </c>
      <c r="K13" s="9">
        <f t="shared" si="1"/>
        <v>159600000.00000003</v>
      </c>
    </row>
    <row r="14" spans="1:12" ht="60" x14ac:dyDescent="0.25">
      <c r="A14" s="73">
        <f t="shared" ref="A14:A25" si="2">A13+1</f>
        <v>3</v>
      </c>
      <c r="B14" s="29" t="s">
        <v>23</v>
      </c>
      <c r="C14" s="8" t="s">
        <v>19</v>
      </c>
      <c r="D14" s="32" t="s">
        <v>175</v>
      </c>
      <c r="E14" s="10" t="s">
        <v>20</v>
      </c>
      <c r="F14" s="10">
        <v>100</v>
      </c>
      <c r="G14" s="10">
        <v>261045</v>
      </c>
      <c r="H14" s="29" t="s">
        <v>21</v>
      </c>
      <c r="I14" s="29" t="s">
        <v>14</v>
      </c>
      <c r="J14" s="10">
        <f>F14*G14</f>
        <v>26104500</v>
      </c>
      <c r="K14" s="10">
        <f t="shared" si="1"/>
        <v>29237040.000000004</v>
      </c>
    </row>
    <row r="15" spans="1:12" ht="60" x14ac:dyDescent="0.25">
      <c r="A15" s="73">
        <f t="shared" si="2"/>
        <v>4</v>
      </c>
      <c r="B15" s="31" t="s">
        <v>24</v>
      </c>
      <c r="C15" s="1" t="s">
        <v>25</v>
      </c>
      <c r="D15" s="31" t="s">
        <v>211</v>
      </c>
      <c r="E15" s="10" t="s">
        <v>20</v>
      </c>
      <c r="F15" s="10">
        <v>141</v>
      </c>
      <c r="G15" s="10">
        <v>18400</v>
      </c>
      <c r="H15" s="29" t="s">
        <v>21</v>
      </c>
      <c r="I15" s="29" t="s">
        <v>14</v>
      </c>
      <c r="J15" s="10">
        <f>F15*G15</f>
        <v>2594400</v>
      </c>
      <c r="K15" s="10">
        <f t="shared" si="1"/>
        <v>2905728.0000000005</v>
      </c>
    </row>
    <row r="16" spans="1:12" ht="60" x14ac:dyDescent="0.25">
      <c r="A16" s="73">
        <f t="shared" si="2"/>
        <v>5</v>
      </c>
      <c r="B16" s="33" t="s">
        <v>26</v>
      </c>
      <c r="C16" s="88" t="s">
        <v>25</v>
      </c>
      <c r="D16" s="33" t="s">
        <v>176</v>
      </c>
      <c r="E16" s="11" t="s">
        <v>20</v>
      </c>
      <c r="F16" s="11">
        <v>11</v>
      </c>
      <c r="G16" s="11">
        <v>70546</v>
      </c>
      <c r="H16" s="76" t="s">
        <v>21</v>
      </c>
      <c r="I16" s="76" t="s">
        <v>14</v>
      </c>
      <c r="J16" s="11">
        <f t="shared" ref="J16:J24" si="3">F16*G16</f>
        <v>776006</v>
      </c>
      <c r="K16" s="11">
        <f t="shared" si="1"/>
        <v>869126.72000000009</v>
      </c>
    </row>
    <row r="17" spans="1:11" ht="60" x14ac:dyDescent="0.25">
      <c r="A17" s="73">
        <f t="shared" si="2"/>
        <v>6</v>
      </c>
      <c r="B17" s="31" t="s">
        <v>27</v>
      </c>
      <c r="C17" s="1" t="s">
        <v>25</v>
      </c>
      <c r="D17" s="31" t="s">
        <v>28</v>
      </c>
      <c r="E17" s="9" t="s">
        <v>20</v>
      </c>
      <c r="F17" s="9">
        <v>1</v>
      </c>
      <c r="G17" s="9">
        <v>205891</v>
      </c>
      <c r="H17" s="29" t="s">
        <v>21</v>
      </c>
      <c r="I17" s="29" t="s">
        <v>14</v>
      </c>
      <c r="J17" s="9">
        <f t="shared" si="3"/>
        <v>205891</v>
      </c>
      <c r="K17" s="9">
        <f t="shared" si="1"/>
        <v>230597.92</v>
      </c>
    </row>
    <row r="18" spans="1:11" ht="47.25" customHeight="1" x14ac:dyDescent="0.25">
      <c r="A18" s="73">
        <f t="shared" si="2"/>
        <v>7</v>
      </c>
      <c r="B18" s="31" t="s">
        <v>29</v>
      </c>
      <c r="C18" s="8" t="s">
        <v>19</v>
      </c>
      <c r="D18" s="34" t="s">
        <v>194</v>
      </c>
      <c r="E18" s="9" t="s">
        <v>20</v>
      </c>
      <c r="F18" s="9">
        <v>200</v>
      </c>
      <c r="G18" s="9">
        <v>77307</v>
      </c>
      <c r="H18" s="29" t="s">
        <v>21</v>
      </c>
      <c r="I18" s="29" t="s">
        <v>14</v>
      </c>
      <c r="J18" s="9">
        <f t="shared" si="3"/>
        <v>15461400</v>
      </c>
      <c r="K18" s="9">
        <f t="shared" si="1"/>
        <v>17316768</v>
      </c>
    </row>
    <row r="19" spans="1:11" ht="60" x14ac:dyDescent="0.25">
      <c r="A19" s="73">
        <f t="shared" si="2"/>
        <v>8</v>
      </c>
      <c r="B19" s="29" t="s">
        <v>30</v>
      </c>
      <c r="C19" s="8" t="s">
        <v>19</v>
      </c>
      <c r="D19" s="31" t="s">
        <v>31</v>
      </c>
      <c r="E19" s="9" t="s">
        <v>20</v>
      </c>
      <c r="F19" s="9">
        <v>24</v>
      </c>
      <c r="G19" s="9">
        <v>917000</v>
      </c>
      <c r="H19" s="29" t="s">
        <v>21</v>
      </c>
      <c r="I19" s="29" t="s">
        <v>14</v>
      </c>
      <c r="J19" s="9">
        <f t="shared" si="3"/>
        <v>22008000</v>
      </c>
      <c r="K19" s="9">
        <f t="shared" si="1"/>
        <v>24648960.000000004</v>
      </c>
    </row>
    <row r="20" spans="1:11" ht="60" x14ac:dyDescent="0.25">
      <c r="A20" s="73">
        <f t="shared" si="2"/>
        <v>9</v>
      </c>
      <c r="B20" s="31" t="s">
        <v>32</v>
      </c>
      <c r="C20" s="8" t="s">
        <v>19</v>
      </c>
      <c r="D20" s="32" t="s">
        <v>33</v>
      </c>
      <c r="E20" s="10" t="s">
        <v>20</v>
      </c>
      <c r="F20" s="10">
        <v>2</v>
      </c>
      <c r="G20" s="10">
        <v>3620379</v>
      </c>
      <c r="H20" s="29" t="s">
        <v>21</v>
      </c>
      <c r="I20" s="29" t="s">
        <v>14</v>
      </c>
      <c r="J20" s="10">
        <f t="shared" si="3"/>
        <v>7240758</v>
      </c>
      <c r="K20" s="10">
        <f t="shared" si="1"/>
        <v>8109648.9600000009</v>
      </c>
    </row>
    <row r="21" spans="1:11" ht="60" x14ac:dyDescent="0.25">
      <c r="A21" s="73">
        <f t="shared" si="2"/>
        <v>10</v>
      </c>
      <c r="B21" s="29" t="s">
        <v>35</v>
      </c>
      <c r="C21" s="1" t="s">
        <v>19</v>
      </c>
      <c r="D21" s="35" t="s">
        <v>36</v>
      </c>
      <c r="E21" s="1" t="s">
        <v>34</v>
      </c>
      <c r="F21" s="1">
        <v>1</v>
      </c>
      <c r="G21" s="1">
        <v>8955555</v>
      </c>
      <c r="H21" s="29" t="s">
        <v>37</v>
      </c>
      <c r="I21" s="29" t="s">
        <v>14</v>
      </c>
      <c r="J21" s="1">
        <f t="shared" si="3"/>
        <v>8955555</v>
      </c>
      <c r="K21" s="1">
        <f t="shared" si="1"/>
        <v>10030221.600000001</v>
      </c>
    </row>
    <row r="22" spans="1:11" ht="60" x14ac:dyDescent="0.25">
      <c r="A22" s="73">
        <f t="shared" si="2"/>
        <v>11</v>
      </c>
      <c r="B22" s="29" t="s">
        <v>39</v>
      </c>
      <c r="C22" s="1" t="s">
        <v>25</v>
      </c>
      <c r="D22" s="29" t="s">
        <v>40</v>
      </c>
      <c r="E22" s="9" t="s">
        <v>20</v>
      </c>
      <c r="F22" s="1">
        <v>20</v>
      </c>
      <c r="G22" s="61">
        <v>210614.29</v>
      </c>
      <c r="H22" s="29" t="s">
        <v>41</v>
      </c>
      <c r="I22" s="29" t="s">
        <v>14</v>
      </c>
      <c r="J22" s="1">
        <f t="shared" si="3"/>
        <v>4212285.8</v>
      </c>
      <c r="K22" s="1">
        <f t="shared" si="1"/>
        <v>4717760.0959999999</v>
      </c>
    </row>
    <row r="23" spans="1:11" ht="60" x14ac:dyDescent="0.25">
      <c r="A23" s="73">
        <f t="shared" si="2"/>
        <v>12</v>
      </c>
      <c r="B23" s="29" t="s">
        <v>42</v>
      </c>
      <c r="C23" s="8" t="s">
        <v>19</v>
      </c>
      <c r="D23" s="31" t="s">
        <v>43</v>
      </c>
      <c r="E23" s="1" t="s">
        <v>34</v>
      </c>
      <c r="F23" s="1">
        <v>1</v>
      </c>
      <c r="G23" s="1">
        <v>370330000</v>
      </c>
      <c r="H23" s="29" t="s">
        <v>44</v>
      </c>
      <c r="I23" s="29" t="s">
        <v>14</v>
      </c>
      <c r="J23" s="1">
        <f t="shared" si="3"/>
        <v>370330000</v>
      </c>
      <c r="K23" s="1">
        <f t="shared" si="1"/>
        <v>414769600.00000006</v>
      </c>
    </row>
    <row r="24" spans="1:11" ht="60" x14ac:dyDescent="0.25">
      <c r="A24" s="73">
        <f t="shared" si="2"/>
        <v>13</v>
      </c>
      <c r="B24" s="29" t="s">
        <v>45</v>
      </c>
      <c r="C24" s="8" t="s">
        <v>19</v>
      </c>
      <c r="D24" s="33" t="s">
        <v>46</v>
      </c>
      <c r="E24" s="1" t="s">
        <v>34</v>
      </c>
      <c r="F24" s="1">
        <v>1</v>
      </c>
      <c r="G24" s="62">
        <v>58740688.390000001</v>
      </c>
      <c r="H24" s="29" t="s">
        <v>44</v>
      </c>
      <c r="I24" s="29" t="s">
        <v>47</v>
      </c>
      <c r="J24" s="62">
        <f t="shared" si="3"/>
        <v>58740688.390000001</v>
      </c>
      <c r="K24" s="87">
        <f t="shared" si="1"/>
        <v>65789570.996800005</v>
      </c>
    </row>
    <row r="25" spans="1:11" ht="60" x14ac:dyDescent="0.25">
      <c r="A25" s="73">
        <f t="shared" si="2"/>
        <v>14</v>
      </c>
      <c r="B25" s="29" t="s">
        <v>193</v>
      </c>
      <c r="C25" s="8" t="s">
        <v>19</v>
      </c>
      <c r="D25" s="32" t="s">
        <v>238</v>
      </c>
      <c r="E25" s="85" t="s">
        <v>20</v>
      </c>
      <c r="F25" s="86">
        <v>100</v>
      </c>
      <c r="G25" s="86">
        <v>283000</v>
      </c>
      <c r="H25" s="29" t="s">
        <v>21</v>
      </c>
      <c r="I25" s="29" t="s">
        <v>14</v>
      </c>
      <c r="J25" s="1">
        <f>F25*G25</f>
        <v>28300000</v>
      </c>
      <c r="K25" s="1">
        <f>J25*1.12</f>
        <v>31696000.000000004</v>
      </c>
    </row>
    <row r="26" spans="1:11" ht="18.75" customHeight="1" x14ac:dyDescent="0.25">
      <c r="A26" s="119">
        <f>A25+1</f>
        <v>15</v>
      </c>
      <c r="B26" s="142" t="s">
        <v>284</v>
      </c>
      <c r="C26" s="125" t="s">
        <v>19</v>
      </c>
      <c r="D26" s="142" t="s">
        <v>284</v>
      </c>
      <c r="E26" s="128" t="s">
        <v>13</v>
      </c>
      <c r="F26" s="128">
        <v>1</v>
      </c>
      <c r="G26" s="145">
        <v>49186000</v>
      </c>
      <c r="H26" s="122" t="s">
        <v>185</v>
      </c>
      <c r="I26" s="131" t="s">
        <v>47</v>
      </c>
      <c r="J26" s="87">
        <f t="shared" ref="J26" si="4">F26*G26</f>
        <v>49186000</v>
      </c>
      <c r="K26" s="87">
        <f t="shared" ref="K26" si="5">J26*1.12</f>
        <v>55088320.000000007</v>
      </c>
    </row>
    <row r="27" spans="1:11" ht="18.75" customHeight="1" x14ac:dyDescent="0.25">
      <c r="A27" s="120"/>
      <c r="B27" s="143"/>
      <c r="C27" s="126"/>
      <c r="D27" s="143"/>
      <c r="E27" s="129"/>
      <c r="F27" s="129"/>
      <c r="G27" s="146"/>
      <c r="H27" s="123"/>
      <c r="I27" s="132"/>
      <c r="J27" s="12" t="s">
        <v>48</v>
      </c>
      <c r="K27" s="12" t="s">
        <v>48</v>
      </c>
    </row>
    <row r="28" spans="1:11" ht="18.75" customHeight="1" x14ac:dyDescent="0.25">
      <c r="A28" s="120"/>
      <c r="B28" s="143"/>
      <c r="C28" s="126"/>
      <c r="D28" s="143"/>
      <c r="E28" s="129"/>
      <c r="F28" s="129"/>
      <c r="G28" s="146"/>
      <c r="H28" s="123"/>
      <c r="I28" s="132"/>
      <c r="J28" s="87" t="s">
        <v>285</v>
      </c>
      <c r="K28" s="87" t="s">
        <v>287</v>
      </c>
    </row>
    <row r="29" spans="1:11" ht="18.75" customHeight="1" x14ac:dyDescent="0.25">
      <c r="A29" s="121"/>
      <c r="B29" s="144"/>
      <c r="C29" s="127"/>
      <c r="D29" s="144"/>
      <c r="E29" s="130"/>
      <c r="F29" s="130"/>
      <c r="G29" s="147"/>
      <c r="H29" s="124"/>
      <c r="I29" s="133"/>
      <c r="J29" s="87" t="s">
        <v>286</v>
      </c>
      <c r="K29" s="87" t="s">
        <v>288</v>
      </c>
    </row>
    <row r="30" spans="1:11" ht="34.5" customHeight="1" x14ac:dyDescent="0.25">
      <c r="A30" s="119">
        <f>A26+1</f>
        <v>16</v>
      </c>
      <c r="B30" s="142" t="s">
        <v>316</v>
      </c>
      <c r="C30" s="125" t="s">
        <v>19</v>
      </c>
      <c r="D30" s="148" t="s">
        <v>317</v>
      </c>
      <c r="E30" s="128" t="s">
        <v>197</v>
      </c>
      <c r="F30" s="128">
        <v>1</v>
      </c>
      <c r="G30" s="145">
        <v>1250104090</v>
      </c>
      <c r="H30" s="122" t="s">
        <v>178</v>
      </c>
      <c r="I30" s="131" t="s">
        <v>47</v>
      </c>
      <c r="J30" s="87">
        <f t="shared" ref="J30:J40" si="6">F30*G30</f>
        <v>1250104090</v>
      </c>
      <c r="K30" s="87">
        <f t="shared" ref="K30:K40" si="7">J30*1.12</f>
        <v>1400116580.8000002</v>
      </c>
    </row>
    <row r="31" spans="1:11" ht="34.5" customHeight="1" x14ac:dyDescent="0.25">
      <c r="A31" s="120"/>
      <c r="B31" s="143"/>
      <c r="C31" s="126"/>
      <c r="D31" s="149"/>
      <c r="E31" s="129"/>
      <c r="F31" s="129"/>
      <c r="G31" s="146"/>
      <c r="H31" s="123"/>
      <c r="I31" s="132"/>
      <c r="J31" s="12" t="s">
        <v>48</v>
      </c>
      <c r="K31" s="12" t="s">
        <v>48</v>
      </c>
    </row>
    <row r="32" spans="1:11" ht="34.5" customHeight="1" x14ac:dyDescent="0.25">
      <c r="A32" s="120"/>
      <c r="B32" s="143"/>
      <c r="C32" s="126"/>
      <c r="D32" s="149"/>
      <c r="E32" s="129"/>
      <c r="F32" s="129"/>
      <c r="G32" s="146"/>
      <c r="H32" s="123"/>
      <c r="I32" s="132"/>
      <c r="J32" s="87" t="s">
        <v>252</v>
      </c>
      <c r="K32" s="87" t="s">
        <v>253</v>
      </c>
    </row>
    <row r="33" spans="1:11" ht="34.5" customHeight="1" x14ac:dyDescent="0.25">
      <c r="A33" s="121"/>
      <c r="B33" s="144"/>
      <c r="C33" s="127"/>
      <c r="D33" s="150"/>
      <c r="E33" s="130"/>
      <c r="F33" s="130"/>
      <c r="G33" s="147"/>
      <c r="H33" s="124"/>
      <c r="I33" s="133"/>
      <c r="J33" s="87" t="s">
        <v>251</v>
      </c>
      <c r="K33" s="87" t="s">
        <v>254</v>
      </c>
    </row>
    <row r="34" spans="1:11" ht="120" x14ac:dyDescent="0.25">
      <c r="A34" s="73">
        <f>A30+1</f>
        <v>17</v>
      </c>
      <c r="B34" s="57" t="s">
        <v>198</v>
      </c>
      <c r="C34" s="8" t="s">
        <v>19</v>
      </c>
      <c r="D34" s="40" t="s">
        <v>198</v>
      </c>
      <c r="E34" s="1" t="s">
        <v>197</v>
      </c>
      <c r="F34" s="1">
        <v>1</v>
      </c>
      <c r="G34" s="13">
        <v>531137650</v>
      </c>
      <c r="H34" s="42" t="s">
        <v>199</v>
      </c>
      <c r="I34" s="29" t="s">
        <v>47</v>
      </c>
      <c r="J34" s="87">
        <f>F34*G34</f>
        <v>531137650</v>
      </c>
      <c r="K34" s="87">
        <f>J34*1.12</f>
        <v>594874168</v>
      </c>
    </row>
    <row r="35" spans="1:11" ht="93.75" customHeight="1" x14ac:dyDescent="0.25">
      <c r="A35" s="73">
        <f>A34+1</f>
        <v>18</v>
      </c>
      <c r="B35" s="38" t="s">
        <v>179</v>
      </c>
      <c r="C35" s="8" t="s">
        <v>19</v>
      </c>
      <c r="D35" s="39" t="s">
        <v>179</v>
      </c>
      <c r="E35" s="1" t="s">
        <v>49</v>
      </c>
      <c r="F35" s="1">
        <v>1</v>
      </c>
      <c r="G35" s="13">
        <v>877152986</v>
      </c>
      <c r="H35" s="42" t="s">
        <v>178</v>
      </c>
      <c r="I35" s="29" t="s">
        <v>47</v>
      </c>
      <c r="J35" s="87">
        <f t="shared" si="6"/>
        <v>877152986</v>
      </c>
      <c r="K35" s="87">
        <f t="shared" si="7"/>
        <v>982411344.32000005</v>
      </c>
    </row>
    <row r="36" spans="1:11" ht="33" customHeight="1" x14ac:dyDescent="0.25">
      <c r="A36" s="119">
        <f>A35+1</f>
        <v>19</v>
      </c>
      <c r="B36" s="142" t="s">
        <v>291</v>
      </c>
      <c r="C36" s="125" t="s">
        <v>19</v>
      </c>
      <c r="D36" s="148" t="s">
        <v>291</v>
      </c>
      <c r="E36" s="128" t="s">
        <v>49</v>
      </c>
      <c r="F36" s="128">
        <v>1</v>
      </c>
      <c r="G36" s="145">
        <v>22733038070</v>
      </c>
      <c r="H36" s="131" t="s">
        <v>51</v>
      </c>
      <c r="I36" s="131" t="s">
        <v>47</v>
      </c>
      <c r="J36" s="87">
        <f t="shared" si="6"/>
        <v>22733038070</v>
      </c>
      <c r="K36" s="87">
        <f t="shared" si="7"/>
        <v>25461002638.400002</v>
      </c>
    </row>
    <row r="37" spans="1:11" ht="33" customHeight="1" x14ac:dyDescent="0.25">
      <c r="A37" s="120"/>
      <c r="B37" s="143"/>
      <c r="C37" s="126"/>
      <c r="D37" s="149"/>
      <c r="E37" s="129"/>
      <c r="F37" s="129"/>
      <c r="G37" s="146"/>
      <c r="H37" s="132"/>
      <c r="I37" s="132"/>
      <c r="J37" s="12" t="s">
        <v>48</v>
      </c>
      <c r="K37" s="12" t="s">
        <v>48</v>
      </c>
    </row>
    <row r="38" spans="1:11" ht="33" customHeight="1" x14ac:dyDescent="0.25">
      <c r="A38" s="120"/>
      <c r="B38" s="143"/>
      <c r="C38" s="126"/>
      <c r="D38" s="149"/>
      <c r="E38" s="129"/>
      <c r="F38" s="129"/>
      <c r="G38" s="146"/>
      <c r="H38" s="132"/>
      <c r="I38" s="132"/>
      <c r="J38" s="12" t="s">
        <v>180</v>
      </c>
      <c r="K38" s="12" t="s">
        <v>182</v>
      </c>
    </row>
    <row r="39" spans="1:11" ht="33" customHeight="1" x14ac:dyDescent="0.25">
      <c r="A39" s="121"/>
      <c r="B39" s="144"/>
      <c r="C39" s="127"/>
      <c r="D39" s="150"/>
      <c r="E39" s="130"/>
      <c r="F39" s="130"/>
      <c r="G39" s="147"/>
      <c r="H39" s="133"/>
      <c r="I39" s="133"/>
      <c r="J39" s="12" t="s">
        <v>181</v>
      </c>
      <c r="K39" s="12" t="s">
        <v>183</v>
      </c>
    </row>
    <row r="40" spans="1:11" ht="27" customHeight="1" x14ac:dyDescent="0.25">
      <c r="A40" s="119">
        <f>A36+1</f>
        <v>20</v>
      </c>
      <c r="B40" s="148" t="s">
        <v>290</v>
      </c>
      <c r="C40" s="125" t="s">
        <v>19</v>
      </c>
      <c r="D40" s="148" t="s">
        <v>290</v>
      </c>
      <c r="E40" s="128" t="s">
        <v>49</v>
      </c>
      <c r="F40" s="128">
        <v>1</v>
      </c>
      <c r="G40" s="145">
        <v>46520027839</v>
      </c>
      <c r="H40" s="131" t="s">
        <v>318</v>
      </c>
      <c r="I40" s="131" t="s">
        <v>47</v>
      </c>
      <c r="J40" s="87">
        <f t="shared" si="6"/>
        <v>46520027839</v>
      </c>
      <c r="K40" s="87">
        <f t="shared" si="7"/>
        <v>52102431179.680008</v>
      </c>
    </row>
    <row r="41" spans="1:11" ht="27" customHeight="1" x14ac:dyDescent="0.25">
      <c r="A41" s="120"/>
      <c r="B41" s="149"/>
      <c r="C41" s="126"/>
      <c r="D41" s="149"/>
      <c r="E41" s="129"/>
      <c r="F41" s="129"/>
      <c r="G41" s="146"/>
      <c r="H41" s="132"/>
      <c r="I41" s="132"/>
      <c r="J41" s="12" t="s">
        <v>48</v>
      </c>
      <c r="K41" s="12" t="s">
        <v>48</v>
      </c>
    </row>
    <row r="42" spans="1:11" ht="27" customHeight="1" x14ac:dyDescent="0.25">
      <c r="A42" s="120"/>
      <c r="B42" s="149"/>
      <c r="C42" s="126"/>
      <c r="D42" s="149"/>
      <c r="E42" s="129"/>
      <c r="F42" s="129"/>
      <c r="G42" s="146"/>
      <c r="H42" s="132"/>
      <c r="I42" s="132"/>
      <c r="J42" s="12" t="s">
        <v>267</v>
      </c>
      <c r="K42" s="12" t="s">
        <v>268</v>
      </c>
    </row>
    <row r="43" spans="1:11" ht="27" customHeight="1" x14ac:dyDescent="0.25">
      <c r="A43" s="120"/>
      <c r="B43" s="149"/>
      <c r="C43" s="126"/>
      <c r="D43" s="149"/>
      <c r="E43" s="129"/>
      <c r="F43" s="129"/>
      <c r="G43" s="146"/>
      <c r="H43" s="132"/>
      <c r="I43" s="132"/>
      <c r="J43" s="12" t="s">
        <v>269</v>
      </c>
      <c r="K43" s="12" t="s">
        <v>270</v>
      </c>
    </row>
    <row r="44" spans="1:11" ht="27" customHeight="1" x14ac:dyDescent="0.25">
      <c r="A44" s="120"/>
      <c r="B44" s="149"/>
      <c r="C44" s="126"/>
      <c r="D44" s="149"/>
      <c r="E44" s="129"/>
      <c r="F44" s="129"/>
      <c r="G44" s="146"/>
      <c r="H44" s="132"/>
      <c r="I44" s="132"/>
      <c r="J44" s="12" t="s">
        <v>271</v>
      </c>
      <c r="K44" s="12" t="s">
        <v>272</v>
      </c>
    </row>
    <row r="45" spans="1:11" ht="18.75" customHeight="1" x14ac:dyDescent="0.25">
      <c r="A45" s="119">
        <f>A40+1</f>
        <v>21</v>
      </c>
      <c r="B45" s="151" t="s">
        <v>177</v>
      </c>
      <c r="C45" s="125" t="s">
        <v>12</v>
      </c>
      <c r="D45" s="151" t="s">
        <v>177</v>
      </c>
      <c r="E45" s="128" t="s">
        <v>13</v>
      </c>
      <c r="F45" s="128">
        <v>1</v>
      </c>
      <c r="G45" s="145">
        <v>2230818690</v>
      </c>
      <c r="H45" s="131" t="s">
        <v>51</v>
      </c>
      <c r="I45" s="131" t="s">
        <v>47</v>
      </c>
      <c r="J45" s="87">
        <f>F45*G45</f>
        <v>2230818690</v>
      </c>
      <c r="K45" s="87">
        <f>J45*1.12</f>
        <v>2498516932.8000002</v>
      </c>
    </row>
    <row r="46" spans="1:11" ht="28.5" customHeight="1" x14ac:dyDescent="0.25">
      <c r="A46" s="120"/>
      <c r="B46" s="152"/>
      <c r="C46" s="126"/>
      <c r="D46" s="152"/>
      <c r="E46" s="129"/>
      <c r="F46" s="129"/>
      <c r="G46" s="146"/>
      <c r="H46" s="132"/>
      <c r="I46" s="132"/>
      <c r="J46" s="12" t="s">
        <v>48</v>
      </c>
      <c r="K46" s="12" t="s">
        <v>48</v>
      </c>
    </row>
    <row r="47" spans="1:11" ht="28.5" customHeight="1" x14ac:dyDescent="0.25">
      <c r="A47" s="120"/>
      <c r="B47" s="152"/>
      <c r="C47" s="126"/>
      <c r="D47" s="152"/>
      <c r="E47" s="129"/>
      <c r="F47" s="129"/>
      <c r="G47" s="146"/>
      <c r="H47" s="132"/>
      <c r="I47" s="132"/>
      <c r="J47" s="12" t="s">
        <v>263</v>
      </c>
      <c r="K47" s="12" t="s">
        <v>265</v>
      </c>
    </row>
    <row r="48" spans="1:11" ht="28.5" customHeight="1" x14ac:dyDescent="0.25">
      <c r="A48" s="120"/>
      <c r="B48" s="152"/>
      <c r="C48" s="126"/>
      <c r="D48" s="152"/>
      <c r="E48" s="129"/>
      <c r="F48" s="129"/>
      <c r="G48" s="146"/>
      <c r="H48" s="132"/>
      <c r="I48" s="132"/>
      <c r="J48" s="12" t="s">
        <v>264</v>
      </c>
      <c r="K48" s="12" t="s">
        <v>266</v>
      </c>
    </row>
    <row r="49" spans="1:11" ht="75" x14ac:dyDescent="0.25">
      <c r="A49" s="73">
        <f>A45+1</f>
        <v>22</v>
      </c>
      <c r="B49" s="42" t="s">
        <v>58</v>
      </c>
      <c r="C49" s="8" t="s">
        <v>19</v>
      </c>
      <c r="D49" s="42" t="s">
        <v>58</v>
      </c>
      <c r="E49" s="1" t="s">
        <v>13</v>
      </c>
      <c r="F49" s="1">
        <v>1</v>
      </c>
      <c r="G49" s="1">
        <v>19450000</v>
      </c>
      <c r="H49" s="29" t="s">
        <v>59</v>
      </c>
      <c r="I49" s="29" t="s">
        <v>14</v>
      </c>
      <c r="J49" s="1">
        <f>F49*G49</f>
        <v>19450000</v>
      </c>
      <c r="K49" s="1">
        <f t="shared" ref="K49" si="8">J49*1.12</f>
        <v>21784000.000000004</v>
      </c>
    </row>
    <row r="50" spans="1:11" ht="15" customHeight="1" x14ac:dyDescent="0.25">
      <c r="A50" s="153">
        <v>23</v>
      </c>
      <c r="B50" s="154" t="s">
        <v>319</v>
      </c>
      <c r="C50" s="125" t="s">
        <v>19</v>
      </c>
      <c r="D50" s="154" t="s">
        <v>319</v>
      </c>
      <c r="E50" s="128" t="s">
        <v>13</v>
      </c>
      <c r="F50" s="128">
        <v>1</v>
      </c>
      <c r="G50" s="157">
        <v>532800000</v>
      </c>
      <c r="H50" s="131" t="s">
        <v>318</v>
      </c>
      <c r="I50" s="131" t="s">
        <v>47</v>
      </c>
      <c r="J50" s="87">
        <f>F50*G50</f>
        <v>532800000</v>
      </c>
      <c r="K50" s="87">
        <f>J50*1.12</f>
        <v>596736000</v>
      </c>
    </row>
    <row r="51" spans="1:11" x14ac:dyDescent="0.25">
      <c r="A51" s="153"/>
      <c r="B51" s="155"/>
      <c r="C51" s="126"/>
      <c r="D51" s="155"/>
      <c r="E51" s="129"/>
      <c r="F51" s="129"/>
      <c r="G51" s="158"/>
      <c r="H51" s="132"/>
      <c r="I51" s="132"/>
      <c r="J51" s="12" t="s">
        <v>320</v>
      </c>
      <c r="K51" s="12" t="s">
        <v>320</v>
      </c>
    </row>
    <row r="52" spans="1:11" x14ac:dyDescent="0.25">
      <c r="A52" s="153"/>
      <c r="B52" s="155"/>
      <c r="C52" s="126"/>
      <c r="D52" s="155"/>
      <c r="E52" s="129"/>
      <c r="F52" s="129"/>
      <c r="G52" s="158"/>
      <c r="H52" s="132"/>
      <c r="I52" s="132"/>
      <c r="J52" s="12" t="s">
        <v>321</v>
      </c>
      <c r="K52" s="12" t="s">
        <v>322</v>
      </c>
    </row>
    <row r="53" spans="1:11" x14ac:dyDescent="0.25">
      <c r="A53" s="153"/>
      <c r="B53" s="155"/>
      <c r="C53" s="126"/>
      <c r="D53" s="155"/>
      <c r="E53" s="129"/>
      <c r="F53" s="129"/>
      <c r="G53" s="158"/>
      <c r="H53" s="132"/>
      <c r="I53" s="132"/>
      <c r="J53" s="12" t="s">
        <v>323</v>
      </c>
      <c r="K53" s="12" t="s">
        <v>324</v>
      </c>
    </row>
    <row r="54" spans="1:11" x14ac:dyDescent="0.25">
      <c r="A54" s="153"/>
      <c r="B54" s="156"/>
      <c r="C54" s="127"/>
      <c r="D54" s="156"/>
      <c r="E54" s="130"/>
      <c r="F54" s="130"/>
      <c r="G54" s="159"/>
      <c r="H54" s="133"/>
      <c r="I54" s="133"/>
      <c r="J54" s="12" t="s">
        <v>325</v>
      </c>
      <c r="K54" s="12" t="s">
        <v>326</v>
      </c>
    </row>
    <row r="55" spans="1:11" ht="90" x14ac:dyDescent="0.25">
      <c r="A55" s="73">
        <v>24</v>
      </c>
      <c r="B55" s="44" t="s">
        <v>186</v>
      </c>
      <c r="C55" s="84" t="s">
        <v>12</v>
      </c>
      <c r="D55" s="44" t="s">
        <v>186</v>
      </c>
      <c r="E55" s="16" t="s">
        <v>13</v>
      </c>
      <c r="F55" s="19">
        <v>1</v>
      </c>
      <c r="G55" s="19">
        <v>18180</v>
      </c>
      <c r="H55" s="31" t="s">
        <v>50</v>
      </c>
      <c r="I55" s="29" t="s">
        <v>14</v>
      </c>
      <c r="J55" s="84">
        <f>F55*G55</f>
        <v>18180</v>
      </c>
      <c r="K55" s="84">
        <f>J55*1.12</f>
        <v>20361.600000000002</v>
      </c>
    </row>
    <row r="56" spans="1:11" ht="135" x14ac:dyDescent="0.25">
      <c r="A56" s="73">
        <f t="shared" ref="A56:A120" si="9">A55+1</f>
        <v>25</v>
      </c>
      <c r="B56" s="29" t="s">
        <v>225</v>
      </c>
      <c r="C56" s="77" t="s">
        <v>12</v>
      </c>
      <c r="D56" s="29" t="s">
        <v>225</v>
      </c>
      <c r="E56" s="79" t="s">
        <v>13</v>
      </c>
      <c r="F56" s="79">
        <v>1</v>
      </c>
      <c r="G56" s="86">
        <v>9190</v>
      </c>
      <c r="H56" s="31" t="s">
        <v>226</v>
      </c>
      <c r="I56" s="60" t="s">
        <v>14</v>
      </c>
      <c r="J56" s="1">
        <v>9190</v>
      </c>
      <c r="K56" s="1">
        <f>J56*1.12</f>
        <v>10292.800000000001</v>
      </c>
    </row>
    <row r="57" spans="1:11" ht="75" x14ac:dyDescent="0.25">
      <c r="A57" s="73">
        <f t="shared" si="9"/>
        <v>26</v>
      </c>
      <c r="B57" s="75" t="s">
        <v>273</v>
      </c>
      <c r="C57" s="77" t="s">
        <v>12</v>
      </c>
      <c r="D57" s="75" t="s">
        <v>273</v>
      </c>
      <c r="E57" s="79" t="s">
        <v>13</v>
      </c>
      <c r="F57" s="81">
        <v>1</v>
      </c>
      <c r="G57" s="81">
        <v>877153</v>
      </c>
      <c r="H57" s="75" t="s">
        <v>178</v>
      </c>
      <c r="I57" s="75" t="s">
        <v>47</v>
      </c>
      <c r="J57" s="87">
        <f t="shared" ref="J57:J62" si="10">F57*G57</f>
        <v>877153</v>
      </c>
      <c r="K57" s="87">
        <f>J57*1.12</f>
        <v>982411.3600000001</v>
      </c>
    </row>
    <row r="58" spans="1:11" ht="135" x14ac:dyDescent="0.25">
      <c r="A58" s="73">
        <f t="shared" si="9"/>
        <v>27</v>
      </c>
      <c r="B58" s="29" t="s">
        <v>214</v>
      </c>
      <c r="C58" s="77" t="s">
        <v>12</v>
      </c>
      <c r="D58" s="29" t="s">
        <v>214</v>
      </c>
      <c r="E58" s="79" t="s">
        <v>13</v>
      </c>
      <c r="F58" s="79">
        <v>1</v>
      </c>
      <c r="G58" s="86">
        <v>9190</v>
      </c>
      <c r="H58" s="60" t="s">
        <v>203</v>
      </c>
      <c r="I58" s="60" t="s">
        <v>14</v>
      </c>
      <c r="J58" s="1">
        <f t="shared" si="10"/>
        <v>9190</v>
      </c>
      <c r="K58" s="1">
        <f>J58*1.12</f>
        <v>10292.800000000001</v>
      </c>
    </row>
    <row r="59" spans="1:11" ht="150" customHeight="1" x14ac:dyDescent="0.25">
      <c r="A59" s="73">
        <f t="shared" si="9"/>
        <v>28</v>
      </c>
      <c r="B59" s="29" t="s">
        <v>215</v>
      </c>
      <c r="C59" s="77" t="s">
        <v>12</v>
      </c>
      <c r="D59" s="29" t="s">
        <v>215</v>
      </c>
      <c r="E59" s="79" t="s">
        <v>13</v>
      </c>
      <c r="F59" s="79">
        <v>1</v>
      </c>
      <c r="G59" s="86">
        <v>165423</v>
      </c>
      <c r="H59" s="60" t="s">
        <v>203</v>
      </c>
      <c r="I59" s="60" t="s">
        <v>14</v>
      </c>
      <c r="J59" s="1">
        <f t="shared" si="10"/>
        <v>165423</v>
      </c>
      <c r="K59" s="1">
        <f>J59*1.12</f>
        <v>185273.76</v>
      </c>
    </row>
    <row r="60" spans="1:11" ht="75" x14ac:dyDescent="0.25">
      <c r="A60" s="73">
        <f t="shared" si="9"/>
        <v>29</v>
      </c>
      <c r="B60" s="29" t="s">
        <v>216</v>
      </c>
      <c r="C60" s="84" t="s">
        <v>12</v>
      </c>
      <c r="D60" s="29" t="s">
        <v>216</v>
      </c>
      <c r="E60" s="79" t="s">
        <v>13</v>
      </c>
      <c r="F60" s="79">
        <v>1</v>
      </c>
      <c r="G60" s="86">
        <v>2154</v>
      </c>
      <c r="H60" s="60" t="s">
        <v>203</v>
      </c>
      <c r="I60" s="60" t="s">
        <v>14</v>
      </c>
      <c r="J60" s="1">
        <f t="shared" si="10"/>
        <v>2154</v>
      </c>
      <c r="K60" s="1">
        <v>2413</v>
      </c>
    </row>
    <row r="61" spans="1:11" s="15" customFormat="1" ht="60" x14ac:dyDescent="0.25">
      <c r="A61" s="73">
        <f t="shared" si="9"/>
        <v>30</v>
      </c>
      <c r="B61" s="36" t="s">
        <v>60</v>
      </c>
      <c r="C61" s="90" t="s">
        <v>12</v>
      </c>
      <c r="D61" s="36" t="s">
        <v>60</v>
      </c>
      <c r="E61" s="1" t="s">
        <v>13</v>
      </c>
      <c r="F61" s="1">
        <v>1</v>
      </c>
      <c r="G61" s="1">
        <v>42687.5</v>
      </c>
      <c r="H61" s="29" t="s">
        <v>61</v>
      </c>
      <c r="I61" s="29" t="s">
        <v>14</v>
      </c>
      <c r="J61" s="1">
        <f t="shared" si="10"/>
        <v>42687.5</v>
      </c>
      <c r="K61" s="1">
        <f t="shared" ref="K61:K122" si="11">J61*1.12</f>
        <v>47810.000000000007</v>
      </c>
    </row>
    <row r="62" spans="1:11" s="15" customFormat="1" ht="75" x14ac:dyDescent="0.25">
      <c r="A62" s="73">
        <f t="shared" si="9"/>
        <v>31</v>
      </c>
      <c r="B62" s="31" t="s">
        <v>184</v>
      </c>
      <c r="C62" s="8" t="s">
        <v>12</v>
      </c>
      <c r="D62" s="31" t="s">
        <v>184</v>
      </c>
      <c r="E62" s="1" t="s">
        <v>13</v>
      </c>
      <c r="F62" s="1">
        <v>1</v>
      </c>
      <c r="G62" s="1">
        <v>446415</v>
      </c>
      <c r="H62" s="29" t="s">
        <v>61</v>
      </c>
      <c r="I62" s="29" t="s">
        <v>14</v>
      </c>
      <c r="J62" s="1">
        <f t="shared" si="10"/>
        <v>446415</v>
      </c>
      <c r="K62" s="1">
        <f t="shared" si="11"/>
        <v>499984.80000000005</v>
      </c>
    </row>
    <row r="63" spans="1:11" ht="60" x14ac:dyDescent="0.25">
      <c r="A63" s="73">
        <f t="shared" si="9"/>
        <v>32</v>
      </c>
      <c r="B63" s="29" t="s">
        <v>259</v>
      </c>
      <c r="C63" s="77" t="s">
        <v>12</v>
      </c>
      <c r="D63" s="29" t="s">
        <v>259</v>
      </c>
      <c r="E63" s="85" t="s">
        <v>13</v>
      </c>
      <c r="F63" s="85">
        <v>1</v>
      </c>
      <c r="G63" s="86">
        <v>34018</v>
      </c>
      <c r="H63" s="29" t="s">
        <v>61</v>
      </c>
      <c r="I63" s="60" t="s">
        <v>14</v>
      </c>
      <c r="J63" s="86">
        <v>34018</v>
      </c>
      <c r="K63" s="1">
        <f t="shared" si="11"/>
        <v>38100.160000000003</v>
      </c>
    </row>
    <row r="64" spans="1:11" s="54" customFormat="1" ht="60" x14ac:dyDescent="0.25">
      <c r="A64" s="73">
        <f t="shared" si="9"/>
        <v>33</v>
      </c>
      <c r="B64" s="29" t="s">
        <v>260</v>
      </c>
      <c r="C64" s="89" t="s">
        <v>12</v>
      </c>
      <c r="D64" s="29" t="s">
        <v>260</v>
      </c>
      <c r="E64" s="31" t="s">
        <v>13</v>
      </c>
      <c r="F64" s="85">
        <v>1</v>
      </c>
      <c r="G64" s="86">
        <v>119183</v>
      </c>
      <c r="H64" s="29" t="s">
        <v>61</v>
      </c>
      <c r="I64" s="60" t="s">
        <v>14</v>
      </c>
      <c r="J64" s="86">
        <v>119183</v>
      </c>
      <c r="K64" s="1">
        <f t="shared" si="11"/>
        <v>133484.96000000002</v>
      </c>
    </row>
    <row r="65" spans="1:11" ht="87" customHeight="1" x14ac:dyDescent="0.25">
      <c r="A65" s="73">
        <f t="shared" si="9"/>
        <v>34</v>
      </c>
      <c r="B65" s="29" t="s">
        <v>222</v>
      </c>
      <c r="C65" s="77" t="s">
        <v>12</v>
      </c>
      <c r="D65" s="29" t="s">
        <v>222</v>
      </c>
      <c r="E65" s="79" t="s">
        <v>13</v>
      </c>
      <c r="F65" s="79">
        <v>1</v>
      </c>
      <c r="G65" s="86">
        <v>8621</v>
      </c>
      <c r="H65" s="60" t="s">
        <v>203</v>
      </c>
      <c r="I65" s="60" t="s">
        <v>14</v>
      </c>
      <c r="J65" s="1">
        <f>F65*G65</f>
        <v>8621</v>
      </c>
      <c r="K65" s="1">
        <f t="shared" si="11"/>
        <v>9655.52</v>
      </c>
    </row>
    <row r="66" spans="1:11" ht="90.75" customHeight="1" x14ac:dyDescent="0.25">
      <c r="A66" s="73">
        <f t="shared" si="9"/>
        <v>35</v>
      </c>
      <c r="B66" s="75" t="s">
        <v>217</v>
      </c>
      <c r="C66" s="77" t="s">
        <v>12</v>
      </c>
      <c r="D66" s="75" t="s">
        <v>217</v>
      </c>
      <c r="E66" s="79" t="s">
        <v>13</v>
      </c>
      <c r="F66" s="79">
        <v>1</v>
      </c>
      <c r="G66" s="81">
        <v>14609</v>
      </c>
      <c r="H66" s="60" t="s">
        <v>203</v>
      </c>
      <c r="I66" s="60" t="s">
        <v>14</v>
      </c>
      <c r="J66" s="87">
        <f>F66*G66</f>
        <v>14609</v>
      </c>
      <c r="K66" s="87">
        <f t="shared" si="11"/>
        <v>16362.080000000002</v>
      </c>
    </row>
    <row r="67" spans="1:11" ht="91.5" customHeight="1" x14ac:dyDescent="0.25">
      <c r="A67" s="73">
        <f t="shared" si="9"/>
        <v>36</v>
      </c>
      <c r="B67" s="29" t="s">
        <v>55</v>
      </c>
      <c r="C67" s="1" t="s">
        <v>12</v>
      </c>
      <c r="D67" s="29" t="s">
        <v>261</v>
      </c>
      <c r="E67" s="1" t="s">
        <v>262</v>
      </c>
      <c r="F67" s="1"/>
      <c r="G67" s="1"/>
      <c r="H67" s="29" t="s">
        <v>16</v>
      </c>
      <c r="I67" s="29" t="s">
        <v>56</v>
      </c>
      <c r="J67" s="9">
        <v>73346452</v>
      </c>
      <c r="K67" s="1">
        <f t="shared" si="11"/>
        <v>82148026.24000001</v>
      </c>
    </row>
    <row r="68" spans="1:11" ht="74.25" customHeight="1" x14ac:dyDescent="0.25">
      <c r="A68" s="73">
        <f t="shared" si="9"/>
        <v>37</v>
      </c>
      <c r="B68" s="29" t="s">
        <v>55</v>
      </c>
      <c r="C68" s="1" t="s">
        <v>12</v>
      </c>
      <c r="D68" s="29" t="s">
        <v>280</v>
      </c>
      <c r="E68" s="1" t="s">
        <v>13</v>
      </c>
      <c r="F68" s="1">
        <v>75</v>
      </c>
      <c r="G68" s="1">
        <f>J68/F68</f>
        <v>372978.56</v>
      </c>
      <c r="H68" s="29" t="s">
        <v>123</v>
      </c>
      <c r="I68" s="29" t="s">
        <v>327</v>
      </c>
      <c r="J68" s="9">
        <v>27973392</v>
      </c>
      <c r="K68" s="87">
        <f t="shared" si="11"/>
        <v>31330199.040000003</v>
      </c>
    </row>
    <row r="69" spans="1:11" ht="59.25" customHeight="1" x14ac:dyDescent="0.25">
      <c r="A69" s="73">
        <f t="shared" si="9"/>
        <v>38</v>
      </c>
      <c r="B69" s="58" t="s">
        <v>52</v>
      </c>
      <c r="C69" s="1" t="s">
        <v>12</v>
      </c>
      <c r="D69" s="41" t="s">
        <v>235</v>
      </c>
      <c r="E69" s="8" t="s">
        <v>53</v>
      </c>
      <c r="F69" s="14">
        <v>167</v>
      </c>
      <c r="G69" s="1">
        <v>150000</v>
      </c>
      <c r="H69" s="42" t="s">
        <v>54</v>
      </c>
      <c r="I69" s="29" t="s">
        <v>14</v>
      </c>
      <c r="J69" s="9">
        <f>F69*G69</f>
        <v>25050000</v>
      </c>
      <c r="K69" s="9">
        <f t="shared" si="11"/>
        <v>28056000.000000004</v>
      </c>
    </row>
    <row r="70" spans="1:11" ht="60.75" customHeight="1" x14ac:dyDescent="0.25">
      <c r="A70" s="73">
        <f>A69+1</f>
        <v>39</v>
      </c>
      <c r="B70" s="29" t="s">
        <v>228</v>
      </c>
      <c r="C70" s="77" t="s">
        <v>12</v>
      </c>
      <c r="D70" s="29" t="s">
        <v>229</v>
      </c>
      <c r="E70" s="79" t="s">
        <v>53</v>
      </c>
      <c r="F70" s="85">
        <v>100</v>
      </c>
      <c r="G70" s="86">
        <v>165000</v>
      </c>
      <c r="H70" s="31" t="s">
        <v>231</v>
      </c>
      <c r="I70" s="60" t="s">
        <v>14</v>
      </c>
      <c r="J70" s="1">
        <f>F70*G70</f>
        <v>16500000</v>
      </c>
      <c r="K70" s="1">
        <f t="shared" si="11"/>
        <v>18480000</v>
      </c>
    </row>
    <row r="71" spans="1:11" ht="72" customHeight="1" x14ac:dyDescent="0.25">
      <c r="A71" s="73">
        <f t="shared" si="9"/>
        <v>40</v>
      </c>
      <c r="B71" s="29" t="s">
        <v>230</v>
      </c>
      <c r="C71" s="77" t="s">
        <v>12</v>
      </c>
      <c r="D71" s="29" t="s">
        <v>230</v>
      </c>
      <c r="E71" s="79" t="s">
        <v>53</v>
      </c>
      <c r="F71" s="85">
        <v>81</v>
      </c>
      <c r="G71" s="86">
        <v>12500</v>
      </c>
      <c r="H71" s="31" t="s">
        <v>231</v>
      </c>
      <c r="I71" s="60" t="s">
        <v>14</v>
      </c>
      <c r="J71" s="1">
        <f>F71*G71</f>
        <v>1012500</v>
      </c>
      <c r="K71" s="1">
        <f t="shared" si="11"/>
        <v>1134000</v>
      </c>
    </row>
    <row r="72" spans="1:11" ht="73.5" customHeight="1" x14ac:dyDescent="0.25">
      <c r="A72" s="73">
        <f t="shared" si="9"/>
        <v>41</v>
      </c>
      <c r="B72" s="41" t="s">
        <v>57</v>
      </c>
      <c r="C72" s="1" t="s">
        <v>12</v>
      </c>
      <c r="D72" s="41" t="s">
        <v>57</v>
      </c>
      <c r="E72" s="8" t="s">
        <v>13</v>
      </c>
      <c r="F72" s="14">
        <v>1</v>
      </c>
      <c r="G72" s="1">
        <v>1120000</v>
      </c>
      <c r="H72" s="42" t="s">
        <v>54</v>
      </c>
      <c r="I72" s="29" t="s">
        <v>14</v>
      </c>
      <c r="J72" s="9">
        <f>G72*F72</f>
        <v>1120000</v>
      </c>
      <c r="K72" s="9">
        <f t="shared" si="11"/>
        <v>1254400.0000000002</v>
      </c>
    </row>
    <row r="73" spans="1:11" s="15" customFormat="1" ht="21.75" customHeight="1" x14ac:dyDescent="0.25">
      <c r="A73" s="119">
        <f t="shared" si="9"/>
        <v>42</v>
      </c>
      <c r="B73" s="122" t="s">
        <v>339</v>
      </c>
      <c r="C73" s="125" t="s">
        <v>19</v>
      </c>
      <c r="D73" s="122" t="s">
        <v>340</v>
      </c>
      <c r="E73" s="128" t="s">
        <v>13</v>
      </c>
      <c r="F73" s="128">
        <v>1</v>
      </c>
      <c r="G73" s="128">
        <v>97230000</v>
      </c>
      <c r="H73" s="131" t="s">
        <v>347</v>
      </c>
      <c r="I73" s="131" t="s">
        <v>14</v>
      </c>
      <c r="J73" s="1">
        <v>97230000</v>
      </c>
      <c r="K73" s="1">
        <f t="shared" si="11"/>
        <v>108897600.00000001</v>
      </c>
    </row>
    <row r="74" spans="1:11" s="15" customFormat="1" ht="12" customHeight="1" x14ac:dyDescent="0.25">
      <c r="A74" s="120"/>
      <c r="B74" s="123"/>
      <c r="C74" s="126"/>
      <c r="D74" s="123"/>
      <c r="E74" s="129"/>
      <c r="F74" s="129"/>
      <c r="G74" s="129"/>
      <c r="H74" s="132"/>
      <c r="I74" s="132"/>
      <c r="J74" s="134" t="s">
        <v>48</v>
      </c>
      <c r="K74" s="135"/>
    </row>
    <row r="75" spans="1:11" s="15" customFormat="1" ht="22.5" customHeight="1" x14ac:dyDescent="0.25">
      <c r="A75" s="120"/>
      <c r="B75" s="123"/>
      <c r="C75" s="126"/>
      <c r="D75" s="123"/>
      <c r="E75" s="129"/>
      <c r="F75" s="129"/>
      <c r="G75" s="129"/>
      <c r="H75" s="132"/>
      <c r="I75" s="132"/>
      <c r="J75" s="1" t="s">
        <v>341</v>
      </c>
      <c r="K75" s="1" t="s">
        <v>344</v>
      </c>
    </row>
    <row r="76" spans="1:11" s="15" customFormat="1" ht="19.5" customHeight="1" x14ac:dyDescent="0.25">
      <c r="A76" s="120"/>
      <c r="B76" s="123"/>
      <c r="C76" s="126"/>
      <c r="D76" s="123"/>
      <c r="E76" s="129"/>
      <c r="F76" s="129"/>
      <c r="G76" s="129"/>
      <c r="H76" s="132"/>
      <c r="I76" s="132"/>
      <c r="J76" s="1" t="s">
        <v>342</v>
      </c>
      <c r="K76" s="1" t="s">
        <v>345</v>
      </c>
    </row>
    <row r="77" spans="1:11" s="15" customFormat="1" ht="21" customHeight="1" x14ac:dyDescent="0.25">
      <c r="A77" s="121"/>
      <c r="B77" s="124"/>
      <c r="C77" s="127"/>
      <c r="D77" s="124"/>
      <c r="E77" s="130"/>
      <c r="F77" s="130"/>
      <c r="G77" s="130"/>
      <c r="H77" s="133"/>
      <c r="I77" s="133"/>
      <c r="J77" s="1" t="s">
        <v>343</v>
      </c>
      <c r="K77" s="1" t="s">
        <v>346</v>
      </c>
    </row>
    <row r="78" spans="1:11" ht="51.75" customHeight="1" x14ac:dyDescent="0.25">
      <c r="A78" s="73">
        <f>A73+1</f>
        <v>43</v>
      </c>
      <c r="B78" s="42" t="s">
        <v>62</v>
      </c>
      <c r="C78" s="8" t="s">
        <v>19</v>
      </c>
      <c r="D78" s="42" t="s">
        <v>63</v>
      </c>
      <c r="E78" s="1" t="s">
        <v>13</v>
      </c>
      <c r="F78" s="1">
        <v>1</v>
      </c>
      <c r="G78" s="1">
        <v>17060000</v>
      </c>
      <c r="H78" s="29" t="s">
        <v>64</v>
      </c>
      <c r="I78" s="29" t="s">
        <v>14</v>
      </c>
      <c r="J78" s="1">
        <f>F78*G78</f>
        <v>17060000</v>
      </c>
      <c r="K78" s="1">
        <f t="shared" si="11"/>
        <v>19107200</v>
      </c>
    </row>
    <row r="79" spans="1:11" ht="72" customHeight="1" x14ac:dyDescent="0.25">
      <c r="A79" s="73">
        <f t="shared" si="9"/>
        <v>44</v>
      </c>
      <c r="B79" s="43" t="s">
        <v>65</v>
      </c>
      <c r="C79" s="1" t="s">
        <v>25</v>
      </c>
      <c r="D79" s="31" t="s">
        <v>66</v>
      </c>
      <c r="E79" s="1" t="s">
        <v>13</v>
      </c>
      <c r="F79" s="1">
        <v>1</v>
      </c>
      <c r="G79" s="1">
        <v>3800000</v>
      </c>
      <c r="H79" s="29" t="s">
        <v>50</v>
      </c>
      <c r="I79" s="29" t="s">
        <v>14</v>
      </c>
      <c r="J79" s="1">
        <f t="shared" ref="J79:J158" si="12">F79*G79</f>
        <v>3800000</v>
      </c>
      <c r="K79" s="1">
        <f t="shared" si="11"/>
        <v>4256000</v>
      </c>
    </row>
    <row r="80" spans="1:11" ht="48.75" customHeight="1" x14ac:dyDescent="0.25">
      <c r="A80" s="73">
        <f t="shared" si="9"/>
        <v>45</v>
      </c>
      <c r="B80" s="43" t="s">
        <v>67</v>
      </c>
      <c r="C80" s="8" t="s">
        <v>19</v>
      </c>
      <c r="D80" s="43" t="s">
        <v>67</v>
      </c>
      <c r="E80" s="1" t="s">
        <v>13</v>
      </c>
      <c r="F80" s="1">
        <v>1</v>
      </c>
      <c r="G80" s="1">
        <v>14800000</v>
      </c>
      <c r="H80" s="29" t="s">
        <v>61</v>
      </c>
      <c r="I80" s="29" t="s">
        <v>14</v>
      </c>
      <c r="J80" s="1">
        <f t="shared" si="12"/>
        <v>14800000</v>
      </c>
      <c r="K80" s="1">
        <f t="shared" si="11"/>
        <v>16576000.000000002</v>
      </c>
    </row>
    <row r="81" spans="1:11" ht="75.75" customHeight="1" x14ac:dyDescent="0.25">
      <c r="A81" s="73">
        <f t="shared" si="9"/>
        <v>46</v>
      </c>
      <c r="B81" s="43" t="s">
        <v>68</v>
      </c>
      <c r="C81" s="8" t="s">
        <v>19</v>
      </c>
      <c r="D81" s="43" t="s">
        <v>68</v>
      </c>
      <c r="E81" s="1" t="s">
        <v>13</v>
      </c>
      <c r="F81" s="1">
        <v>1</v>
      </c>
      <c r="G81" s="1">
        <v>7270000</v>
      </c>
      <c r="H81" s="29" t="s">
        <v>50</v>
      </c>
      <c r="I81" s="29" t="s">
        <v>14</v>
      </c>
      <c r="J81" s="1">
        <f t="shared" si="12"/>
        <v>7270000</v>
      </c>
      <c r="K81" s="1">
        <f t="shared" si="11"/>
        <v>8142400.0000000009</v>
      </c>
    </row>
    <row r="82" spans="1:11" ht="60.75" customHeight="1" x14ac:dyDescent="0.25">
      <c r="A82" s="73">
        <f t="shared" si="9"/>
        <v>47</v>
      </c>
      <c r="B82" s="43" t="s">
        <v>69</v>
      </c>
      <c r="C82" s="8" t="s">
        <v>19</v>
      </c>
      <c r="D82" s="43" t="s">
        <v>69</v>
      </c>
      <c r="E82" s="1" t="s">
        <v>13</v>
      </c>
      <c r="F82" s="1">
        <v>1</v>
      </c>
      <c r="G82" s="1">
        <v>15000000</v>
      </c>
      <c r="H82" s="29" t="s">
        <v>50</v>
      </c>
      <c r="I82" s="29" t="s">
        <v>14</v>
      </c>
      <c r="J82" s="1">
        <f t="shared" si="12"/>
        <v>15000000</v>
      </c>
      <c r="K82" s="1">
        <f t="shared" si="11"/>
        <v>16800000</v>
      </c>
    </row>
    <row r="83" spans="1:11" ht="45" customHeight="1" x14ac:dyDescent="0.25">
      <c r="A83" s="73">
        <f t="shared" si="9"/>
        <v>48</v>
      </c>
      <c r="B83" s="43" t="s">
        <v>308</v>
      </c>
      <c r="C83" s="8" t="s">
        <v>19</v>
      </c>
      <c r="D83" s="43" t="s">
        <v>308</v>
      </c>
      <c r="E83" s="1" t="s">
        <v>13</v>
      </c>
      <c r="F83" s="1">
        <v>1</v>
      </c>
      <c r="G83" s="1">
        <v>26640000</v>
      </c>
      <c r="H83" s="29" t="s">
        <v>50</v>
      </c>
      <c r="I83" s="29" t="s">
        <v>14</v>
      </c>
      <c r="J83" s="1">
        <f t="shared" si="12"/>
        <v>26640000</v>
      </c>
      <c r="K83" s="1">
        <f t="shared" si="11"/>
        <v>29836800.000000004</v>
      </c>
    </row>
    <row r="84" spans="1:11" ht="64.5" customHeight="1" x14ac:dyDescent="0.25">
      <c r="A84" s="73">
        <f t="shared" si="9"/>
        <v>49</v>
      </c>
      <c r="B84" s="43" t="s">
        <v>70</v>
      </c>
      <c r="C84" s="8" t="s">
        <v>19</v>
      </c>
      <c r="D84" s="43" t="s">
        <v>70</v>
      </c>
      <c r="E84" s="1" t="s">
        <v>13</v>
      </c>
      <c r="F84" s="1">
        <v>1</v>
      </c>
      <c r="G84" s="1">
        <v>30000000</v>
      </c>
      <c r="H84" s="29" t="s">
        <v>50</v>
      </c>
      <c r="I84" s="29" t="s">
        <v>71</v>
      </c>
      <c r="J84" s="1">
        <f t="shared" si="12"/>
        <v>30000000</v>
      </c>
      <c r="K84" s="1">
        <f t="shared" si="11"/>
        <v>33600000</v>
      </c>
    </row>
    <row r="85" spans="1:11" ht="75" x14ac:dyDescent="0.25">
      <c r="A85" s="73">
        <f t="shared" si="9"/>
        <v>50</v>
      </c>
      <c r="B85" s="37" t="s">
        <v>72</v>
      </c>
      <c r="C85" s="1" t="s">
        <v>101</v>
      </c>
      <c r="D85" s="37" t="s">
        <v>73</v>
      </c>
      <c r="E85" s="1" t="s">
        <v>13</v>
      </c>
      <c r="F85" s="1">
        <v>1</v>
      </c>
      <c r="G85" s="1">
        <v>5400000</v>
      </c>
      <c r="H85" s="29" t="s">
        <v>174</v>
      </c>
      <c r="I85" s="29" t="s">
        <v>14</v>
      </c>
      <c r="J85" s="1">
        <f t="shared" si="12"/>
        <v>5400000</v>
      </c>
      <c r="K85" s="1">
        <f t="shared" si="11"/>
        <v>6048000.0000000009</v>
      </c>
    </row>
    <row r="86" spans="1:11" ht="74.25" customHeight="1" x14ac:dyDescent="0.25">
      <c r="A86" s="73">
        <f t="shared" si="9"/>
        <v>51</v>
      </c>
      <c r="B86" s="43" t="s">
        <v>74</v>
      </c>
      <c r="C86" s="1" t="s">
        <v>12</v>
      </c>
      <c r="D86" s="43" t="s">
        <v>303</v>
      </c>
      <c r="E86" s="1" t="s">
        <v>13</v>
      </c>
      <c r="F86" s="1">
        <v>7</v>
      </c>
      <c r="G86" s="61">
        <v>1610569.57</v>
      </c>
      <c r="H86" s="29" t="s">
        <v>16</v>
      </c>
      <c r="I86" s="29" t="s">
        <v>302</v>
      </c>
      <c r="J86" s="1">
        <f>F86*G86</f>
        <v>11273986.99</v>
      </c>
      <c r="K86" s="1">
        <f t="shared" si="11"/>
        <v>12626865.428800002</v>
      </c>
    </row>
    <row r="87" spans="1:11" ht="60" x14ac:dyDescent="0.25">
      <c r="A87" s="92">
        <f t="shared" si="9"/>
        <v>52</v>
      </c>
      <c r="B87" s="43" t="s">
        <v>75</v>
      </c>
      <c r="C87" s="1" t="s">
        <v>12</v>
      </c>
      <c r="D87" s="43" t="s">
        <v>75</v>
      </c>
      <c r="E87" s="1" t="s">
        <v>13</v>
      </c>
      <c r="F87" s="1">
        <v>1</v>
      </c>
      <c r="G87" s="1">
        <v>877200</v>
      </c>
      <c r="H87" s="29" t="s">
        <v>16</v>
      </c>
      <c r="I87" s="29" t="s">
        <v>76</v>
      </c>
      <c r="J87" s="1">
        <f t="shared" si="12"/>
        <v>877200</v>
      </c>
      <c r="K87" s="1">
        <f t="shared" si="11"/>
        <v>982464.00000000012</v>
      </c>
    </row>
    <row r="88" spans="1:11" ht="60" x14ac:dyDescent="0.25">
      <c r="A88" s="92">
        <f t="shared" si="9"/>
        <v>53</v>
      </c>
      <c r="B88" s="43" t="s">
        <v>77</v>
      </c>
      <c r="C88" s="1" t="s">
        <v>12</v>
      </c>
      <c r="D88" s="43" t="s">
        <v>77</v>
      </c>
      <c r="E88" s="1" t="s">
        <v>13</v>
      </c>
      <c r="F88" s="1">
        <v>1</v>
      </c>
      <c r="G88" s="1">
        <v>16813</v>
      </c>
      <c r="H88" s="29" t="s">
        <v>16</v>
      </c>
      <c r="I88" s="29" t="s">
        <v>78</v>
      </c>
      <c r="J88" s="1">
        <f t="shared" si="12"/>
        <v>16813</v>
      </c>
      <c r="K88" s="1">
        <f t="shared" si="11"/>
        <v>18830.560000000001</v>
      </c>
    </row>
    <row r="89" spans="1:11" x14ac:dyDescent="0.25">
      <c r="A89" s="73">
        <f t="shared" si="9"/>
        <v>54</v>
      </c>
      <c r="B89" s="43" t="s">
        <v>349</v>
      </c>
      <c r="C89" s="1"/>
      <c r="D89" s="43"/>
      <c r="E89" s="1"/>
      <c r="F89" s="1"/>
      <c r="G89" s="1"/>
      <c r="H89" s="29"/>
      <c r="I89" s="29"/>
      <c r="J89" s="1"/>
      <c r="K89" s="1"/>
    </row>
    <row r="90" spans="1:11" ht="60" x14ac:dyDescent="0.25">
      <c r="A90" s="92">
        <f t="shared" si="9"/>
        <v>55</v>
      </c>
      <c r="B90" s="93" t="s">
        <v>221</v>
      </c>
      <c r="C90" s="94" t="s">
        <v>12</v>
      </c>
      <c r="D90" s="93" t="s">
        <v>221</v>
      </c>
      <c r="E90" s="95" t="s">
        <v>13</v>
      </c>
      <c r="F90" s="95">
        <v>1</v>
      </c>
      <c r="G90" s="96">
        <v>1030000</v>
      </c>
      <c r="H90" s="60" t="s">
        <v>223</v>
      </c>
      <c r="I90" s="93" t="s">
        <v>219</v>
      </c>
      <c r="J90" s="1">
        <v>1030000</v>
      </c>
      <c r="K90" s="98">
        <f t="shared" si="11"/>
        <v>1153600</v>
      </c>
    </row>
    <row r="91" spans="1:11" ht="60" x14ac:dyDescent="0.25">
      <c r="A91" s="92">
        <f t="shared" si="9"/>
        <v>56</v>
      </c>
      <c r="B91" s="93" t="s">
        <v>221</v>
      </c>
      <c r="C91" s="94" t="s">
        <v>12</v>
      </c>
      <c r="D91" s="93" t="s">
        <v>221</v>
      </c>
      <c r="E91" s="95" t="s">
        <v>13</v>
      </c>
      <c r="F91" s="95">
        <v>1</v>
      </c>
      <c r="G91" s="97">
        <v>1160000</v>
      </c>
      <c r="H91" s="60" t="s">
        <v>223</v>
      </c>
      <c r="I91" s="93" t="s">
        <v>219</v>
      </c>
      <c r="J91" s="1">
        <v>1160000</v>
      </c>
      <c r="K91" s="98">
        <f t="shared" si="11"/>
        <v>1299200.0000000002</v>
      </c>
    </row>
    <row r="92" spans="1:11" ht="60" x14ac:dyDescent="0.25">
      <c r="A92" s="92">
        <f t="shared" si="9"/>
        <v>57</v>
      </c>
      <c r="B92" s="93" t="s">
        <v>221</v>
      </c>
      <c r="C92" s="94" t="s">
        <v>12</v>
      </c>
      <c r="D92" s="93" t="s">
        <v>221</v>
      </c>
      <c r="E92" s="95" t="s">
        <v>13</v>
      </c>
      <c r="F92" s="95">
        <v>1</v>
      </c>
      <c r="G92" s="97">
        <v>860000</v>
      </c>
      <c r="H92" s="60" t="s">
        <v>223</v>
      </c>
      <c r="I92" s="93" t="s">
        <v>218</v>
      </c>
      <c r="J92" s="1">
        <v>860000</v>
      </c>
      <c r="K92" s="98">
        <f t="shared" si="11"/>
        <v>963200.00000000012</v>
      </c>
    </row>
    <row r="93" spans="1:11" ht="60" x14ac:dyDescent="0.25">
      <c r="A93" s="73">
        <f t="shared" si="9"/>
        <v>58</v>
      </c>
      <c r="B93" s="48" t="s">
        <v>119</v>
      </c>
      <c r="C93" s="1" t="s">
        <v>12</v>
      </c>
      <c r="D93" s="48" t="s">
        <v>119</v>
      </c>
      <c r="E93" s="1" t="s">
        <v>13</v>
      </c>
      <c r="F93" s="1">
        <v>1</v>
      </c>
      <c r="G93" s="1">
        <v>51800000</v>
      </c>
      <c r="H93" s="29" t="s">
        <v>16</v>
      </c>
      <c r="I93" s="29" t="s">
        <v>14</v>
      </c>
      <c r="J93" s="1">
        <f>F93*G93</f>
        <v>51800000</v>
      </c>
      <c r="K93" s="1">
        <f t="shared" si="11"/>
        <v>58016000.000000007</v>
      </c>
    </row>
    <row r="94" spans="1:11" ht="60" x14ac:dyDescent="0.25">
      <c r="A94" s="73">
        <f t="shared" si="9"/>
        <v>59</v>
      </c>
      <c r="B94" s="43" t="s">
        <v>80</v>
      </c>
      <c r="C94" s="1" t="s">
        <v>12</v>
      </c>
      <c r="D94" s="43" t="s">
        <v>80</v>
      </c>
      <c r="E94" s="1" t="s">
        <v>13</v>
      </c>
      <c r="F94" s="1">
        <v>1</v>
      </c>
      <c r="G94" s="1">
        <v>70000</v>
      </c>
      <c r="H94" s="29" t="s">
        <v>16</v>
      </c>
      <c r="I94" s="29" t="s">
        <v>14</v>
      </c>
      <c r="J94" s="1">
        <f t="shared" si="12"/>
        <v>70000</v>
      </c>
      <c r="K94" s="1">
        <f t="shared" si="11"/>
        <v>78400.000000000015</v>
      </c>
    </row>
    <row r="95" spans="1:11" ht="60" x14ac:dyDescent="0.25">
      <c r="A95" s="73">
        <f t="shared" si="9"/>
        <v>60</v>
      </c>
      <c r="B95" s="43" t="s">
        <v>81</v>
      </c>
      <c r="C95" s="1" t="s">
        <v>12</v>
      </c>
      <c r="D95" s="43" t="s">
        <v>81</v>
      </c>
      <c r="E95" s="1" t="s">
        <v>13</v>
      </c>
      <c r="F95" s="1">
        <v>1</v>
      </c>
      <c r="G95" s="1">
        <v>488800</v>
      </c>
      <c r="H95" s="29" t="s">
        <v>16</v>
      </c>
      <c r="I95" s="29" t="s">
        <v>14</v>
      </c>
      <c r="J95" s="1">
        <f t="shared" si="12"/>
        <v>488800</v>
      </c>
      <c r="K95" s="1">
        <f t="shared" si="11"/>
        <v>547456</v>
      </c>
    </row>
    <row r="96" spans="1:11" s="18" customFormat="1" ht="60" x14ac:dyDescent="0.25">
      <c r="A96" s="73">
        <f t="shared" si="9"/>
        <v>61</v>
      </c>
      <c r="B96" s="44" t="s">
        <v>82</v>
      </c>
      <c r="C96" s="84" t="s">
        <v>19</v>
      </c>
      <c r="D96" s="44" t="s">
        <v>82</v>
      </c>
      <c r="E96" s="84" t="s">
        <v>13</v>
      </c>
      <c r="F96" s="84">
        <v>1</v>
      </c>
      <c r="G96" s="17">
        <v>61500000</v>
      </c>
      <c r="H96" s="48" t="s">
        <v>38</v>
      </c>
      <c r="I96" s="48" t="s">
        <v>14</v>
      </c>
      <c r="J96" s="84">
        <f t="shared" si="12"/>
        <v>61500000</v>
      </c>
      <c r="K96" s="84">
        <f t="shared" si="11"/>
        <v>68880000</v>
      </c>
    </row>
    <row r="97" spans="1:11" ht="105" x14ac:dyDescent="0.25">
      <c r="A97" s="73">
        <f t="shared" si="9"/>
        <v>62</v>
      </c>
      <c r="B97" s="37" t="s">
        <v>227</v>
      </c>
      <c r="C97" s="1" t="s">
        <v>12</v>
      </c>
      <c r="D97" s="37" t="s">
        <v>83</v>
      </c>
      <c r="E97" s="1" t="s">
        <v>13</v>
      </c>
      <c r="F97" s="1">
        <v>1</v>
      </c>
      <c r="G97" s="1">
        <v>31834397</v>
      </c>
      <c r="H97" s="29" t="s">
        <v>50</v>
      </c>
      <c r="I97" s="29" t="s">
        <v>14</v>
      </c>
      <c r="J97" s="1">
        <f t="shared" si="12"/>
        <v>31834397</v>
      </c>
      <c r="K97" s="1">
        <f t="shared" si="11"/>
        <v>35654524.640000001</v>
      </c>
    </row>
    <row r="98" spans="1:11" ht="60" x14ac:dyDescent="0.25">
      <c r="A98" s="73">
        <f t="shared" si="9"/>
        <v>63</v>
      </c>
      <c r="B98" s="31" t="s">
        <v>84</v>
      </c>
      <c r="C98" s="1" t="s">
        <v>12</v>
      </c>
      <c r="D98" s="31" t="s">
        <v>85</v>
      </c>
      <c r="E98" s="1" t="s">
        <v>13</v>
      </c>
      <c r="F98" s="1">
        <v>1</v>
      </c>
      <c r="G98" s="1">
        <v>8222148</v>
      </c>
      <c r="H98" s="29" t="s">
        <v>50</v>
      </c>
      <c r="I98" s="29" t="s">
        <v>14</v>
      </c>
      <c r="J98" s="1">
        <f t="shared" si="12"/>
        <v>8222148</v>
      </c>
      <c r="K98" s="1">
        <f t="shared" si="11"/>
        <v>9208805.7600000016</v>
      </c>
    </row>
    <row r="99" spans="1:11" ht="60" x14ac:dyDescent="0.25">
      <c r="A99" s="73">
        <f t="shared" si="9"/>
        <v>64</v>
      </c>
      <c r="B99" s="31" t="s">
        <v>86</v>
      </c>
      <c r="C99" s="1" t="s">
        <v>12</v>
      </c>
      <c r="D99" s="31" t="s">
        <v>87</v>
      </c>
      <c r="E99" s="1" t="s">
        <v>13</v>
      </c>
      <c r="F99" s="1">
        <v>1</v>
      </c>
      <c r="G99" s="1">
        <v>364625</v>
      </c>
      <c r="H99" s="29" t="s">
        <v>50</v>
      </c>
      <c r="I99" s="29" t="s">
        <v>14</v>
      </c>
      <c r="J99" s="1">
        <f t="shared" si="12"/>
        <v>364625</v>
      </c>
      <c r="K99" s="1">
        <f t="shared" si="11"/>
        <v>408380.00000000006</v>
      </c>
    </row>
    <row r="100" spans="1:11" ht="75" x14ac:dyDescent="0.25">
      <c r="A100" s="73">
        <f t="shared" si="9"/>
        <v>65</v>
      </c>
      <c r="B100" s="46" t="s">
        <v>88</v>
      </c>
      <c r="C100" s="1" t="s">
        <v>19</v>
      </c>
      <c r="D100" s="45" t="s">
        <v>89</v>
      </c>
      <c r="E100" s="1" t="s">
        <v>13</v>
      </c>
      <c r="F100" s="1">
        <v>1</v>
      </c>
      <c r="G100" s="1">
        <v>64183315</v>
      </c>
      <c r="H100" s="29" t="s">
        <v>50</v>
      </c>
      <c r="I100" s="29" t="s">
        <v>90</v>
      </c>
      <c r="J100" s="1">
        <f t="shared" si="12"/>
        <v>64183315</v>
      </c>
      <c r="K100" s="1">
        <f t="shared" si="11"/>
        <v>71885312.800000012</v>
      </c>
    </row>
    <row r="101" spans="1:11" ht="120" x14ac:dyDescent="0.25">
      <c r="A101" s="73">
        <f t="shared" si="9"/>
        <v>66</v>
      </c>
      <c r="B101" s="46" t="s">
        <v>91</v>
      </c>
      <c r="C101" s="1" t="s">
        <v>19</v>
      </c>
      <c r="D101" s="45" t="s">
        <v>92</v>
      </c>
      <c r="E101" s="1" t="s">
        <v>13</v>
      </c>
      <c r="F101" s="1">
        <v>1</v>
      </c>
      <c r="G101" s="1">
        <v>29995000</v>
      </c>
      <c r="H101" s="29" t="s">
        <v>50</v>
      </c>
      <c r="I101" s="29" t="s">
        <v>90</v>
      </c>
      <c r="J101" s="1">
        <f t="shared" si="12"/>
        <v>29995000</v>
      </c>
      <c r="K101" s="1">
        <f t="shared" si="11"/>
        <v>33594400</v>
      </c>
    </row>
    <row r="102" spans="1:11" ht="105" x14ac:dyDescent="0.25">
      <c r="A102" s="73">
        <f t="shared" si="9"/>
        <v>67</v>
      </c>
      <c r="B102" s="46" t="s">
        <v>93</v>
      </c>
      <c r="C102" s="1" t="s">
        <v>25</v>
      </c>
      <c r="D102" s="37" t="s">
        <v>94</v>
      </c>
      <c r="E102" s="1" t="s">
        <v>13</v>
      </c>
      <c r="F102" s="1">
        <v>1</v>
      </c>
      <c r="G102" s="1">
        <v>2449800</v>
      </c>
      <c r="H102" s="29" t="s">
        <v>50</v>
      </c>
      <c r="I102" s="29" t="s">
        <v>90</v>
      </c>
      <c r="J102" s="1">
        <f t="shared" si="12"/>
        <v>2449800</v>
      </c>
      <c r="K102" s="1">
        <f t="shared" si="11"/>
        <v>2743776.0000000005</v>
      </c>
    </row>
    <row r="103" spans="1:11" ht="60" x14ac:dyDescent="0.25">
      <c r="A103" s="73">
        <f t="shared" si="9"/>
        <v>68</v>
      </c>
      <c r="B103" s="46" t="s">
        <v>95</v>
      </c>
      <c r="C103" s="1" t="s">
        <v>25</v>
      </c>
      <c r="D103" s="45" t="s">
        <v>334</v>
      </c>
      <c r="E103" s="1" t="s">
        <v>13</v>
      </c>
      <c r="F103" s="1">
        <v>1</v>
      </c>
      <c r="G103" s="1">
        <v>3100000</v>
      </c>
      <c r="H103" s="29" t="s">
        <v>21</v>
      </c>
      <c r="I103" s="29" t="s">
        <v>90</v>
      </c>
      <c r="J103" s="1">
        <f t="shared" si="12"/>
        <v>3100000</v>
      </c>
      <c r="K103" s="1">
        <f t="shared" si="11"/>
        <v>3472000.0000000005</v>
      </c>
    </row>
    <row r="104" spans="1:11" ht="45" x14ac:dyDescent="0.25">
      <c r="A104" s="73">
        <f t="shared" si="9"/>
        <v>69</v>
      </c>
      <c r="B104" s="46" t="s">
        <v>96</v>
      </c>
      <c r="C104" s="1" t="s">
        <v>19</v>
      </c>
      <c r="D104" s="46" t="s">
        <v>96</v>
      </c>
      <c r="E104" s="1" t="s">
        <v>13</v>
      </c>
      <c r="F104" s="1">
        <v>1</v>
      </c>
      <c r="G104" s="1">
        <v>16312500</v>
      </c>
      <c r="H104" s="29" t="s">
        <v>50</v>
      </c>
      <c r="I104" s="29" t="s">
        <v>90</v>
      </c>
      <c r="J104" s="1">
        <f t="shared" si="12"/>
        <v>16312500</v>
      </c>
      <c r="K104" s="1">
        <f t="shared" si="11"/>
        <v>18270000</v>
      </c>
    </row>
    <row r="105" spans="1:11" ht="45" x14ac:dyDescent="0.25">
      <c r="A105" s="73">
        <f t="shared" si="9"/>
        <v>70</v>
      </c>
      <c r="B105" s="46" t="s">
        <v>97</v>
      </c>
      <c r="C105" s="1" t="s">
        <v>19</v>
      </c>
      <c r="D105" s="46" t="s">
        <v>98</v>
      </c>
      <c r="E105" s="1" t="s">
        <v>13</v>
      </c>
      <c r="F105" s="1">
        <v>1</v>
      </c>
      <c r="G105" s="1">
        <v>30375000</v>
      </c>
      <c r="H105" s="29" t="s">
        <v>50</v>
      </c>
      <c r="I105" s="29" t="s">
        <v>90</v>
      </c>
      <c r="J105" s="1">
        <f t="shared" si="12"/>
        <v>30375000</v>
      </c>
      <c r="K105" s="1">
        <f t="shared" si="11"/>
        <v>34020000</v>
      </c>
    </row>
    <row r="106" spans="1:11" ht="90" x14ac:dyDescent="0.25">
      <c r="A106" s="73">
        <f t="shared" si="9"/>
        <v>71</v>
      </c>
      <c r="B106" s="46" t="s">
        <v>195</v>
      </c>
      <c r="C106" s="1" t="s">
        <v>19</v>
      </c>
      <c r="D106" s="45" t="s">
        <v>196</v>
      </c>
      <c r="E106" s="1" t="s">
        <v>13</v>
      </c>
      <c r="F106" s="1">
        <v>1</v>
      </c>
      <c r="G106" s="1">
        <v>29750000</v>
      </c>
      <c r="H106" s="29" t="s">
        <v>50</v>
      </c>
      <c r="I106" s="29" t="s">
        <v>90</v>
      </c>
      <c r="J106" s="1">
        <f t="shared" si="12"/>
        <v>29750000</v>
      </c>
      <c r="K106" s="1">
        <f t="shared" si="11"/>
        <v>33320000.000000004</v>
      </c>
    </row>
    <row r="107" spans="1:11" ht="45" x14ac:dyDescent="0.25">
      <c r="A107" s="83">
        <f t="shared" si="9"/>
        <v>72</v>
      </c>
      <c r="B107" s="46" t="s">
        <v>99</v>
      </c>
      <c r="C107" s="1" t="s">
        <v>19</v>
      </c>
      <c r="D107" s="45" t="s">
        <v>100</v>
      </c>
      <c r="E107" s="1" t="s">
        <v>13</v>
      </c>
      <c r="F107" s="1">
        <v>1</v>
      </c>
      <c r="G107" s="1">
        <v>17800000</v>
      </c>
      <c r="H107" s="29" t="s">
        <v>50</v>
      </c>
      <c r="I107" s="29" t="s">
        <v>90</v>
      </c>
      <c r="J107" s="1">
        <f t="shared" si="12"/>
        <v>17800000</v>
      </c>
      <c r="K107" s="1">
        <f t="shared" si="11"/>
        <v>19936000.000000004</v>
      </c>
    </row>
    <row r="108" spans="1:11" ht="60" x14ac:dyDescent="0.25">
      <c r="A108" s="83">
        <f t="shared" si="9"/>
        <v>73</v>
      </c>
      <c r="B108" s="29" t="s">
        <v>102</v>
      </c>
      <c r="C108" s="85" t="s">
        <v>103</v>
      </c>
      <c r="D108" s="29" t="s">
        <v>104</v>
      </c>
      <c r="E108" s="1" t="s">
        <v>13</v>
      </c>
      <c r="F108" s="1">
        <v>1</v>
      </c>
      <c r="G108" s="1">
        <v>20000000</v>
      </c>
      <c r="H108" s="29" t="s">
        <v>105</v>
      </c>
      <c r="I108" s="29" t="s">
        <v>14</v>
      </c>
      <c r="J108" s="1">
        <f t="shared" si="12"/>
        <v>20000000</v>
      </c>
      <c r="K108" s="1">
        <f t="shared" si="11"/>
        <v>22400000.000000004</v>
      </c>
    </row>
    <row r="109" spans="1:11" ht="45" x14ac:dyDescent="0.25">
      <c r="A109" s="83">
        <f t="shared" si="9"/>
        <v>74</v>
      </c>
      <c r="B109" s="50" t="s">
        <v>106</v>
      </c>
      <c r="C109" s="1" t="s">
        <v>12</v>
      </c>
      <c r="D109" s="49" t="s">
        <v>107</v>
      </c>
      <c r="E109" s="1" t="s">
        <v>13</v>
      </c>
      <c r="F109" s="1">
        <v>1</v>
      </c>
      <c r="G109" s="1">
        <v>90985000</v>
      </c>
      <c r="H109" s="29" t="s">
        <v>108</v>
      </c>
      <c r="I109" s="29" t="s">
        <v>90</v>
      </c>
      <c r="J109" s="1">
        <f t="shared" si="12"/>
        <v>90985000</v>
      </c>
      <c r="K109" s="1">
        <f t="shared" si="11"/>
        <v>101903200.00000001</v>
      </c>
    </row>
    <row r="110" spans="1:11" ht="135" x14ac:dyDescent="0.25">
      <c r="A110" s="83">
        <f t="shared" si="9"/>
        <v>75</v>
      </c>
      <c r="B110" s="50" t="s">
        <v>109</v>
      </c>
      <c r="C110" s="1" t="s">
        <v>12</v>
      </c>
      <c r="D110" s="50" t="s">
        <v>109</v>
      </c>
      <c r="E110" s="1" t="s">
        <v>13</v>
      </c>
      <c r="F110" s="1">
        <v>1</v>
      </c>
      <c r="G110" s="1">
        <v>58956000</v>
      </c>
      <c r="H110" s="29" t="s">
        <v>110</v>
      </c>
      <c r="I110" s="29" t="s">
        <v>14</v>
      </c>
      <c r="J110" s="1">
        <f t="shared" si="12"/>
        <v>58956000</v>
      </c>
      <c r="K110" s="1">
        <f t="shared" si="11"/>
        <v>66030720.000000007</v>
      </c>
    </row>
    <row r="111" spans="1:11" ht="60" x14ac:dyDescent="0.25">
      <c r="A111" s="83">
        <f t="shared" si="9"/>
        <v>76</v>
      </c>
      <c r="B111" s="44" t="s">
        <v>187</v>
      </c>
      <c r="C111" s="8" t="s">
        <v>12</v>
      </c>
      <c r="D111" s="44" t="str">
        <f>B111</f>
        <v xml:space="preserve">Разработка концепции развития интегрированной академической системы здравоохранения </v>
      </c>
      <c r="E111" s="1" t="s">
        <v>13</v>
      </c>
      <c r="F111" s="1">
        <v>1</v>
      </c>
      <c r="G111" s="1">
        <v>37500000</v>
      </c>
      <c r="H111" s="29" t="s">
        <v>192</v>
      </c>
      <c r="I111" s="29" t="s">
        <v>14</v>
      </c>
      <c r="J111" s="1">
        <f t="shared" si="12"/>
        <v>37500000</v>
      </c>
      <c r="K111" s="1">
        <f t="shared" si="11"/>
        <v>42000000.000000007</v>
      </c>
    </row>
    <row r="112" spans="1:11" ht="60" x14ac:dyDescent="0.25">
      <c r="A112" s="83">
        <f t="shared" si="9"/>
        <v>77</v>
      </c>
      <c r="B112" s="51" t="s">
        <v>188</v>
      </c>
      <c r="C112" s="8" t="s">
        <v>12</v>
      </c>
      <c r="D112" s="51" t="s">
        <v>188</v>
      </c>
      <c r="E112" s="1" t="s">
        <v>13</v>
      </c>
      <c r="F112" s="1">
        <v>1</v>
      </c>
      <c r="G112" s="1">
        <v>30000000</v>
      </c>
      <c r="H112" s="29" t="s">
        <v>16</v>
      </c>
      <c r="I112" s="29" t="s">
        <v>14</v>
      </c>
      <c r="J112" s="1">
        <f t="shared" si="12"/>
        <v>30000000</v>
      </c>
      <c r="K112" s="1">
        <f>J112*1.12</f>
        <v>33600000</v>
      </c>
    </row>
    <row r="113" spans="1:11" ht="60" x14ac:dyDescent="0.25">
      <c r="A113" s="83">
        <f t="shared" si="9"/>
        <v>78</v>
      </c>
      <c r="B113" s="7" t="s">
        <v>114</v>
      </c>
      <c r="C113" s="1" t="s">
        <v>12</v>
      </c>
      <c r="D113" s="7" t="s">
        <v>114</v>
      </c>
      <c r="E113" s="1" t="s">
        <v>13</v>
      </c>
      <c r="F113" s="1">
        <v>1</v>
      </c>
      <c r="G113" s="26">
        <v>1027264285.7</v>
      </c>
      <c r="H113" s="29" t="s">
        <v>173</v>
      </c>
      <c r="I113" s="29" t="s">
        <v>14</v>
      </c>
      <c r="J113" s="26">
        <f>F113*G113</f>
        <v>1027264285.7</v>
      </c>
      <c r="K113" s="1">
        <f>J113*1.12</f>
        <v>1150535999.9840002</v>
      </c>
    </row>
    <row r="114" spans="1:11" ht="60" x14ac:dyDescent="0.25">
      <c r="A114" s="83">
        <f t="shared" si="9"/>
        <v>79</v>
      </c>
      <c r="B114" s="44" t="s">
        <v>191</v>
      </c>
      <c r="C114" s="1" t="s">
        <v>19</v>
      </c>
      <c r="D114" s="44" t="s">
        <v>191</v>
      </c>
      <c r="E114" s="1" t="s">
        <v>13</v>
      </c>
      <c r="F114" s="1">
        <v>1</v>
      </c>
      <c r="G114" s="1">
        <v>65000000</v>
      </c>
      <c r="H114" s="29" t="s">
        <v>173</v>
      </c>
      <c r="I114" s="29" t="s">
        <v>14</v>
      </c>
      <c r="J114" s="1">
        <f>F114*G114</f>
        <v>65000000</v>
      </c>
      <c r="K114" s="1">
        <f>J114*1.12</f>
        <v>72800000</v>
      </c>
    </row>
    <row r="115" spans="1:11" ht="60" x14ac:dyDescent="0.25">
      <c r="A115" s="83">
        <f t="shared" si="9"/>
        <v>80</v>
      </c>
      <c r="B115" s="44" t="s">
        <v>189</v>
      </c>
      <c r="C115" s="84" t="s">
        <v>12</v>
      </c>
      <c r="D115" s="44" t="s">
        <v>189</v>
      </c>
      <c r="E115" s="16" t="s">
        <v>13</v>
      </c>
      <c r="F115" s="19">
        <v>1</v>
      </c>
      <c r="G115" s="24">
        <v>66600000</v>
      </c>
      <c r="H115" s="29" t="s">
        <v>192</v>
      </c>
      <c r="I115" s="29" t="s">
        <v>14</v>
      </c>
      <c r="J115" s="84">
        <f>F115*G115</f>
        <v>66600000</v>
      </c>
      <c r="K115" s="84">
        <f>J115*1.12</f>
        <v>74592000</v>
      </c>
    </row>
    <row r="116" spans="1:11" ht="45" x14ac:dyDescent="0.25">
      <c r="A116" s="83">
        <f t="shared" si="9"/>
        <v>81</v>
      </c>
      <c r="B116" s="44" t="s">
        <v>190</v>
      </c>
      <c r="C116" s="84" t="s">
        <v>12</v>
      </c>
      <c r="D116" s="44" t="s">
        <v>190</v>
      </c>
      <c r="E116" s="16" t="s">
        <v>13</v>
      </c>
      <c r="F116" s="19">
        <v>1</v>
      </c>
      <c r="G116" s="24">
        <v>36500000</v>
      </c>
      <c r="H116" s="31" t="s">
        <v>237</v>
      </c>
      <c r="I116" s="29" t="s">
        <v>47</v>
      </c>
      <c r="J116" s="84">
        <f>F116*G116</f>
        <v>36500000</v>
      </c>
      <c r="K116" s="84">
        <f>J116*1.12</f>
        <v>40880000.000000007</v>
      </c>
    </row>
    <row r="117" spans="1:11" ht="90" x14ac:dyDescent="0.25">
      <c r="A117" s="83">
        <f t="shared" si="9"/>
        <v>82</v>
      </c>
      <c r="B117" s="47" t="s">
        <v>112</v>
      </c>
      <c r="C117" s="1" t="s">
        <v>101</v>
      </c>
      <c r="D117" s="47" t="s">
        <v>113</v>
      </c>
      <c r="E117" s="1" t="s">
        <v>13</v>
      </c>
      <c r="F117" s="1">
        <v>1</v>
      </c>
      <c r="G117" s="1">
        <v>3497000</v>
      </c>
      <c r="H117" s="29" t="s">
        <v>174</v>
      </c>
      <c r="I117" s="29" t="s">
        <v>14</v>
      </c>
      <c r="J117" s="1">
        <f t="shared" si="12"/>
        <v>3497000</v>
      </c>
      <c r="K117" s="1">
        <f t="shared" si="11"/>
        <v>3916640.0000000005</v>
      </c>
    </row>
    <row r="118" spans="1:11" ht="60" x14ac:dyDescent="0.25">
      <c r="A118" s="83">
        <f t="shared" si="9"/>
        <v>83</v>
      </c>
      <c r="B118" s="50" t="s">
        <v>115</v>
      </c>
      <c r="C118" s="1" t="s">
        <v>12</v>
      </c>
      <c r="D118" s="50" t="s">
        <v>115</v>
      </c>
      <c r="E118" s="1" t="s">
        <v>13</v>
      </c>
      <c r="F118" s="1">
        <v>1</v>
      </c>
      <c r="G118" s="1">
        <v>55425000</v>
      </c>
      <c r="H118" s="29" t="s">
        <v>116</v>
      </c>
      <c r="I118" s="29" t="s">
        <v>14</v>
      </c>
      <c r="J118" s="1">
        <f t="shared" si="12"/>
        <v>55425000</v>
      </c>
      <c r="K118" s="1">
        <f t="shared" si="11"/>
        <v>62076000.000000007</v>
      </c>
    </row>
    <row r="119" spans="1:11" ht="105" x14ac:dyDescent="0.25">
      <c r="A119" s="83">
        <f t="shared" si="9"/>
        <v>84</v>
      </c>
      <c r="B119" s="50" t="s">
        <v>117</v>
      </c>
      <c r="C119" s="1" t="s">
        <v>12</v>
      </c>
      <c r="D119" s="50" t="s">
        <v>117</v>
      </c>
      <c r="E119" s="1" t="s">
        <v>13</v>
      </c>
      <c r="F119" s="1">
        <v>1</v>
      </c>
      <c r="G119" s="1">
        <v>80887920</v>
      </c>
      <c r="H119" s="29" t="s">
        <v>50</v>
      </c>
      <c r="I119" s="29" t="s">
        <v>47</v>
      </c>
      <c r="J119" s="1">
        <f t="shared" si="12"/>
        <v>80887920</v>
      </c>
      <c r="K119" s="1">
        <f t="shared" si="11"/>
        <v>90594470.400000006</v>
      </c>
    </row>
    <row r="120" spans="1:11" ht="60" x14ac:dyDescent="0.25">
      <c r="A120" s="83">
        <f t="shared" si="9"/>
        <v>85</v>
      </c>
      <c r="B120" s="7" t="s">
        <v>118</v>
      </c>
      <c r="C120" s="1" t="s">
        <v>19</v>
      </c>
      <c r="D120" s="7" t="s">
        <v>118</v>
      </c>
      <c r="E120" s="1" t="s">
        <v>13</v>
      </c>
      <c r="F120" s="1">
        <v>1</v>
      </c>
      <c r="G120" s="1">
        <v>9060000</v>
      </c>
      <c r="H120" s="29" t="s">
        <v>110</v>
      </c>
      <c r="I120" s="29" t="s">
        <v>14</v>
      </c>
      <c r="J120" s="1">
        <f t="shared" si="12"/>
        <v>9060000</v>
      </c>
      <c r="K120" s="1">
        <f t="shared" si="11"/>
        <v>10147200.000000002</v>
      </c>
    </row>
    <row r="121" spans="1:11" ht="105" x14ac:dyDescent="0.25">
      <c r="A121" s="83">
        <f>A120+1</f>
        <v>86</v>
      </c>
      <c r="B121" s="7" t="s">
        <v>236</v>
      </c>
      <c r="C121" s="1" t="s">
        <v>12</v>
      </c>
      <c r="D121" s="7" t="s">
        <v>236</v>
      </c>
      <c r="E121" s="1" t="s">
        <v>13</v>
      </c>
      <c r="F121" s="1">
        <v>1</v>
      </c>
      <c r="G121" s="1">
        <v>6739000</v>
      </c>
      <c r="H121" s="29" t="s">
        <v>111</v>
      </c>
      <c r="I121" s="29" t="s">
        <v>14</v>
      </c>
      <c r="J121" s="1">
        <f t="shared" si="12"/>
        <v>6739000</v>
      </c>
      <c r="K121" s="1">
        <f t="shared" si="11"/>
        <v>7547680.0000000009</v>
      </c>
    </row>
    <row r="122" spans="1:11" ht="36" customHeight="1" x14ac:dyDescent="0.25">
      <c r="A122" s="119">
        <f>A121+1</f>
        <v>87</v>
      </c>
      <c r="B122" s="160" t="s">
        <v>239</v>
      </c>
      <c r="C122" s="128" t="s">
        <v>12</v>
      </c>
      <c r="D122" s="160" t="s">
        <v>239</v>
      </c>
      <c r="E122" s="128" t="s">
        <v>13</v>
      </c>
      <c r="F122" s="128">
        <v>1</v>
      </c>
      <c r="G122" s="128">
        <v>259000000</v>
      </c>
      <c r="H122" s="131" t="s">
        <v>240</v>
      </c>
      <c r="I122" s="131" t="s">
        <v>47</v>
      </c>
      <c r="J122" s="1">
        <f t="shared" si="12"/>
        <v>259000000</v>
      </c>
      <c r="K122" s="1">
        <f t="shared" si="11"/>
        <v>290080000</v>
      </c>
    </row>
    <row r="123" spans="1:11" ht="36" customHeight="1" x14ac:dyDescent="0.25">
      <c r="A123" s="120"/>
      <c r="B123" s="161"/>
      <c r="C123" s="129"/>
      <c r="D123" s="161"/>
      <c r="E123" s="129"/>
      <c r="F123" s="129"/>
      <c r="G123" s="129"/>
      <c r="H123" s="132"/>
      <c r="I123" s="132"/>
      <c r="J123" s="12" t="s">
        <v>48</v>
      </c>
      <c r="K123" s="12" t="s">
        <v>48</v>
      </c>
    </row>
    <row r="124" spans="1:11" ht="36" customHeight="1" x14ac:dyDescent="0.25">
      <c r="A124" s="120"/>
      <c r="B124" s="161"/>
      <c r="C124" s="129"/>
      <c r="D124" s="161"/>
      <c r="E124" s="129"/>
      <c r="F124" s="129"/>
      <c r="G124" s="129"/>
      <c r="H124" s="132"/>
      <c r="I124" s="132"/>
      <c r="J124" s="12" t="s">
        <v>241</v>
      </c>
      <c r="K124" s="12" t="s">
        <v>243</v>
      </c>
    </row>
    <row r="125" spans="1:11" ht="36" customHeight="1" x14ac:dyDescent="0.25">
      <c r="A125" s="121"/>
      <c r="B125" s="162"/>
      <c r="C125" s="130"/>
      <c r="D125" s="162"/>
      <c r="E125" s="130"/>
      <c r="F125" s="130"/>
      <c r="G125" s="130"/>
      <c r="H125" s="133"/>
      <c r="I125" s="133"/>
      <c r="J125" s="12" t="s">
        <v>242</v>
      </c>
      <c r="K125" s="12" t="s">
        <v>244</v>
      </c>
    </row>
    <row r="126" spans="1:11" ht="31.5" customHeight="1" x14ac:dyDescent="0.25">
      <c r="A126" s="119">
        <f>A122+1</f>
        <v>88</v>
      </c>
      <c r="B126" s="160" t="s">
        <v>245</v>
      </c>
      <c r="C126" s="128" t="s">
        <v>12</v>
      </c>
      <c r="D126" s="160" t="s">
        <v>245</v>
      </c>
      <c r="E126" s="128" t="s">
        <v>13</v>
      </c>
      <c r="F126" s="128">
        <v>1</v>
      </c>
      <c r="G126" s="128">
        <v>409551224</v>
      </c>
      <c r="H126" s="131" t="s">
        <v>246</v>
      </c>
      <c r="I126" s="131" t="s">
        <v>47</v>
      </c>
      <c r="J126" s="1">
        <f t="shared" ref="J126" si="13">F126*G126</f>
        <v>409551224</v>
      </c>
      <c r="K126" s="1">
        <f t="shared" ref="K126" si="14">J126*1.12</f>
        <v>458697370.88000005</v>
      </c>
    </row>
    <row r="127" spans="1:11" ht="31.5" customHeight="1" x14ac:dyDescent="0.25">
      <c r="A127" s="120"/>
      <c r="B127" s="161"/>
      <c r="C127" s="129"/>
      <c r="D127" s="161"/>
      <c r="E127" s="129"/>
      <c r="F127" s="129"/>
      <c r="G127" s="129"/>
      <c r="H127" s="132"/>
      <c r="I127" s="132"/>
      <c r="J127" s="12" t="s">
        <v>48</v>
      </c>
      <c r="K127" s="12" t="s">
        <v>48</v>
      </c>
    </row>
    <row r="128" spans="1:11" ht="31.5" customHeight="1" x14ac:dyDescent="0.25">
      <c r="A128" s="120"/>
      <c r="B128" s="161"/>
      <c r="C128" s="129"/>
      <c r="D128" s="161"/>
      <c r="E128" s="129"/>
      <c r="F128" s="129"/>
      <c r="G128" s="129"/>
      <c r="H128" s="132"/>
      <c r="I128" s="132"/>
      <c r="J128" s="12" t="s">
        <v>247</v>
      </c>
      <c r="K128" s="12" t="s">
        <v>249</v>
      </c>
    </row>
    <row r="129" spans="1:11" ht="31.5" customHeight="1" x14ac:dyDescent="0.25">
      <c r="A129" s="121"/>
      <c r="B129" s="162"/>
      <c r="C129" s="130"/>
      <c r="D129" s="162"/>
      <c r="E129" s="130"/>
      <c r="F129" s="130"/>
      <c r="G129" s="130"/>
      <c r="H129" s="133"/>
      <c r="I129" s="133"/>
      <c r="J129" s="12" t="s">
        <v>248</v>
      </c>
      <c r="K129" s="12" t="s">
        <v>250</v>
      </c>
    </row>
    <row r="130" spans="1:11" ht="90" x14ac:dyDescent="0.25">
      <c r="A130" s="73">
        <f>A126+1</f>
        <v>89</v>
      </c>
      <c r="B130" s="7" t="s">
        <v>17</v>
      </c>
      <c r="C130" s="1" t="s">
        <v>12</v>
      </c>
      <c r="D130" s="7" t="str">
        <f>B130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30" s="1" t="s">
        <v>13</v>
      </c>
      <c r="F130" s="1">
        <v>1</v>
      </c>
      <c r="G130" s="1">
        <v>91945000</v>
      </c>
      <c r="H130" s="29" t="s">
        <v>16</v>
      </c>
      <c r="I130" s="29" t="s">
        <v>14</v>
      </c>
      <c r="J130" s="1">
        <f t="shared" ref="J130:J139" si="15">F130*G130</f>
        <v>91945000</v>
      </c>
      <c r="K130" s="1">
        <f t="shared" ref="K130:K202" si="16">J130*1.12</f>
        <v>102978400.00000001</v>
      </c>
    </row>
    <row r="131" spans="1:11" ht="225" x14ac:dyDescent="0.25">
      <c r="A131" s="73">
        <f>A130+1</f>
        <v>90</v>
      </c>
      <c r="B131" s="52" t="s">
        <v>120</v>
      </c>
      <c r="C131" s="1" t="s">
        <v>12</v>
      </c>
      <c r="D131" s="52" t="str">
        <f>B131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31" s="1" t="s">
        <v>13</v>
      </c>
      <c r="F131" s="1">
        <v>1</v>
      </c>
      <c r="G131" s="1">
        <v>521220000</v>
      </c>
      <c r="H131" s="29" t="s">
        <v>50</v>
      </c>
      <c r="I131" s="29" t="s">
        <v>14</v>
      </c>
      <c r="J131" s="1">
        <f t="shared" si="15"/>
        <v>521220000</v>
      </c>
      <c r="K131" s="1">
        <f t="shared" si="16"/>
        <v>583766400</v>
      </c>
    </row>
    <row r="132" spans="1:11" ht="195" x14ac:dyDescent="0.25">
      <c r="A132" s="73">
        <f t="shared" ref="A132:A136" si="17">A131+1</f>
        <v>91</v>
      </c>
      <c r="B132" s="44" t="s">
        <v>167</v>
      </c>
      <c r="C132" s="84" t="s">
        <v>12</v>
      </c>
      <c r="D132" s="44" t="s">
        <v>167</v>
      </c>
      <c r="E132" s="16" t="s">
        <v>13</v>
      </c>
      <c r="F132" s="19">
        <v>1</v>
      </c>
      <c r="G132" s="19">
        <v>762000000</v>
      </c>
      <c r="H132" s="44" t="s">
        <v>168</v>
      </c>
      <c r="I132" s="51" t="s">
        <v>169</v>
      </c>
      <c r="J132" s="84">
        <f t="shared" si="15"/>
        <v>762000000</v>
      </c>
      <c r="K132" s="84">
        <f t="shared" si="16"/>
        <v>853440000.00000012</v>
      </c>
    </row>
    <row r="133" spans="1:11" ht="105" x14ac:dyDescent="0.25">
      <c r="A133" s="73">
        <f t="shared" si="17"/>
        <v>92</v>
      </c>
      <c r="B133" s="64" t="s">
        <v>282</v>
      </c>
      <c r="C133" s="84" t="s">
        <v>12</v>
      </c>
      <c r="D133" s="64" t="s">
        <v>289</v>
      </c>
      <c r="E133" s="65" t="s">
        <v>13</v>
      </c>
      <c r="F133" s="66">
        <v>1</v>
      </c>
      <c r="G133" s="19">
        <v>46863176</v>
      </c>
      <c r="H133" s="60" t="s">
        <v>203</v>
      </c>
      <c r="I133" s="60" t="s">
        <v>14</v>
      </c>
      <c r="J133" s="77">
        <v>46863176</v>
      </c>
      <c r="K133" s="77">
        <f>J133*1.12</f>
        <v>52486757.120000005</v>
      </c>
    </row>
    <row r="134" spans="1:11" ht="181.5" customHeight="1" x14ac:dyDescent="0.25">
      <c r="A134" s="73">
        <f t="shared" si="17"/>
        <v>93</v>
      </c>
      <c r="B134" s="75" t="s">
        <v>202</v>
      </c>
      <c r="C134" s="77" t="s">
        <v>12</v>
      </c>
      <c r="D134" s="28" t="s">
        <v>207</v>
      </c>
      <c r="E134" s="79" t="s">
        <v>13</v>
      </c>
      <c r="F134" s="79">
        <v>1</v>
      </c>
      <c r="G134" s="25">
        <v>553203571.39999998</v>
      </c>
      <c r="H134" s="60" t="s">
        <v>203</v>
      </c>
      <c r="I134" s="60" t="s">
        <v>14</v>
      </c>
      <c r="J134" s="27">
        <f t="shared" si="15"/>
        <v>553203571.39999998</v>
      </c>
      <c r="K134" s="77">
        <f t="shared" si="16"/>
        <v>619587999.96800005</v>
      </c>
    </row>
    <row r="135" spans="1:11" ht="180" x14ac:dyDescent="0.25">
      <c r="A135" s="73">
        <f t="shared" si="17"/>
        <v>94</v>
      </c>
      <c r="B135" s="29" t="s">
        <v>204</v>
      </c>
      <c r="C135" s="77" t="s">
        <v>12</v>
      </c>
      <c r="D135" s="29" t="s">
        <v>208</v>
      </c>
      <c r="E135" s="79" t="s">
        <v>13</v>
      </c>
      <c r="F135" s="79">
        <v>1</v>
      </c>
      <c r="G135" s="25">
        <v>267857142.90000001</v>
      </c>
      <c r="H135" s="60" t="s">
        <v>203</v>
      </c>
      <c r="I135" s="60" t="s">
        <v>47</v>
      </c>
      <c r="J135" s="27">
        <f t="shared" si="15"/>
        <v>267857142.90000001</v>
      </c>
      <c r="K135" s="77">
        <f t="shared" si="16"/>
        <v>300000000.04800004</v>
      </c>
    </row>
    <row r="136" spans="1:11" ht="330" x14ac:dyDescent="0.25">
      <c r="A136" s="73">
        <f t="shared" si="17"/>
        <v>95</v>
      </c>
      <c r="B136" s="29" t="s">
        <v>205</v>
      </c>
      <c r="C136" s="77" t="s">
        <v>12</v>
      </c>
      <c r="D136" s="29" t="s">
        <v>209</v>
      </c>
      <c r="E136" s="79" t="s">
        <v>13</v>
      </c>
      <c r="F136" s="79">
        <v>1</v>
      </c>
      <c r="G136" s="25">
        <v>657142857.10000002</v>
      </c>
      <c r="H136" s="60" t="s">
        <v>203</v>
      </c>
      <c r="I136" s="60" t="s">
        <v>14</v>
      </c>
      <c r="J136" s="27">
        <f t="shared" si="15"/>
        <v>657142857.10000002</v>
      </c>
      <c r="K136" s="77">
        <f t="shared" si="16"/>
        <v>735999999.95200014</v>
      </c>
    </row>
    <row r="137" spans="1:11" ht="150" x14ac:dyDescent="0.25">
      <c r="A137" s="73">
        <f>A136+1</f>
        <v>96</v>
      </c>
      <c r="B137" s="29" t="s">
        <v>206</v>
      </c>
      <c r="C137" s="77" t="s">
        <v>12</v>
      </c>
      <c r="D137" s="29" t="s">
        <v>210</v>
      </c>
      <c r="E137" s="79" t="s">
        <v>13</v>
      </c>
      <c r="F137" s="79">
        <v>1</v>
      </c>
      <c r="G137" s="25">
        <v>89285714.290000007</v>
      </c>
      <c r="H137" s="60" t="s">
        <v>203</v>
      </c>
      <c r="I137" s="60" t="s">
        <v>14</v>
      </c>
      <c r="J137" s="26">
        <f t="shared" si="15"/>
        <v>89285714.290000007</v>
      </c>
      <c r="K137" s="1">
        <f t="shared" si="16"/>
        <v>100000000.00480002</v>
      </c>
    </row>
    <row r="138" spans="1:11" ht="165" x14ac:dyDescent="0.25">
      <c r="A138" s="73">
        <f>A137+1</f>
        <v>97</v>
      </c>
      <c r="B138" s="29" t="s">
        <v>212</v>
      </c>
      <c r="C138" s="77" t="s">
        <v>12</v>
      </c>
      <c r="D138" s="29" t="s">
        <v>213</v>
      </c>
      <c r="E138" s="79" t="s">
        <v>13</v>
      </c>
      <c r="F138" s="79">
        <v>1</v>
      </c>
      <c r="G138" s="25">
        <v>62964285.710000001</v>
      </c>
      <c r="H138" s="60" t="s">
        <v>224</v>
      </c>
      <c r="I138" s="60" t="s">
        <v>14</v>
      </c>
      <c r="J138" s="26">
        <f t="shared" si="15"/>
        <v>62964285.710000001</v>
      </c>
      <c r="K138" s="1">
        <f t="shared" si="16"/>
        <v>70519999.995200008</v>
      </c>
    </row>
    <row r="139" spans="1:11" ht="27" customHeight="1" x14ac:dyDescent="0.25">
      <c r="A139" s="153">
        <f>A138+1</f>
        <v>98</v>
      </c>
      <c r="B139" s="131" t="s">
        <v>233</v>
      </c>
      <c r="C139" s="178" t="s">
        <v>12</v>
      </c>
      <c r="D139" s="131" t="s">
        <v>234</v>
      </c>
      <c r="E139" s="179" t="s">
        <v>13</v>
      </c>
      <c r="F139" s="179">
        <v>1</v>
      </c>
      <c r="G139" s="180">
        <v>393750000</v>
      </c>
      <c r="H139" s="181" t="s">
        <v>232</v>
      </c>
      <c r="I139" s="168" t="s">
        <v>14</v>
      </c>
      <c r="J139" s="1">
        <f t="shared" si="15"/>
        <v>393750000</v>
      </c>
      <c r="K139" s="1">
        <f t="shared" si="16"/>
        <v>441000000.00000006</v>
      </c>
    </row>
    <row r="140" spans="1:11" ht="27" customHeight="1" x14ac:dyDescent="0.25">
      <c r="A140" s="153"/>
      <c r="B140" s="132"/>
      <c r="C140" s="178"/>
      <c r="D140" s="132"/>
      <c r="E140" s="179"/>
      <c r="F140" s="179"/>
      <c r="G140" s="180"/>
      <c r="H140" s="182"/>
      <c r="I140" s="168"/>
      <c r="J140" s="1" t="s">
        <v>48</v>
      </c>
      <c r="K140" s="1" t="s">
        <v>48</v>
      </c>
    </row>
    <row r="141" spans="1:11" ht="27" customHeight="1" x14ac:dyDescent="0.25">
      <c r="A141" s="153"/>
      <c r="B141" s="132"/>
      <c r="C141" s="178"/>
      <c r="D141" s="132"/>
      <c r="E141" s="179"/>
      <c r="F141" s="179"/>
      <c r="G141" s="180"/>
      <c r="H141" s="182"/>
      <c r="I141" s="168"/>
      <c r="J141" s="1" t="s">
        <v>255</v>
      </c>
      <c r="K141" s="1" t="s">
        <v>257</v>
      </c>
    </row>
    <row r="142" spans="1:11" ht="27" customHeight="1" x14ac:dyDescent="0.25">
      <c r="A142" s="153"/>
      <c r="B142" s="133"/>
      <c r="C142" s="178"/>
      <c r="D142" s="133"/>
      <c r="E142" s="179"/>
      <c r="F142" s="179"/>
      <c r="G142" s="180"/>
      <c r="H142" s="183"/>
      <c r="I142" s="168"/>
      <c r="J142" s="1" t="s">
        <v>256</v>
      </c>
      <c r="K142" s="1" t="s">
        <v>258</v>
      </c>
    </row>
    <row r="143" spans="1:11" ht="39.75" customHeight="1" x14ac:dyDescent="0.25">
      <c r="A143" s="119">
        <f>A139+1</f>
        <v>99</v>
      </c>
      <c r="B143" s="131" t="s">
        <v>277</v>
      </c>
      <c r="C143" s="169" t="s">
        <v>12</v>
      </c>
      <c r="D143" s="131" t="s">
        <v>283</v>
      </c>
      <c r="E143" s="172" t="s">
        <v>13</v>
      </c>
      <c r="F143" s="172">
        <v>1</v>
      </c>
      <c r="G143" s="175">
        <v>1617072000</v>
      </c>
      <c r="H143" s="131" t="s">
        <v>185</v>
      </c>
      <c r="I143" s="131" t="s">
        <v>14</v>
      </c>
      <c r="J143" s="1">
        <v>1617072000</v>
      </c>
      <c r="K143" s="1">
        <v>1811120640</v>
      </c>
    </row>
    <row r="144" spans="1:11" ht="39.75" customHeight="1" x14ac:dyDescent="0.25">
      <c r="A144" s="120"/>
      <c r="B144" s="132"/>
      <c r="C144" s="170"/>
      <c r="D144" s="132"/>
      <c r="E144" s="173"/>
      <c r="F144" s="173"/>
      <c r="G144" s="176"/>
      <c r="H144" s="132"/>
      <c r="I144" s="132"/>
      <c r="J144" s="1" t="s">
        <v>48</v>
      </c>
      <c r="K144" s="1" t="s">
        <v>48</v>
      </c>
    </row>
    <row r="145" spans="1:11" ht="39.75" customHeight="1" x14ac:dyDescent="0.25">
      <c r="A145" s="120"/>
      <c r="B145" s="132"/>
      <c r="C145" s="170"/>
      <c r="D145" s="132"/>
      <c r="E145" s="173"/>
      <c r="F145" s="173"/>
      <c r="G145" s="176"/>
      <c r="H145" s="132"/>
      <c r="I145" s="132"/>
      <c r="J145" s="1" t="s">
        <v>278</v>
      </c>
      <c r="K145" s="1" t="s">
        <v>337</v>
      </c>
    </row>
    <row r="146" spans="1:11" ht="39.75" customHeight="1" x14ac:dyDescent="0.25">
      <c r="A146" s="121"/>
      <c r="B146" s="133"/>
      <c r="C146" s="171"/>
      <c r="D146" s="133"/>
      <c r="E146" s="174"/>
      <c r="F146" s="174"/>
      <c r="G146" s="177"/>
      <c r="H146" s="133"/>
      <c r="I146" s="133"/>
      <c r="J146" s="1" t="s">
        <v>279</v>
      </c>
      <c r="K146" s="1" t="s">
        <v>338</v>
      </c>
    </row>
    <row r="147" spans="1:11" ht="75" x14ac:dyDescent="0.25">
      <c r="A147" s="74">
        <f>A143+1</f>
        <v>100</v>
      </c>
      <c r="B147" s="63" t="s">
        <v>281</v>
      </c>
      <c r="C147" s="78" t="s">
        <v>12</v>
      </c>
      <c r="D147" s="63" t="s">
        <v>281</v>
      </c>
      <c r="E147" s="80" t="s">
        <v>13</v>
      </c>
      <c r="F147" s="80">
        <v>1</v>
      </c>
      <c r="G147" s="82">
        <v>17857000</v>
      </c>
      <c r="H147" s="76" t="s">
        <v>123</v>
      </c>
      <c r="I147" s="76" t="s">
        <v>14</v>
      </c>
      <c r="J147" s="1">
        <v>17857000</v>
      </c>
      <c r="K147" s="1">
        <f>J147*1.12</f>
        <v>19999840.000000004</v>
      </c>
    </row>
    <row r="148" spans="1:11" ht="60" x14ac:dyDescent="0.25">
      <c r="A148" s="73">
        <f>A147+1</f>
        <v>101</v>
      </c>
      <c r="B148" s="63" t="s">
        <v>274</v>
      </c>
      <c r="C148" s="1" t="s">
        <v>101</v>
      </c>
      <c r="D148" s="63" t="s">
        <v>274</v>
      </c>
      <c r="E148" s="85" t="s">
        <v>13</v>
      </c>
      <c r="F148" s="85">
        <v>17</v>
      </c>
      <c r="G148" s="86">
        <v>28000</v>
      </c>
      <c r="H148" s="76" t="s">
        <v>123</v>
      </c>
      <c r="I148" s="29" t="s">
        <v>90</v>
      </c>
      <c r="J148" s="1">
        <f>F148*G148</f>
        <v>476000</v>
      </c>
      <c r="K148" s="1">
        <f>J148*1.12</f>
        <v>533120</v>
      </c>
    </row>
    <row r="149" spans="1:11" ht="60" x14ac:dyDescent="0.25">
      <c r="A149" s="73">
        <f t="shared" ref="A149:A204" si="18">A148+1</f>
        <v>102</v>
      </c>
      <c r="B149" s="63" t="s">
        <v>275</v>
      </c>
      <c r="C149" s="1" t="s">
        <v>101</v>
      </c>
      <c r="D149" s="63" t="s">
        <v>276</v>
      </c>
      <c r="E149" s="85" t="s">
        <v>13</v>
      </c>
      <c r="F149" s="85">
        <v>17</v>
      </c>
      <c r="G149" s="86">
        <v>10000</v>
      </c>
      <c r="H149" s="29" t="s">
        <v>123</v>
      </c>
      <c r="I149" s="29" t="s">
        <v>90</v>
      </c>
      <c r="J149" s="1">
        <f>F149*G149</f>
        <v>170000</v>
      </c>
      <c r="K149" s="1">
        <f>J149*1.12</f>
        <v>190400.00000000003</v>
      </c>
    </row>
    <row r="150" spans="1:11" ht="30" x14ac:dyDescent="0.25">
      <c r="A150" s="73">
        <f t="shared" si="18"/>
        <v>103</v>
      </c>
      <c r="B150" s="50" t="s">
        <v>121</v>
      </c>
      <c r="C150" s="1" t="s">
        <v>12</v>
      </c>
      <c r="D150" s="50" t="s">
        <v>122</v>
      </c>
      <c r="E150" s="1" t="s">
        <v>13</v>
      </c>
      <c r="F150" s="1">
        <v>3</v>
      </c>
      <c r="G150" s="1"/>
      <c r="H150" s="29" t="s">
        <v>123</v>
      </c>
      <c r="I150" s="29" t="s">
        <v>90</v>
      </c>
      <c r="J150" s="1">
        <v>1830357</v>
      </c>
      <c r="K150" s="1">
        <f t="shared" si="16"/>
        <v>2049999.84</v>
      </c>
    </row>
    <row r="151" spans="1:11" ht="45" x14ac:dyDescent="0.25">
      <c r="A151" s="73">
        <f t="shared" si="18"/>
        <v>104</v>
      </c>
      <c r="B151" s="50" t="s">
        <v>121</v>
      </c>
      <c r="C151" s="1" t="s">
        <v>12</v>
      </c>
      <c r="D151" s="50" t="s">
        <v>124</v>
      </c>
      <c r="E151" s="1" t="s">
        <v>13</v>
      </c>
      <c r="F151" s="1">
        <v>1</v>
      </c>
      <c r="G151" s="1">
        <v>169643</v>
      </c>
      <c r="H151" s="29" t="s">
        <v>125</v>
      </c>
      <c r="I151" s="29" t="s">
        <v>126</v>
      </c>
      <c r="J151" s="1">
        <f>F151*G151</f>
        <v>169643</v>
      </c>
      <c r="K151" s="1">
        <f t="shared" si="16"/>
        <v>190000.16000000003</v>
      </c>
    </row>
    <row r="152" spans="1:11" ht="30" x14ac:dyDescent="0.25">
      <c r="A152" s="73">
        <f t="shared" si="18"/>
        <v>105</v>
      </c>
      <c r="B152" s="50" t="s">
        <v>121</v>
      </c>
      <c r="C152" s="1" t="s">
        <v>12</v>
      </c>
      <c r="D152" s="50" t="s">
        <v>127</v>
      </c>
      <c r="E152" s="1" t="s">
        <v>13</v>
      </c>
      <c r="F152" s="1">
        <v>1</v>
      </c>
      <c r="G152" s="1">
        <v>250000</v>
      </c>
      <c r="H152" s="29" t="s">
        <v>125</v>
      </c>
      <c r="I152" s="29" t="s">
        <v>47</v>
      </c>
      <c r="J152" s="1">
        <f>F152*G152</f>
        <v>250000</v>
      </c>
      <c r="K152" s="1">
        <f t="shared" si="16"/>
        <v>280000</v>
      </c>
    </row>
    <row r="153" spans="1:11" x14ac:dyDescent="0.25">
      <c r="A153" s="73">
        <f t="shared" si="18"/>
        <v>106</v>
      </c>
      <c r="B153" s="31" t="s">
        <v>349</v>
      </c>
      <c r="C153" s="1"/>
      <c r="D153" s="31"/>
      <c r="E153" s="110"/>
      <c r="F153" s="111"/>
      <c r="G153" s="111"/>
      <c r="H153" s="31"/>
      <c r="I153" s="46"/>
      <c r="J153" s="1"/>
      <c r="K153" s="1"/>
    </row>
    <row r="154" spans="1:11" ht="30" x14ac:dyDescent="0.25">
      <c r="A154" s="73">
        <f t="shared" si="18"/>
        <v>107</v>
      </c>
      <c r="B154" s="31" t="s">
        <v>131</v>
      </c>
      <c r="C154" s="1" t="s">
        <v>12</v>
      </c>
      <c r="D154" s="31" t="s">
        <v>128</v>
      </c>
      <c r="E154" s="110" t="s">
        <v>53</v>
      </c>
      <c r="F154" s="111">
        <v>1</v>
      </c>
      <c r="G154" s="111">
        <v>100000</v>
      </c>
      <c r="H154" s="31" t="s">
        <v>132</v>
      </c>
      <c r="I154" s="46" t="s">
        <v>130</v>
      </c>
      <c r="J154" s="1">
        <f t="shared" si="12"/>
        <v>100000</v>
      </c>
      <c r="K154" s="1">
        <f t="shared" si="16"/>
        <v>112000.00000000001</v>
      </c>
    </row>
    <row r="155" spans="1:11" ht="30" x14ac:dyDescent="0.25">
      <c r="A155" s="73">
        <f t="shared" si="18"/>
        <v>108</v>
      </c>
      <c r="B155" s="31" t="s">
        <v>133</v>
      </c>
      <c r="C155" s="1" t="s">
        <v>12</v>
      </c>
      <c r="D155" s="53" t="s">
        <v>134</v>
      </c>
      <c r="E155" s="85" t="s">
        <v>53</v>
      </c>
      <c r="F155" s="86">
        <v>1</v>
      </c>
      <c r="G155" s="86">
        <v>151000</v>
      </c>
      <c r="H155" s="31" t="s">
        <v>135</v>
      </c>
      <c r="I155" s="46" t="s">
        <v>130</v>
      </c>
      <c r="J155" s="1">
        <f t="shared" si="12"/>
        <v>151000</v>
      </c>
      <c r="K155" s="1">
        <f t="shared" si="16"/>
        <v>169120.00000000003</v>
      </c>
    </row>
    <row r="156" spans="1:11" ht="60" x14ac:dyDescent="0.25">
      <c r="A156" s="73">
        <f t="shared" si="18"/>
        <v>109</v>
      </c>
      <c r="B156" s="31" t="s">
        <v>136</v>
      </c>
      <c r="C156" s="1" t="s">
        <v>101</v>
      </c>
      <c r="D156" s="53" t="s">
        <v>137</v>
      </c>
      <c r="E156" s="85" t="s">
        <v>53</v>
      </c>
      <c r="F156" s="86">
        <v>5</v>
      </c>
      <c r="G156" s="86">
        <v>100000</v>
      </c>
      <c r="H156" s="31" t="s">
        <v>138</v>
      </c>
      <c r="I156" s="46" t="s">
        <v>130</v>
      </c>
      <c r="J156" s="1">
        <f t="shared" si="12"/>
        <v>500000</v>
      </c>
      <c r="K156" s="1">
        <f t="shared" si="16"/>
        <v>560000</v>
      </c>
    </row>
    <row r="157" spans="1:11" ht="30" x14ac:dyDescent="0.25">
      <c r="A157" s="73">
        <f t="shared" si="18"/>
        <v>110</v>
      </c>
      <c r="B157" s="31" t="s">
        <v>149</v>
      </c>
      <c r="C157" s="1" t="s">
        <v>12</v>
      </c>
      <c r="D157" s="31" t="s">
        <v>149</v>
      </c>
      <c r="E157" s="85" t="s">
        <v>53</v>
      </c>
      <c r="F157" s="86">
        <v>2</v>
      </c>
      <c r="G157" s="86">
        <v>184950</v>
      </c>
      <c r="H157" s="31" t="s">
        <v>383</v>
      </c>
      <c r="I157" s="46" t="s">
        <v>151</v>
      </c>
      <c r="J157" s="1">
        <f t="shared" si="12"/>
        <v>369900</v>
      </c>
      <c r="K157" s="1">
        <f t="shared" si="16"/>
        <v>414288.00000000006</v>
      </c>
    </row>
    <row r="158" spans="1:11" ht="30" x14ac:dyDescent="0.25">
      <c r="A158" s="73">
        <f t="shared" si="18"/>
        <v>111</v>
      </c>
      <c r="B158" s="31" t="s">
        <v>371</v>
      </c>
      <c r="C158" s="1" t="s">
        <v>12</v>
      </c>
      <c r="D158" s="53" t="s">
        <v>372</v>
      </c>
      <c r="E158" s="85" t="s">
        <v>53</v>
      </c>
      <c r="F158" s="86">
        <v>2</v>
      </c>
      <c r="G158" s="86">
        <v>57000</v>
      </c>
      <c r="H158" s="31" t="s">
        <v>373</v>
      </c>
      <c r="I158" s="46" t="s">
        <v>130</v>
      </c>
      <c r="J158" s="1">
        <f t="shared" si="12"/>
        <v>114000</v>
      </c>
      <c r="K158" s="1">
        <f t="shared" si="16"/>
        <v>127680.00000000001</v>
      </c>
    </row>
    <row r="159" spans="1:11" x14ac:dyDescent="0.25">
      <c r="A159" s="73">
        <f t="shared" si="18"/>
        <v>112</v>
      </c>
      <c r="B159" s="31" t="s">
        <v>349</v>
      </c>
      <c r="C159" s="1"/>
      <c r="D159" s="53"/>
      <c r="E159" s="85"/>
      <c r="F159" s="86"/>
      <c r="G159" s="86"/>
      <c r="H159" s="31"/>
      <c r="I159" s="46"/>
      <c r="J159" s="1"/>
      <c r="K159" s="1"/>
    </row>
    <row r="160" spans="1:11" ht="30" x14ac:dyDescent="0.25">
      <c r="A160" s="73">
        <f t="shared" si="18"/>
        <v>113</v>
      </c>
      <c r="B160" s="31" t="s">
        <v>131</v>
      </c>
      <c r="C160" s="1" t="s">
        <v>12</v>
      </c>
      <c r="D160" s="53" t="s">
        <v>139</v>
      </c>
      <c r="E160" s="85" t="s">
        <v>53</v>
      </c>
      <c r="F160" s="86">
        <v>1</v>
      </c>
      <c r="G160" s="86">
        <v>90000</v>
      </c>
      <c r="H160" s="31" t="s">
        <v>140</v>
      </c>
      <c r="I160" s="46" t="s">
        <v>130</v>
      </c>
      <c r="J160" s="1">
        <f t="shared" ref="J160:J203" si="19">F160*G160</f>
        <v>90000</v>
      </c>
      <c r="K160" s="1">
        <f t="shared" si="16"/>
        <v>100800.00000000001</v>
      </c>
    </row>
    <row r="161" spans="1:11" ht="30" x14ac:dyDescent="0.25">
      <c r="A161" s="73">
        <f t="shared" si="18"/>
        <v>114</v>
      </c>
      <c r="B161" s="31" t="s">
        <v>133</v>
      </c>
      <c r="C161" s="1" t="s">
        <v>12</v>
      </c>
      <c r="D161" s="53" t="s">
        <v>141</v>
      </c>
      <c r="E161" s="85" t="s">
        <v>53</v>
      </c>
      <c r="F161" s="86">
        <v>1</v>
      </c>
      <c r="G161" s="86">
        <v>80000</v>
      </c>
      <c r="H161" s="31" t="s">
        <v>142</v>
      </c>
      <c r="I161" s="46" t="s">
        <v>130</v>
      </c>
      <c r="J161" s="1">
        <f t="shared" si="19"/>
        <v>80000</v>
      </c>
      <c r="K161" s="1">
        <f t="shared" si="16"/>
        <v>89600.000000000015</v>
      </c>
    </row>
    <row r="162" spans="1:11" x14ac:dyDescent="0.25">
      <c r="A162" s="73">
        <f t="shared" si="18"/>
        <v>115</v>
      </c>
      <c r="B162" s="31" t="s">
        <v>349</v>
      </c>
      <c r="C162" s="1"/>
      <c r="D162" s="53"/>
      <c r="E162" s="115"/>
      <c r="F162" s="116"/>
      <c r="G162" s="116"/>
      <c r="H162" s="31"/>
      <c r="I162" s="46"/>
      <c r="J162" s="1"/>
      <c r="K162" s="1"/>
    </row>
    <row r="163" spans="1:11" x14ac:dyDescent="0.25">
      <c r="A163" s="73">
        <f t="shared" si="18"/>
        <v>116</v>
      </c>
      <c r="B163" s="31" t="s">
        <v>349</v>
      </c>
      <c r="C163" s="1"/>
      <c r="D163" s="53"/>
      <c r="E163" s="115"/>
      <c r="F163" s="116"/>
      <c r="G163" s="116"/>
      <c r="H163" s="31"/>
      <c r="I163" s="46"/>
      <c r="J163" s="1"/>
      <c r="K163" s="1"/>
    </row>
    <row r="164" spans="1:11" x14ac:dyDescent="0.25">
      <c r="A164" s="73">
        <f t="shared" si="18"/>
        <v>117</v>
      </c>
      <c r="B164" s="31" t="s">
        <v>349</v>
      </c>
      <c r="C164" s="1"/>
      <c r="D164" s="53"/>
      <c r="E164" s="115"/>
      <c r="F164" s="116"/>
      <c r="G164" s="116"/>
      <c r="H164" s="31"/>
      <c r="I164" s="46"/>
      <c r="J164" s="1"/>
      <c r="K164" s="1"/>
    </row>
    <row r="165" spans="1:11" ht="30" x14ac:dyDescent="0.25">
      <c r="A165" s="73">
        <f t="shared" si="18"/>
        <v>118</v>
      </c>
      <c r="B165" s="31" t="s">
        <v>145</v>
      </c>
      <c r="C165" s="1" t="s">
        <v>12</v>
      </c>
      <c r="D165" s="53" t="s">
        <v>200</v>
      </c>
      <c r="E165" s="85" t="s">
        <v>53</v>
      </c>
      <c r="F165" s="86">
        <v>1</v>
      </c>
      <c r="G165" s="86">
        <v>90000</v>
      </c>
      <c r="H165" s="31" t="s">
        <v>129</v>
      </c>
      <c r="I165" s="46" t="s">
        <v>130</v>
      </c>
      <c r="J165" s="1">
        <f t="shared" si="19"/>
        <v>90000</v>
      </c>
      <c r="K165" s="1">
        <f t="shared" si="16"/>
        <v>100800.00000000001</v>
      </c>
    </row>
    <row r="166" spans="1:11" x14ac:dyDescent="0.25">
      <c r="A166" s="73">
        <f t="shared" si="18"/>
        <v>119</v>
      </c>
      <c r="B166" s="31" t="s">
        <v>349</v>
      </c>
      <c r="C166" s="1"/>
      <c r="D166" s="53"/>
      <c r="E166" s="115"/>
      <c r="F166" s="116"/>
      <c r="G166" s="116"/>
      <c r="H166" s="31"/>
      <c r="I166" s="46"/>
      <c r="J166" s="1"/>
      <c r="K166" s="1"/>
    </row>
    <row r="167" spans="1:11" x14ac:dyDescent="0.25">
      <c r="A167" s="73">
        <f t="shared" si="18"/>
        <v>120</v>
      </c>
      <c r="B167" s="31" t="s">
        <v>349</v>
      </c>
      <c r="C167" s="1"/>
      <c r="D167" s="53"/>
      <c r="E167" s="85"/>
      <c r="F167" s="86"/>
      <c r="G167" s="86"/>
      <c r="H167" s="31"/>
      <c r="I167" s="46"/>
      <c r="J167" s="1"/>
      <c r="K167" s="1"/>
    </row>
    <row r="168" spans="1:11" ht="30" x14ac:dyDescent="0.25">
      <c r="A168" s="73">
        <f t="shared" si="18"/>
        <v>121</v>
      </c>
      <c r="B168" s="31" t="s">
        <v>131</v>
      </c>
      <c r="C168" s="1" t="s">
        <v>12</v>
      </c>
      <c r="D168" s="53" t="s">
        <v>147</v>
      </c>
      <c r="E168" s="85" t="s">
        <v>53</v>
      </c>
      <c r="F168" s="86">
        <v>1</v>
      </c>
      <c r="G168" s="86">
        <v>22500</v>
      </c>
      <c r="H168" s="31" t="s">
        <v>129</v>
      </c>
      <c r="I168" s="46" t="s">
        <v>130</v>
      </c>
      <c r="J168" s="1">
        <f t="shared" si="19"/>
        <v>22500</v>
      </c>
      <c r="K168" s="1">
        <f t="shared" si="16"/>
        <v>25200.000000000004</v>
      </c>
    </row>
    <row r="169" spans="1:11" ht="30" x14ac:dyDescent="0.25">
      <c r="A169" s="73">
        <f t="shared" si="18"/>
        <v>122</v>
      </c>
      <c r="B169" s="31" t="s">
        <v>133</v>
      </c>
      <c r="C169" s="1" t="s">
        <v>12</v>
      </c>
      <c r="D169" s="53" t="s">
        <v>365</v>
      </c>
      <c r="E169" s="85" t="s">
        <v>53</v>
      </c>
      <c r="F169" s="86">
        <v>2</v>
      </c>
      <c r="G169" s="20">
        <v>143910</v>
      </c>
      <c r="H169" s="31" t="s">
        <v>129</v>
      </c>
      <c r="I169" s="46" t="s">
        <v>130</v>
      </c>
      <c r="J169" s="1">
        <f t="shared" si="19"/>
        <v>287820</v>
      </c>
      <c r="K169" s="1">
        <f t="shared" si="16"/>
        <v>322358.40000000002</v>
      </c>
    </row>
    <row r="170" spans="1:11" ht="60" x14ac:dyDescent="0.25">
      <c r="A170" s="73">
        <f t="shared" si="18"/>
        <v>123</v>
      </c>
      <c r="B170" s="31" t="s">
        <v>293</v>
      </c>
      <c r="C170" s="1" t="s">
        <v>12</v>
      </c>
      <c r="D170" s="53" t="s">
        <v>294</v>
      </c>
      <c r="E170" s="85" t="s">
        <v>13</v>
      </c>
      <c r="F170" s="86">
        <v>4</v>
      </c>
      <c r="G170" s="20">
        <v>9280000</v>
      </c>
      <c r="H170" s="31" t="s">
        <v>295</v>
      </c>
      <c r="I170" s="46" t="s">
        <v>296</v>
      </c>
      <c r="J170" s="1">
        <f t="shared" si="19"/>
        <v>37120000</v>
      </c>
      <c r="K170" s="1">
        <f t="shared" si="16"/>
        <v>41574400.000000007</v>
      </c>
    </row>
    <row r="171" spans="1:11" ht="45" x14ac:dyDescent="0.25">
      <c r="A171" s="73">
        <f t="shared" si="18"/>
        <v>124</v>
      </c>
      <c r="B171" s="31" t="s">
        <v>133</v>
      </c>
      <c r="C171" s="1" t="s">
        <v>12</v>
      </c>
      <c r="D171" s="53" t="s">
        <v>148</v>
      </c>
      <c r="E171" s="85" t="s">
        <v>53</v>
      </c>
      <c r="F171" s="86">
        <v>3</v>
      </c>
      <c r="G171" s="86">
        <v>326466.7</v>
      </c>
      <c r="H171" s="31" t="s">
        <v>50</v>
      </c>
      <c r="I171" s="46" t="s">
        <v>130</v>
      </c>
      <c r="J171" s="1">
        <f>F171*G171</f>
        <v>979400.10000000009</v>
      </c>
      <c r="K171" s="1">
        <f t="shared" si="16"/>
        <v>1096928.1120000002</v>
      </c>
    </row>
    <row r="172" spans="1:11" ht="45" x14ac:dyDescent="0.25">
      <c r="A172" s="73">
        <f t="shared" si="18"/>
        <v>125</v>
      </c>
      <c r="B172" s="31" t="s">
        <v>149</v>
      </c>
      <c r="C172" s="1" t="s">
        <v>12</v>
      </c>
      <c r="D172" s="53" t="s">
        <v>150</v>
      </c>
      <c r="E172" s="85" t="s">
        <v>53</v>
      </c>
      <c r="F172" s="86">
        <v>2</v>
      </c>
      <c r="G172" s="86">
        <v>243000</v>
      </c>
      <c r="H172" s="31" t="s">
        <v>50</v>
      </c>
      <c r="I172" s="46" t="s">
        <v>151</v>
      </c>
      <c r="J172" s="1">
        <f t="shared" si="19"/>
        <v>486000</v>
      </c>
      <c r="K172" s="1">
        <f t="shared" si="16"/>
        <v>544320</v>
      </c>
    </row>
    <row r="173" spans="1:11" ht="45" x14ac:dyDescent="0.25">
      <c r="A173" s="73">
        <f t="shared" si="18"/>
        <v>126</v>
      </c>
      <c r="B173" s="31" t="s">
        <v>133</v>
      </c>
      <c r="C173" s="1" t="s">
        <v>12</v>
      </c>
      <c r="D173" s="53" t="s">
        <v>152</v>
      </c>
      <c r="E173" s="85" t="s">
        <v>53</v>
      </c>
      <c r="F173" s="86">
        <v>1</v>
      </c>
      <c r="G173" s="86">
        <v>140000</v>
      </c>
      <c r="H173" s="31" t="s">
        <v>153</v>
      </c>
      <c r="I173" s="46" t="s">
        <v>151</v>
      </c>
      <c r="J173" s="1">
        <f t="shared" si="19"/>
        <v>140000</v>
      </c>
      <c r="K173" s="1">
        <f t="shared" si="16"/>
        <v>156800.00000000003</v>
      </c>
    </row>
    <row r="174" spans="1:11" ht="45" x14ac:dyDescent="0.25">
      <c r="A174" s="73">
        <f t="shared" si="18"/>
        <v>127</v>
      </c>
      <c r="B174" s="31" t="s">
        <v>133</v>
      </c>
      <c r="C174" s="1" t="s">
        <v>12</v>
      </c>
      <c r="D174" s="53" t="s">
        <v>378</v>
      </c>
      <c r="E174" s="115" t="s">
        <v>53</v>
      </c>
      <c r="F174" s="20">
        <v>2</v>
      </c>
      <c r="G174" s="20">
        <v>470000</v>
      </c>
      <c r="H174" s="31" t="s">
        <v>386</v>
      </c>
      <c r="I174" s="53" t="s">
        <v>379</v>
      </c>
      <c r="J174" s="1">
        <f t="shared" si="19"/>
        <v>940000</v>
      </c>
      <c r="K174" s="1">
        <f t="shared" si="16"/>
        <v>1052800</v>
      </c>
    </row>
    <row r="175" spans="1:11" x14ac:dyDescent="0.25">
      <c r="A175" s="73">
        <f t="shared" si="18"/>
        <v>128</v>
      </c>
      <c r="B175" s="31" t="s">
        <v>349</v>
      </c>
      <c r="C175" s="1"/>
      <c r="D175" s="53"/>
      <c r="E175" s="115"/>
      <c r="F175" s="116"/>
      <c r="G175" s="116"/>
      <c r="H175" s="31"/>
      <c r="I175" s="46"/>
      <c r="J175" s="1"/>
      <c r="K175" s="1"/>
    </row>
    <row r="176" spans="1:11" x14ac:dyDescent="0.25">
      <c r="A176" s="73">
        <f t="shared" si="18"/>
        <v>129</v>
      </c>
      <c r="B176" s="31" t="s">
        <v>349</v>
      </c>
      <c r="C176" s="1"/>
      <c r="D176" s="53"/>
      <c r="E176" s="85"/>
      <c r="F176" s="86"/>
      <c r="G176" s="86"/>
      <c r="H176" s="31"/>
      <c r="I176" s="46"/>
      <c r="J176" s="1"/>
      <c r="K176" s="1"/>
    </row>
    <row r="177" spans="1:12" x14ac:dyDescent="0.25">
      <c r="A177" s="73">
        <v>130</v>
      </c>
      <c r="B177" s="31" t="s">
        <v>349</v>
      </c>
      <c r="C177" s="1"/>
      <c r="D177" s="53"/>
      <c r="E177" s="104"/>
      <c r="F177" s="105"/>
      <c r="G177" s="105"/>
      <c r="H177" s="31"/>
      <c r="I177" s="46"/>
      <c r="J177" s="1"/>
      <c r="K177" s="1"/>
    </row>
    <row r="178" spans="1:12" ht="45" x14ac:dyDescent="0.25">
      <c r="A178" s="73">
        <f t="shared" si="18"/>
        <v>131</v>
      </c>
      <c r="B178" s="31" t="s">
        <v>133</v>
      </c>
      <c r="C178" s="1" t="s">
        <v>12</v>
      </c>
      <c r="D178" s="53" t="s">
        <v>384</v>
      </c>
      <c r="E178" s="85" t="s">
        <v>53</v>
      </c>
      <c r="F178" s="86">
        <v>1</v>
      </c>
      <c r="G178" s="86">
        <v>354780</v>
      </c>
      <c r="H178" s="31" t="s">
        <v>140</v>
      </c>
      <c r="I178" s="46" t="s">
        <v>151</v>
      </c>
      <c r="J178" s="1">
        <f t="shared" si="19"/>
        <v>354780</v>
      </c>
      <c r="K178" s="1">
        <f t="shared" si="16"/>
        <v>397353.60000000003</v>
      </c>
      <c r="L178" s="3"/>
    </row>
    <row r="179" spans="1:12" ht="45" x14ac:dyDescent="0.25">
      <c r="A179" s="73">
        <f t="shared" si="18"/>
        <v>132</v>
      </c>
      <c r="B179" s="31" t="s">
        <v>133</v>
      </c>
      <c r="C179" s="1" t="s">
        <v>12</v>
      </c>
      <c r="D179" s="53" t="s">
        <v>366</v>
      </c>
      <c r="E179" s="85" t="s">
        <v>53</v>
      </c>
      <c r="F179" s="86">
        <v>2</v>
      </c>
      <c r="G179" s="86">
        <v>153190</v>
      </c>
      <c r="H179" s="31" t="s">
        <v>129</v>
      </c>
      <c r="I179" s="46" t="s">
        <v>130</v>
      </c>
      <c r="J179" s="1">
        <f t="shared" si="19"/>
        <v>306380</v>
      </c>
      <c r="K179" s="1">
        <f t="shared" si="16"/>
        <v>343145.60000000003</v>
      </c>
    </row>
    <row r="180" spans="1:12" x14ac:dyDescent="0.25">
      <c r="A180" s="73">
        <f t="shared" si="18"/>
        <v>133</v>
      </c>
      <c r="B180" s="31" t="s">
        <v>349</v>
      </c>
      <c r="C180" s="1"/>
      <c r="D180" s="53"/>
      <c r="E180" s="85"/>
      <c r="F180" s="20"/>
      <c r="G180" s="20"/>
      <c r="H180" s="31"/>
      <c r="I180" s="53"/>
      <c r="J180" s="1"/>
      <c r="K180" s="1"/>
    </row>
    <row r="181" spans="1:12" x14ac:dyDescent="0.25">
      <c r="A181" s="73">
        <f t="shared" si="18"/>
        <v>134</v>
      </c>
      <c r="B181" s="31" t="s">
        <v>349</v>
      </c>
      <c r="C181" s="1"/>
      <c r="D181" s="53"/>
      <c r="E181" s="85"/>
      <c r="F181" s="86"/>
      <c r="G181" s="86"/>
      <c r="H181" s="31"/>
      <c r="I181" s="46"/>
      <c r="J181" s="1"/>
      <c r="K181" s="1"/>
    </row>
    <row r="182" spans="1:12" x14ac:dyDescent="0.25">
      <c r="A182" s="73">
        <f t="shared" si="18"/>
        <v>135</v>
      </c>
      <c r="B182" s="31" t="s">
        <v>349</v>
      </c>
      <c r="C182" s="1"/>
      <c r="D182" s="53"/>
      <c r="E182" s="85"/>
      <c r="F182" s="86"/>
      <c r="G182" s="86"/>
      <c r="H182" s="31"/>
      <c r="I182" s="46"/>
      <c r="J182" s="1"/>
      <c r="K182" s="1"/>
    </row>
    <row r="183" spans="1:12" x14ac:dyDescent="0.25">
      <c r="A183" s="73">
        <f t="shared" si="18"/>
        <v>136</v>
      </c>
      <c r="B183" s="31" t="s">
        <v>349</v>
      </c>
      <c r="C183" s="1"/>
      <c r="D183" s="53"/>
      <c r="E183" s="115"/>
      <c r="F183" s="116"/>
      <c r="G183" s="116"/>
      <c r="H183" s="31"/>
      <c r="I183" s="46"/>
      <c r="J183" s="1"/>
      <c r="K183" s="1"/>
    </row>
    <row r="184" spans="1:12" ht="45" x14ac:dyDescent="0.25">
      <c r="A184" s="73">
        <f t="shared" si="18"/>
        <v>137</v>
      </c>
      <c r="B184" s="31" t="s">
        <v>133</v>
      </c>
      <c r="C184" s="1" t="s">
        <v>12</v>
      </c>
      <c r="D184" s="53" t="s">
        <v>154</v>
      </c>
      <c r="E184" s="85" t="s">
        <v>53</v>
      </c>
      <c r="F184" s="86">
        <v>1</v>
      </c>
      <c r="G184" s="86">
        <v>180000</v>
      </c>
      <c r="H184" s="31" t="s">
        <v>155</v>
      </c>
      <c r="I184" s="46" t="s">
        <v>130</v>
      </c>
      <c r="J184" s="1">
        <f t="shared" si="19"/>
        <v>180000</v>
      </c>
      <c r="K184" s="1">
        <f t="shared" si="16"/>
        <v>201600.00000000003</v>
      </c>
    </row>
    <row r="185" spans="1:12" ht="30" x14ac:dyDescent="0.25">
      <c r="A185" s="73">
        <f t="shared" si="18"/>
        <v>138</v>
      </c>
      <c r="B185" s="31" t="s">
        <v>143</v>
      </c>
      <c r="C185" s="1" t="s">
        <v>12</v>
      </c>
      <c r="D185" s="53" t="s">
        <v>156</v>
      </c>
      <c r="E185" s="85" t="s">
        <v>53</v>
      </c>
      <c r="F185" s="20">
        <v>2</v>
      </c>
      <c r="G185" s="20">
        <v>80000</v>
      </c>
      <c r="H185" s="31" t="s">
        <v>129</v>
      </c>
      <c r="I185" s="53" t="s">
        <v>151</v>
      </c>
      <c r="J185" s="1">
        <f t="shared" si="19"/>
        <v>160000</v>
      </c>
      <c r="K185" s="1">
        <f t="shared" si="16"/>
        <v>179200.00000000003</v>
      </c>
    </row>
    <row r="186" spans="1:12" ht="30" x14ac:dyDescent="0.25">
      <c r="A186" s="73">
        <f t="shared" si="18"/>
        <v>139</v>
      </c>
      <c r="B186" s="31" t="s">
        <v>157</v>
      </c>
      <c r="C186" s="1" t="s">
        <v>12</v>
      </c>
      <c r="D186" s="53" t="s">
        <v>158</v>
      </c>
      <c r="E186" s="85" t="s">
        <v>53</v>
      </c>
      <c r="F186" s="86">
        <v>2</v>
      </c>
      <c r="G186" s="86">
        <v>78400</v>
      </c>
      <c r="H186" s="31" t="s">
        <v>129</v>
      </c>
      <c r="I186" s="46" t="s">
        <v>130</v>
      </c>
      <c r="J186" s="1">
        <f t="shared" si="19"/>
        <v>156800</v>
      </c>
      <c r="K186" s="1">
        <f t="shared" si="16"/>
        <v>175616.00000000003</v>
      </c>
    </row>
    <row r="187" spans="1:12" ht="30" x14ac:dyDescent="0.25">
      <c r="A187" s="73">
        <f t="shared" si="18"/>
        <v>140</v>
      </c>
      <c r="B187" s="31" t="s">
        <v>131</v>
      </c>
      <c r="C187" s="1" t="s">
        <v>12</v>
      </c>
      <c r="D187" s="53" t="s">
        <v>159</v>
      </c>
      <c r="E187" s="85" t="s">
        <v>53</v>
      </c>
      <c r="F187" s="86">
        <v>3</v>
      </c>
      <c r="G187" s="86">
        <v>50000</v>
      </c>
      <c r="H187" s="31" t="s">
        <v>142</v>
      </c>
      <c r="I187" s="46" t="s">
        <v>151</v>
      </c>
      <c r="J187" s="1">
        <f t="shared" si="19"/>
        <v>150000</v>
      </c>
      <c r="K187" s="1">
        <f t="shared" si="16"/>
        <v>168000.00000000003</v>
      </c>
    </row>
    <row r="188" spans="1:12" ht="30" x14ac:dyDescent="0.25">
      <c r="A188" s="73">
        <f t="shared" si="18"/>
        <v>141</v>
      </c>
      <c r="B188" s="31" t="s">
        <v>131</v>
      </c>
      <c r="C188" s="1" t="s">
        <v>12</v>
      </c>
      <c r="D188" s="53" t="s">
        <v>160</v>
      </c>
      <c r="E188" s="85" t="s">
        <v>53</v>
      </c>
      <c r="F188" s="86">
        <v>291</v>
      </c>
      <c r="G188" s="86">
        <v>15000</v>
      </c>
      <c r="H188" s="31" t="s">
        <v>144</v>
      </c>
      <c r="I188" s="46" t="s">
        <v>151</v>
      </c>
      <c r="J188" s="1">
        <f t="shared" si="19"/>
        <v>4365000</v>
      </c>
      <c r="K188" s="1">
        <f t="shared" si="16"/>
        <v>4888800</v>
      </c>
    </row>
    <row r="189" spans="1:12" ht="30" x14ac:dyDescent="0.25">
      <c r="A189" s="73">
        <f t="shared" si="18"/>
        <v>142</v>
      </c>
      <c r="B189" s="31" t="s">
        <v>133</v>
      </c>
      <c r="C189" s="1" t="s">
        <v>12</v>
      </c>
      <c r="D189" s="53" t="s">
        <v>161</v>
      </c>
      <c r="E189" s="85" t="s">
        <v>53</v>
      </c>
      <c r="F189" s="86">
        <v>1</v>
      </c>
      <c r="G189" s="86">
        <v>65000</v>
      </c>
      <c r="H189" s="31" t="s">
        <v>129</v>
      </c>
      <c r="I189" s="46" t="s">
        <v>151</v>
      </c>
      <c r="J189" s="1">
        <f t="shared" si="19"/>
        <v>65000</v>
      </c>
      <c r="K189" s="1">
        <f t="shared" si="16"/>
        <v>72800</v>
      </c>
    </row>
    <row r="190" spans="1:12" ht="45" x14ac:dyDescent="0.25">
      <c r="A190" s="73">
        <f t="shared" si="18"/>
        <v>143</v>
      </c>
      <c r="B190" s="31" t="s">
        <v>133</v>
      </c>
      <c r="C190" s="1" t="s">
        <v>12</v>
      </c>
      <c r="D190" s="53" t="s">
        <v>385</v>
      </c>
      <c r="E190" s="85" t="s">
        <v>53</v>
      </c>
      <c r="F190" s="86">
        <v>1</v>
      </c>
      <c r="G190" s="86">
        <v>50000</v>
      </c>
      <c r="H190" s="31" t="s">
        <v>129</v>
      </c>
      <c r="I190" s="46" t="s">
        <v>151</v>
      </c>
      <c r="J190" s="1">
        <f t="shared" si="19"/>
        <v>50000</v>
      </c>
      <c r="K190" s="1">
        <f t="shared" si="16"/>
        <v>56000.000000000007</v>
      </c>
    </row>
    <row r="191" spans="1:12" ht="30" x14ac:dyDescent="0.25">
      <c r="A191" s="73">
        <f t="shared" si="18"/>
        <v>144</v>
      </c>
      <c r="B191" s="31" t="s">
        <v>146</v>
      </c>
      <c r="C191" s="1" t="s">
        <v>12</v>
      </c>
      <c r="D191" s="46" t="s">
        <v>162</v>
      </c>
      <c r="E191" s="85" t="s">
        <v>53</v>
      </c>
      <c r="F191" s="86">
        <v>2</v>
      </c>
      <c r="G191" s="86">
        <v>50000</v>
      </c>
      <c r="H191" s="31" t="s">
        <v>129</v>
      </c>
      <c r="I191" s="46" t="s">
        <v>130</v>
      </c>
      <c r="J191" s="1">
        <f t="shared" si="19"/>
        <v>100000</v>
      </c>
      <c r="K191" s="1">
        <f t="shared" si="16"/>
        <v>112000.00000000001</v>
      </c>
    </row>
    <row r="192" spans="1:12" ht="30" x14ac:dyDescent="0.25">
      <c r="A192" s="73">
        <f t="shared" si="18"/>
        <v>145</v>
      </c>
      <c r="B192" s="31" t="s">
        <v>133</v>
      </c>
      <c r="C192" s="1" t="s">
        <v>12</v>
      </c>
      <c r="D192" s="46" t="s">
        <v>201</v>
      </c>
      <c r="E192" s="85" t="s">
        <v>53</v>
      </c>
      <c r="F192" s="86">
        <v>1</v>
      </c>
      <c r="G192" s="86">
        <v>45000</v>
      </c>
      <c r="H192" s="31" t="s">
        <v>129</v>
      </c>
      <c r="I192" s="46" t="s">
        <v>151</v>
      </c>
      <c r="J192" s="1">
        <f t="shared" si="19"/>
        <v>45000</v>
      </c>
      <c r="K192" s="1">
        <f t="shared" si="16"/>
        <v>50400.000000000007</v>
      </c>
    </row>
    <row r="193" spans="1:12" ht="30" x14ac:dyDescent="0.25">
      <c r="A193" s="73">
        <f t="shared" si="18"/>
        <v>146</v>
      </c>
      <c r="B193" s="31" t="s">
        <v>146</v>
      </c>
      <c r="C193" s="1" t="s">
        <v>12</v>
      </c>
      <c r="D193" s="46" t="s">
        <v>163</v>
      </c>
      <c r="E193" s="85" t="s">
        <v>53</v>
      </c>
      <c r="F193" s="86">
        <v>1</v>
      </c>
      <c r="G193" s="86">
        <v>50000</v>
      </c>
      <c r="H193" s="31" t="s">
        <v>129</v>
      </c>
      <c r="I193" s="46" t="s">
        <v>151</v>
      </c>
      <c r="J193" s="1">
        <f t="shared" si="19"/>
        <v>50000</v>
      </c>
      <c r="K193" s="1">
        <f t="shared" si="16"/>
        <v>56000.000000000007</v>
      </c>
    </row>
    <row r="194" spans="1:12" ht="30" x14ac:dyDescent="0.25">
      <c r="A194" s="73">
        <f t="shared" si="18"/>
        <v>147</v>
      </c>
      <c r="B194" s="31" t="s">
        <v>164</v>
      </c>
      <c r="C194" s="1" t="s">
        <v>12</v>
      </c>
      <c r="D194" s="46" t="s">
        <v>165</v>
      </c>
      <c r="E194" s="85" t="s">
        <v>53</v>
      </c>
      <c r="F194" s="86">
        <v>1</v>
      </c>
      <c r="G194" s="86">
        <v>105000</v>
      </c>
      <c r="H194" s="31" t="s">
        <v>144</v>
      </c>
      <c r="I194" s="46" t="s">
        <v>151</v>
      </c>
      <c r="J194" s="1">
        <f t="shared" si="19"/>
        <v>105000</v>
      </c>
      <c r="K194" s="1">
        <f t="shared" si="16"/>
        <v>117600.00000000001</v>
      </c>
    </row>
    <row r="195" spans="1:12" ht="30" x14ac:dyDescent="0.25">
      <c r="A195" s="73">
        <f t="shared" si="18"/>
        <v>148</v>
      </c>
      <c r="B195" s="31" t="s">
        <v>164</v>
      </c>
      <c r="C195" s="1" t="s">
        <v>12</v>
      </c>
      <c r="D195" s="46" t="s">
        <v>166</v>
      </c>
      <c r="E195" s="85" t="s">
        <v>53</v>
      </c>
      <c r="F195" s="86">
        <v>1</v>
      </c>
      <c r="G195" s="86">
        <v>50000</v>
      </c>
      <c r="H195" s="31" t="s">
        <v>129</v>
      </c>
      <c r="I195" s="46" t="s">
        <v>130</v>
      </c>
      <c r="J195" s="1">
        <f t="shared" si="19"/>
        <v>50000</v>
      </c>
      <c r="K195" s="1">
        <f t="shared" si="16"/>
        <v>56000.000000000007</v>
      </c>
    </row>
    <row r="196" spans="1:12" ht="30" x14ac:dyDescent="0.25">
      <c r="A196" s="73">
        <f t="shared" si="18"/>
        <v>149</v>
      </c>
      <c r="B196" s="31" t="s">
        <v>133</v>
      </c>
      <c r="C196" s="1" t="s">
        <v>12</v>
      </c>
      <c r="D196" s="46" t="s">
        <v>133</v>
      </c>
      <c r="E196" s="85" t="s">
        <v>53</v>
      </c>
      <c r="F196" s="86">
        <v>5</v>
      </c>
      <c r="G196" s="86">
        <v>24000</v>
      </c>
      <c r="H196" s="31" t="s">
        <v>144</v>
      </c>
      <c r="I196" s="67" t="s">
        <v>151</v>
      </c>
      <c r="J196" s="1">
        <v>120000</v>
      </c>
      <c r="K196" s="1">
        <f>J196*1.12</f>
        <v>134400</v>
      </c>
    </row>
    <row r="197" spans="1:12" ht="30" x14ac:dyDescent="0.25">
      <c r="A197" s="73">
        <f t="shared" si="18"/>
        <v>150</v>
      </c>
      <c r="B197" s="31" t="s">
        <v>374</v>
      </c>
      <c r="C197" s="1" t="str">
        <f>C195</f>
        <v>из одного источника</v>
      </c>
      <c r="D197" s="46" t="s">
        <v>375</v>
      </c>
      <c r="E197" s="85" t="s">
        <v>53</v>
      </c>
      <c r="F197" s="86">
        <v>2</v>
      </c>
      <c r="G197" s="86">
        <v>225000</v>
      </c>
      <c r="H197" s="31" t="s">
        <v>383</v>
      </c>
      <c r="I197" s="67" t="s">
        <v>151</v>
      </c>
      <c r="J197" s="1">
        <f t="shared" si="19"/>
        <v>450000</v>
      </c>
      <c r="K197" s="1">
        <f t="shared" si="16"/>
        <v>504000.00000000006</v>
      </c>
      <c r="L197" s="3"/>
    </row>
    <row r="198" spans="1:12" ht="60" x14ac:dyDescent="0.25">
      <c r="A198" s="73">
        <f t="shared" si="18"/>
        <v>151</v>
      </c>
      <c r="B198" s="31" t="s">
        <v>292</v>
      </c>
      <c r="C198" s="1" t="s">
        <v>12</v>
      </c>
      <c r="D198" s="31" t="s">
        <v>297</v>
      </c>
      <c r="E198" s="85" t="s">
        <v>13</v>
      </c>
      <c r="F198" s="86">
        <v>5</v>
      </c>
      <c r="G198" s="86">
        <v>145440</v>
      </c>
      <c r="H198" s="31" t="s">
        <v>50</v>
      </c>
      <c r="I198" s="76" t="s">
        <v>298</v>
      </c>
      <c r="J198" s="1">
        <f t="shared" si="19"/>
        <v>727200</v>
      </c>
      <c r="K198" s="1">
        <f t="shared" si="16"/>
        <v>814464.00000000012</v>
      </c>
    </row>
    <row r="199" spans="1:12" ht="60" x14ac:dyDescent="0.25">
      <c r="A199" s="73">
        <f t="shared" si="18"/>
        <v>152</v>
      </c>
      <c r="B199" s="31" t="s">
        <v>299</v>
      </c>
      <c r="C199" s="1" t="s">
        <v>101</v>
      </c>
      <c r="D199" s="31" t="s">
        <v>328</v>
      </c>
      <c r="E199" s="85" t="s">
        <v>13</v>
      </c>
      <c r="F199" s="86">
        <v>1</v>
      </c>
      <c r="G199" s="86">
        <v>82880</v>
      </c>
      <c r="H199" s="31" t="s">
        <v>220</v>
      </c>
      <c r="I199" s="46" t="s">
        <v>218</v>
      </c>
      <c r="J199" s="1">
        <f t="shared" si="19"/>
        <v>82880</v>
      </c>
      <c r="K199" s="1">
        <f t="shared" si="16"/>
        <v>92825.600000000006</v>
      </c>
    </row>
    <row r="200" spans="1:12" ht="45" x14ac:dyDescent="0.25">
      <c r="A200" s="73">
        <f t="shared" si="18"/>
        <v>153</v>
      </c>
      <c r="B200" s="31" t="s">
        <v>300</v>
      </c>
      <c r="C200" s="1" t="s">
        <v>12</v>
      </c>
      <c r="D200" s="46" t="s">
        <v>301</v>
      </c>
      <c r="E200" s="85" t="s">
        <v>13</v>
      </c>
      <c r="F200" s="86">
        <v>30</v>
      </c>
      <c r="G200" s="86">
        <v>800000</v>
      </c>
      <c r="H200" s="31" t="s">
        <v>50</v>
      </c>
      <c r="I200" s="76" t="s">
        <v>329</v>
      </c>
      <c r="J200" s="1">
        <f t="shared" si="19"/>
        <v>24000000</v>
      </c>
      <c r="K200" s="1">
        <f t="shared" si="16"/>
        <v>26880000.000000004</v>
      </c>
    </row>
    <row r="201" spans="1:12" ht="60" x14ac:dyDescent="0.25">
      <c r="A201" s="73">
        <f t="shared" si="18"/>
        <v>154</v>
      </c>
      <c r="B201" s="31" t="s">
        <v>304</v>
      </c>
      <c r="C201" s="1" t="s">
        <v>12</v>
      </c>
      <c r="D201" s="31" t="s">
        <v>305</v>
      </c>
      <c r="E201" s="85" t="s">
        <v>13</v>
      </c>
      <c r="F201" s="86">
        <v>30</v>
      </c>
      <c r="G201" s="86">
        <v>300000</v>
      </c>
      <c r="H201" s="31" t="s">
        <v>50</v>
      </c>
      <c r="I201" s="76" t="s">
        <v>329</v>
      </c>
      <c r="J201" s="1">
        <f t="shared" si="19"/>
        <v>9000000</v>
      </c>
      <c r="K201" s="1">
        <f t="shared" si="16"/>
        <v>10080000.000000002</v>
      </c>
    </row>
    <row r="202" spans="1:12" ht="75" x14ac:dyDescent="0.25">
      <c r="A202" s="73">
        <f t="shared" si="18"/>
        <v>155</v>
      </c>
      <c r="B202" s="31" t="s">
        <v>330</v>
      </c>
      <c r="C202" s="1" t="s">
        <v>12</v>
      </c>
      <c r="D202" s="31" t="s">
        <v>331</v>
      </c>
      <c r="E202" s="85" t="s">
        <v>53</v>
      </c>
      <c r="F202" s="86">
        <v>81</v>
      </c>
      <c r="G202" s="86">
        <v>59000</v>
      </c>
      <c r="H202" s="31" t="s">
        <v>220</v>
      </c>
      <c r="I202" s="29" t="s">
        <v>296</v>
      </c>
      <c r="J202" s="1">
        <f t="shared" si="19"/>
        <v>4779000</v>
      </c>
      <c r="K202" s="1">
        <f t="shared" si="16"/>
        <v>5352480.0000000009</v>
      </c>
    </row>
    <row r="203" spans="1:12" ht="60" x14ac:dyDescent="0.25">
      <c r="A203" s="73">
        <f t="shared" si="18"/>
        <v>156</v>
      </c>
      <c r="B203" s="31" t="s">
        <v>306</v>
      </c>
      <c r="C203" s="1" t="s">
        <v>12</v>
      </c>
      <c r="D203" s="31" t="s">
        <v>306</v>
      </c>
      <c r="E203" s="85" t="s">
        <v>13</v>
      </c>
      <c r="F203" s="86">
        <v>1</v>
      </c>
      <c r="G203" s="86">
        <v>12000000</v>
      </c>
      <c r="H203" s="31" t="s">
        <v>50</v>
      </c>
      <c r="I203" s="60" t="s">
        <v>14</v>
      </c>
      <c r="J203" s="1">
        <f t="shared" si="19"/>
        <v>12000000</v>
      </c>
      <c r="K203" s="1">
        <f t="shared" ref="K203:K204" si="20">J203*1.12</f>
        <v>13440000.000000002</v>
      </c>
    </row>
    <row r="204" spans="1:12" ht="63" customHeight="1" x14ac:dyDescent="0.25">
      <c r="A204" s="73">
        <f t="shared" si="18"/>
        <v>157</v>
      </c>
      <c r="B204" s="31" t="s">
        <v>307</v>
      </c>
      <c r="C204" s="1" t="s">
        <v>12</v>
      </c>
      <c r="D204" s="31" t="s">
        <v>332</v>
      </c>
      <c r="E204" s="85" t="s">
        <v>13</v>
      </c>
      <c r="F204" s="86">
        <f>J204/G204</f>
        <v>103.50611132089533</v>
      </c>
      <c r="G204" s="86">
        <v>475189.33299999998</v>
      </c>
      <c r="H204" s="31" t="s">
        <v>50</v>
      </c>
      <c r="I204" s="60" t="s">
        <v>333</v>
      </c>
      <c r="J204" s="1">
        <v>49185000</v>
      </c>
      <c r="K204" s="1">
        <f t="shared" si="20"/>
        <v>55087200.000000007</v>
      </c>
    </row>
    <row r="205" spans="1:12" ht="45" x14ac:dyDescent="0.25">
      <c r="A205" s="83">
        <f>A204+1</f>
        <v>158</v>
      </c>
      <c r="B205" s="31" t="s">
        <v>312</v>
      </c>
      <c r="C205" s="70" t="s">
        <v>19</v>
      </c>
      <c r="D205" s="69" t="s">
        <v>335</v>
      </c>
      <c r="E205" s="85" t="s">
        <v>13</v>
      </c>
      <c r="F205" s="85">
        <v>3</v>
      </c>
      <c r="G205" s="71">
        <v>7500000</v>
      </c>
      <c r="H205" s="31" t="s">
        <v>50</v>
      </c>
      <c r="I205" s="29" t="s">
        <v>90</v>
      </c>
      <c r="J205" s="1">
        <f>F205*G205</f>
        <v>22500000</v>
      </c>
      <c r="K205" s="1">
        <f>J205*1.12</f>
        <v>25200000.000000004</v>
      </c>
    </row>
    <row r="206" spans="1:12" ht="45" x14ac:dyDescent="0.25">
      <c r="A206" s="83">
        <f t="shared" ref="A206" si="21">A205+1</f>
        <v>159</v>
      </c>
      <c r="B206" s="31" t="s">
        <v>313</v>
      </c>
      <c r="C206" s="70" t="s">
        <v>12</v>
      </c>
      <c r="D206" s="69" t="s">
        <v>314</v>
      </c>
      <c r="E206" s="85" t="s">
        <v>13</v>
      </c>
      <c r="F206" s="85">
        <v>2</v>
      </c>
      <c r="G206" s="71">
        <v>238480</v>
      </c>
      <c r="H206" s="31" t="s">
        <v>50</v>
      </c>
      <c r="I206" s="29" t="s">
        <v>90</v>
      </c>
      <c r="J206" s="1">
        <f t="shared" ref="J206:J212" si="22">F206*G206</f>
        <v>476960</v>
      </c>
      <c r="K206" s="1">
        <f t="shared" ref="K206:K212" si="23">J206*1.12</f>
        <v>534195.20000000007</v>
      </c>
    </row>
    <row r="207" spans="1:12" ht="60" x14ac:dyDescent="0.25">
      <c r="A207" s="83">
        <v>160</v>
      </c>
      <c r="B207" s="31" t="s">
        <v>336</v>
      </c>
      <c r="C207" s="70" t="s">
        <v>19</v>
      </c>
      <c r="D207" s="31" t="s">
        <v>336</v>
      </c>
      <c r="E207" s="85" t="s">
        <v>13</v>
      </c>
      <c r="F207" s="85">
        <v>4</v>
      </c>
      <c r="G207" s="71">
        <v>5000000</v>
      </c>
      <c r="H207" s="31" t="s">
        <v>50</v>
      </c>
      <c r="I207" s="29" t="s">
        <v>90</v>
      </c>
      <c r="J207" s="1">
        <f t="shared" si="22"/>
        <v>20000000</v>
      </c>
      <c r="K207" s="1">
        <f t="shared" si="23"/>
        <v>22400000.000000004</v>
      </c>
    </row>
    <row r="208" spans="1:12" ht="75" x14ac:dyDescent="0.25">
      <c r="A208" s="99">
        <v>161</v>
      </c>
      <c r="B208" s="31" t="s">
        <v>355</v>
      </c>
      <c r="C208" s="1" t="s">
        <v>12</v>
      </c>
      <c r="D208" s="31" t="s">
        <v>356</v>
      </c>
      <c r="E208" s="101" t="s">
        <v>13</v>
      </c>
      <c r="F208" s="100">
        <v>1</v>
      </c>
      <c r="G208" s="61">
        <v>477439985.70999998</v>
      </c>
      <c r="H208" s="31" t="s">
        <v>348</v>
      </c>
      <c r="I208" s="60" t="s">
        <v>14</v>
      </c>
      <c r="J208" s="61">
        <f t="shared" si="22"/>
        <v>477439985.70999998</v>
      </c>
      <c r="K208" s="1">
        <f t="shared" si="23"/>
        <v>534732783.99520004</v>
      </c>
    </row>
    <row r="209" spans="1:11" ht="75" x14ac:dyDescent="0.25">
      <c r="A209" s="99">
        <v>162</v>
      </c>
      <c r="B209" s="31" t="s">
        <v>357</v>
      </c>
      <c r="C209" s="1" t="s">
        <v>12</v>
      </c>
      <c r="D209" s="31" t="s">
        <v>358</v>
      </c>
      <c r="E209" s="101" t="s">
        <v>13</v>
      </c>
      <c r="F209" s="100">
        <v>1</v>
      </c>
      <c r="G209" s="106">
        <v>442498214.27999997</v>
      </c>
      <c r="H209" s="31" t="s">
        <v>348</v>
      </c>
      <c r="I209" s="60" t="s">
        <v>14</v>
      </c>
      <c r="J209" s="61">
        <f t="shared" si="22"/>
        <v>442498214.27999997</v>
      </c>
      <c r="K209" s="1">
        <f t="shared" si="23"/>
        <v>495597999.99360001</v>
      </c>
    </row>
    <row r="210" spans="1:11" ht="75" x14ac:dyDescent="0.25">
      <c r="A210" s="99">
        <v>163</v>
      </c>
      <c r="B210" s="31" t="s">
        <v>359</v>
      </c>
      <c r="C210" s="1" t="s">
        <v>12</v>
      </c>
      <c r="D210" s="31" t="s">
        <v>360</v>
      </c>
      <c r="E210" s="101" t="s">
        <v>13</v>
      </c>
      <c r="F210" s="100">
        <v>1</v>
      </c>
      <c r="G210" s="106">
        <v>115622410.70999999</v>
      </c>
      <c r="H210" s="31" t="s">
        <v>348</v>
      </c>
      <c r="I210" s="60" t="s">
        <v>14</v>
      </c>
      <c r="J210" s="61">
        <f t="shared" si="22"/>
        <v>115622410.70999999</v>
      </c>
      <c r="K210" s="1">
        <f t="shared" si="23"/>
        <v>129497099.99520001</v>
      </c>
    </row>
    <row r="211" spans="1:11" ht="79.5" customHeight="1" x14ac:dyDescent="0.25">
      <c r="A211" s="99">
        <v>164</v>
      </c>
      <c r="B211" s="31" t="s">
        <v>361</v>
      </c>
      <c r="C211" s="1" t="s">
        <v>12</v>
      </c>
      <c r="D211" s="31" t="s">
        <v>362</v>
      </c>
      <c r="E211" s="101" t="s">
        <v>13</v>
      </c>
      <c r="F211" s="100">
        <v>1</v>
      </c>
      <c r="G211" s="102">
        <v>93188825.890000001</v>
      </c>
      <c r="H211" s="31" t="s">
        <v>348</v>
      </c>
      <c r="I211" s="60" t="s">
        <v>14</v>
      </c>
      <c r="J211" s="26">
        <f t="shared" si="22"/>
        <v>93188825.890000001</v>
      </c>
      <c r="K211" s="1">
        <f t="shared" si="23"/>
        <v>104371484.99680001</v>
      </c>
    </row>
    <row r="212" spans="1:11" ht="79.5" customHeight="1" x14ac:dyDescent="0.25">
      <c r="A212" s="99">
        <v>165</v>
      </c>
      <c r="B212" s="31" t="s">
        <v>363</v>
      </c>
      <c r="C212" s="1" t="s">
        <v>12</v>
      </c>
      <c r="D212" s="31" t="s">
        <v>364</v>
      </c>
      <c r="E212" s="101" t="s">
        <v>13</v>
      </c>
      <c r="F212" s="100">
        <v>1</v>
      </c>
      <c r="G212" s="71">
        <v>625000000</v>
      </c>
      <c r="H212" s="31" t="s">
        <v>348</v>
      </c>
      <c r="I212" s="60" t="s">
        <v>14</v>
      </c>
      <c r="J212" s="1">
        <f t="shared" si="22"/>
        <v>625000000</v>
      </c>
      <c r="K212" s="1">
        <f t="shared" si="23"/>
        <v>700000000.00000012</v>
      </c>
    </row>
    <row r="213" spans="1:11" ht="61.5" customHeight="1" x14ac:dyDescent="0.25">
      <c r="A213" s="103">
        <v>166</v>
      </c>
      <c r="B213" s="31" t="s">
        <v>79</v>
      </c>
      <c r="C213" s="1" t="s">
        <v>12</v>
      </c>
      <c r="D213" s="31" t="s">
        <v>79</v>
      </c>
      <c r="E213" s="104" t="s">
        <v>13</v>
      </c>
      <c r="F213" s="104">
        <v>1</v>
      </c>
      <c r="G213" s="71">
        <v>243000</v>
      </c>
      <c r="H213" s="31" t="s">
        <v>352</v>
      </c>
      <c r="I213" s="31" t="s">
        <v>218</v>
      </c>
      <c r="J213" s="1">
        <f t="shared" ref="J213:J224" si="24">F213*G213</f>
        <v>243000</v>
      </c>
      <c r="K213" s="1">
        <f t="shared" ref="K213:K224" si="25">J213*1.12</f>
        <v>272160</v>
      </c>
    </row>
    <row r="214" spans="1:11" ht="61.5" customHeight="1" x14ac:dyDescent="0.25">
      <c r="A214" s="103">
        <v>167</v>
      </c>
      <c r="B214" s="31" t="s">
        <v>79</v>
      </c>
      <c r="C214" s="1" t="s">
        <v>12</v>
      </c>
      <c r="D214" s="31" t="s">
        <v>79</v>
      </c>
      <c r="E214" s="104" t="s">
        <v>13</v>
      </c>
      <c r="F214" s="104">
        <v>1</v>
      </c>
      <c r="G214" s="71">
        <v>220000</v>
      </c>
      <c r="H214" s="31" t="s">
        <v>352</v>
      </c>
      <c r="I214" s="31" t="s">
        <v>218</v>
      </c>
      <c r="J214" s="1">
        <f t="shared" si="24"/>
        <v>220000</v>
      </c>
      <c r="K214" s="1">
        <f t="shared" si="25"/>
        <v>246400.00000000003</v>
      </c>
    </row>
    <row r="215" spans="1:11" ht="61.5" customHeight="1" x14ac:dyDescent="0.25">
      <c r="A215" s="103">
        <v>168</v>
      </c>
      <c r="B215" s="31" t="s">
        <v>79</v>
      </c>
      <c r="C215" s="1" t="s">
        <v>12</v>
      </c>
      <c r="D215" s="31" t="s">
        <v>79</v>
      </c>
      <c r="E215" s="104" t="s">
        <v>13</v>
      </c>
      <c r="F215" s="104">
        <v>1</v>
      </c>
      <c r="G215" s="71">
        <v>303000</v>
      </c>
      <c r="H215" s="31" t="s">
        <v>352</v>
      </c>
      <c r="I215" s="31" t="s">
        <v>218</v>
      </c>
      <c r="J215" s="1">
        <f t="shared" si="24"/>
        <v>303000</v>
      </c>
      <c r="K215" s="1">
        <f t="shared" si="25"/>
        <v>339360.00000000006</v>
      </c>
    </row>
    <row r="216" spans="1:11" ht="49.5" customHeight="1" x14ac:dyDescent="0.25">
      <c r="A216" s="103">
        <v>169</v>
      </c>
      <c r="B216" s="31" t="s">
        <v>79</v>
      </c>
      <c r="C216" s="1" t="s">
        <v>12</v>
      </c>
      <c r="D216" s="31" t="s">
        <v>79</v>
      </c>
      <c r="E216" s="104" t="s">
        <v>13</v>
      </c>
      <c r="F216" s="104">
        <v>1</v>
      </c>
      <c r="G216" s="71">
        <v>106000</v>
      </c>
      <c r="H216" s="31" t="s">
        <v>353</v>
      </c>
      <c r="I216" s="31" t="s">
        <v>219</v>
      </c>
      <c r="J216" s="1">
        <f>F216*G216</f>
        <v>106000</v>
      </c>
      <c r="K216" s="1">
        <f t="shared" si="25"/>
        <v>118720.00000000001</v>
      </c>
    </row>
    <row r="217" spans="1:11" ht="49.5" customHeight="1" x14ac:dyDescent="0.25">
      <c r="A217" s="103">
        <v>170</v>
      </c>
      <c r="B217" s="31" t="s">
        <v>79</v>
      </c>
      <c r="C217" s="1" t="s">
        <v>12</v>
      </c>
      <c r="D217" s="31" t="s">
        <v>79</v>
      </c>
      <c r="E217" s="104" t="s">
        <v>13</v>
      </c>
      <c r="F217" s="104">
        <v>1</v>
      </c>
      <c r="G217" s="71">
        <v>175000</v>
      </c>
      <c r="H217" s="31" t="s">
        <v>353</v>
      </c>
      <c r="I217" s="31" t="s">
        <v>219</v>
      </c>
      <c r="J217" s="1">
        <f t="shared" si="24"/>
        <v>175000</v>
      </c>
      <c r="K217" s="1">
        <f t="shared" si="25"/>
        <v>196000.00000000003</v>
      </c>
    </row>
    <row r="218" spans="1:11" ht="49.5" customHeight="1" x14ac:dyDescent="0.25">
      <c r="A218" s="103">
        <v>171</v>
      </c>
      <c r="B218" s="31" t="s">
        <v>79</v>
      </c>
      <c r="C218" s="1" t="s">
        <v>12</v>
      </c>
      <c r="D218" s="31" t="s">
        <v>79</v>
      </c>
      <c r="E218" s="104" t="s">
        <v>13</v>
      </c>
      <c r="F218" s="104">
        <v>1</v>
      </c>
      <c r="G218" s="71">
        <v>350000</v>
      </c>
      <c r="H218" s="31" t="s">
        <v>353</v>
      </c>
      <c r="I218" s="31" t="s">
        <v>219</v>
      </c>
      <c r="J218" s="1">
        <f t="shared" si="24"/>
        <v>350000</v>
      </c>
      <c r="K218" s="1">
        <f t="shared" si="25"/>
        <v>392000.00000000006</v>
      </c>
    </row>
    <row r="219" spans="1:11" ht="77.25" customHeight="1" x14ac:dyDescent="0.25">
      <c r="A219" s="103">
        <v>172</v>
      </c>
      <c r="B219" s="31" t="s">
        <v>351</v>
      </c>
      <c r="C219" s="1" t="s">
        <v>12</v>
      </c>
      <c r="D219" s="31" t="s">
        <v>351</v>
      </c>
      <c r="E219" s="104" t="s">
        <v>13</v>
      </c>
      <c r="F219" s="104">
        <v>1</v>
      </c>
      <c r="G219" s="71">
        <v>1292000</v>
      </c>
      <c r="H219" s="31" t="s">
        <v>354</v>
      </c>
      <c r="I219" s="31" t="s">
        <v>219</v>
      </c>
      <c r="J219" s="1">
        <f t="shared" si="24"/>
        <v>1292000</v>
      </c>
      <c r="K219" s="1">
        <f t="shared" si="25"/>
        <v>1447040.0000000002</v>
      </c>
    </row>
    <row r="220" spans="1:11" ht="77.25" customHeight="1" x14ac:dyDescent="0.25">
      <c r="A220" s="107">
        <v>173</v>
      </c>
      <c r="B220" s="31" t="s">
        <v>368</v>
      </c>
      <c r="C220" s="1" t="s">
        <v>12</v>
      </c>
      <c r="D220" s="31" t="s">
        <v>367</v>
      </c>
      <c r="E220" s="108" t="s">
        <v>13</v>
      </c>
      <c r="F220" s="108">
        <v>1</v>
      </c>
      <c r="G220" s="106">
        <v>95941652.680000007</v>
      </c>
      <c r="H220" s="31" t="s">
        <v>348</v>
      </c>
      <c r="I220" s="60" t="s">
        <v>14</v>
      </c>
      <c r="J220" s="61">
        <f t="shared" si="24"/>
        <v>95941652.680000007</v>
      </c>
      <c r="K220" s="1">
        <f t="shared" si="25"/>
        <v>107454651.00160001</v>
      </c>
    </row>
    <row r="221" spans="1:11" ht="108.75" customHeight="1" x14ac:dyDescent="0.25">
      <c r="A221" s="109">
        <v>174</v>
      </c>
      <c r="B221" s="31" t="s">
        <v>376</v>
      </c>
      <c r="C221" s="1" t="s">
        <v>12</v>
      </c>
      <c r="D221" s="31" t="s">
        <v>370</v>
      </c>
      <c r="E221" s="110" t="s">
        <v>13</v>
      </c>
      <c r="F221" s="110">
        <v>1</v>
      </c>
      <c r="G221" s="71">
        <v>73218750</v>
      </c>
      <c r="H221" s="31" t="s">
        <v>369</v>
      </c>
      <c r="I221" s="60" t="s">
        <v>14</v>
      </c>
      <c r="J221" s="1">
        <f t="shared" si="24"/>
        <v>73218750</v>
      </c>
      <c r="K221" s="1">
        <f t="shared" si="25"/>
        <v>82005000.000000015</v>
      </c>
    </row>
    <row r="222" spans="1:11" ht="31.5" customHeight="1" x14ac:dyDescent="0.25">
      <c r="A222" s="112">
        <v>175</v>
      </c>
      <c r="B222" s="31" t="s">
        <v>131</v>
      </c>
      <c r="C222" s="1" t="s">
        <v>12</v>
      </c>
      <c r="D222" s="31" t="s">
        <v>377</v>
      </c>
      <c r="E222" s="113" t="s">
        <v>53</v>
      </c>
      <c r="F222" s="113">
        <v>5</v>
      </c>
      <c r="G222" s="71">
        <v>48000</v>
      </c>
      <c r="H222" s="31" t="s">
        <v>144</v>
      </c>
      <c r="I222" s="31" t="s">
        <v>151</v>
      </c>
      <c r="J222" s="1">
        <f t="shared" si="24"/>
        <v>240000</v>
      </c>
      <c r="K222" s="1">
        <f t="shared" si="25"/>
        <v>268800</v>
      </c>
    </row>
    <row r="223" spans="1:11" ht="44.25" customHeight="1" x14ac:dyDescent="0.25">
      <c r="A223" s="114">
        <v>176</v>
      </c>
      <c r="B223" s="31" t="s">
        <v>380</v>
      </c>
      <c r="C223" s="1" t="s">
        <v>12</v>
      </c>
      <c r="D223" s="31" t="s">
        <v>380</v>
      </c>
      <c r="E223" s="115" t="s">
        <v>13</v>
      </c>
      <c r="F223" s="115">
        <v>1</v>
      </c>
      <c r="G223" s="71">
        <v>432000</v>
      </c>
      <c r="H223" s="31" t="s">
        <v>381</v>
      </c>
      <c r="I223" s="31" t="s">
        <v>218</v>
      </c>
      <c r="J223" s="1">
        <f t="shared" si="24"/>
        <v>432000</v>
      </c>
      <c r="K223" s="1">
        <f t="shared" si="25"/>
        <v>483840.00000000006</v>
      </c>
    </row>
    <row r="224" spans="1:11" ht="44.25" customHeight="1" x14ac:dyDescent="0.25">
      <c r="A224" s="114">
        <v>177</v>
      </c>
      <c r="B224" s="31" t="s">
        <v>380</v>
      </c>
      <c r="C224" s="1" t="s">
        <v>12</v>
      </c>
      <c r="D224" s="31" t="s">
        <v>380</v>
      </c>
      <c r="E224" s="115" t="s">
        <v>13</v>
      </c>
      <c r="F224" s="115">
        <v>1</v>
      </c>
      <c r="G224" s="71">
        <v>570000</v>
      </c>
      <c r="H224" s="31" t="s">
        <v>381</v>
      </c>
      <c r="I224" s="31" t="s">
        <v>219</v>
      </c>
      <c r="J224" s="1">
        <f t="shared" si="24"/>
        <v>570000</v>
      </c>
      <c r="K224" s="1">
        <f t="shared" si="25"/>
        <v>638400.00000000012</v>
      </c>
    </row>
    <row r="225" spans="1:11" x14ac:dyDescent="0.25">
      <c r="A225" s="163" t="s">
        <v>170</v>
      </c>
      <c r="B225" s="164"/>
      <c r="C225" s="164"/>
      <c r="D225" s="164"/>
      <c r="E225" s="164"/>
      <c r="F225" s="164"/>
      <c r="G225" s="164"/>
      <c r="H225" s="164"/>
      <c r="I225" s="165"/>
      <c r="J225" s="21">
        <f>SUM(J12:J224)</f>
        <v>85671296558.150009</v>
      </c>
      <c r="K225" s="21">
        <f>SUM(K12:K224)</f>
        <v>95951852145.648026</v>
      </c>
    </row>
    <row r="226" spans="1:11" x14ac:dyDescent="0.25">
      <c r="A226" s="4"/>
      <c r="B226" s="30"/>
      <c r="C226" s="72"/>
      <c r="D226" s="30"/>
      <c r="E226" s="72"/>
      <c r="F226" s="72"/>
      <c r="G226" s="72"/>
      <c r="H226" s="30"/>
      <c r="I226" s="30"/>
      <c r="J226" s="72"/>
      <c r="K226" s="72"/>
    </row>
    <row r="227" spans="1:11" x14ac:dyDescent="0.25">
      <c r="J227" s="117"/>
      <c r="K227" s="117"/>
    </row>
    <row r="228" spans="1:11" x14ac:dyDescent="0.25">
      <c r="A228" s="166" t="s">
        <v>15</v>
      </c>
      <c r="B228" s="166"/>
      <c r="C228" s="166"/>
      <c r="D228" s="166"/>
      <c r="E228" s="166"/>
      <c r="F228" s="166"/>
      <c r="G228" s="166"/>
      <c r="H228" s="166"/>
      <c r="I228" s="166"/>
      <c r="J228" s="167"/>
      <c r="K228" s="167"/>
    </row>
    <row r="229" spans="1:11" x14ac:dyDescent="0.25">
      <c r="A229" s="22"/>
      <c r="B229" s="55"/>
      <c r="C229" s="23"/>
      <c r="D229" s="55"/>
      <c r="E229" s="23"/>
      <c r="F229" s="23"/>
      <c r="J229" s="167"/>
      <c r="K229" s="167"/>
    </row>
    <row r="230" spans="1:11" x14ac:dyDescent="0.25">
      <c r="A230" s="22"/>
      <c r="B230" s="55"/>
      <c r="C230" s="23"/>
      <c r="D230" s="55"/>
      <c r="E230" s="23"/>
      <c r="F230" s="23"/>
      <c r="J230" s="167"/>
      <c r="K230" s="167"/>
    </row>
    <row r="231" spans="1:11" x14ac:dyDescent="0.25">
      <c r="A231" s="22"/>
      <c r="B231" s="55"/>
      <c r="C231" s="23"/>
      <c r="D231" s="55"/>
      <c r="E231" s="23"/>
      <c r="F231" s="23"/>
      <c r="J231" s="167"/>
      <c r="K231" s="167"/>
    </row>
    <row r="232" spans="1:11" x14ac:dyDescent="0.25">
      <c r="D232" s="56"/>
      <c r="J232" s="167"/>
      <c r="K232" s="167"/>
    </row>
    <row r="233" spans="1:11" x14ac:dyDescent="0.25">
      <c r="A233" s="2"/>
      <c r="B233" s="2"/>
      <c r="D233" s="2"/>
      <c r="H233" s="2"/>
      <c r="I233" s="2"/>
      <c r="J233" s="2"/>
      <c r="K233" s="5"/>
    </row>
    <row r="238" spans="1:11" x14ac:dyDescent="0.25">
      <c r="A238" s="2"/>
      <c r="B238" s="2"/>
      <c r="D238" s="2"/>
      <c r="H238" s="2"/>
      <c r="I238" s="2"/>
      <c r="J238" s="2"/>
      <c r="K238" s="5"/>
    </row>
    <row r="239" spans="1:11" x14ac:dyDescent="0.25">
      <c r="A239" s="2"/>
      <c r="B239" s="2"/>
      <c r="D239" s="2"/>
      <c r="H239" s="2"/>
      <c r="I239" s="2"/>
      <c r="J239" s="2"/>
      <c r="K239" s="3"/>
    </row>
    <row r="240" spans="1:11" x14ac:dyDescent="0.25">
      <c r="A240" s="2"/>
      <c r="B240" s="2"/>
      <c r="D240" s="2"/>
      <c r="H240" s="2"/>
      <c r="I240" s="2"/>
      <c r="J240" s="2"/>
      <c r="K240" s="3"/>
    </row>
  </sheetData>
  <mergeCells count="122">
    <mergeCell ref="A225:I225"/>
    <mergeCell ref="A228:I228"/>
    <mergeCell ref="J228:J232"/>
    <mergeCell ref="K228:K232"/>
    <mergeCell ref="I139:I142"/>
    <mergeCell ref="A143:A146"/>
    <mergeCell ref="B143:B146"/>
    <mergeCell ref="C143:C146"/>
    <mergeCell ref="D143:D146"/>
    <mergeCell ref="E143:E146"/>
    <mergeCell ref="F143:F146"/>
    <mergeCell ref="G143:G146"/>
    <mergeCell ref="H143:H146"/>
    <mergeCell ref="I143:I146"/>
    <mergeCell ref="A139:A142"/>
    <mergeCell ref="B139:B142"/>
    <mergeCell ref="C139:C142"/>
    <mergeCell ref="D139:D142"/>
    <mergeCell ref="E139:E142"/>
    <mergeCell ref="F139:F142"/>
    <mergeCell ref="G139:G142"/>
    <mergeCell ref="H139:H142"/>
    <mergeCell ref="G122:G125"/>
    <mergeCell ref="H122:H125"/>
    <mergeCell ref="I122:I125"/>
    <mergeCell ref="A126:A129"/>
    <mergeCell ref="B126:B129"/>
    <mergeCell ref="C126:C129"/>
    <mergeCell ref="D126:D129"/>
    <mergeCell ref="E126:E129"/>
    <mergeCell ref="F126:F129"/>
    <mergeCell ref="G126:G129"/>
    <mergeCell ref="A122:A125"/>
    <mergeCell ref="B122:B125"/>
    <mergeCell ref="C122:C125"/>
    <mergeCell ref="D122:D125"/>
    <mergeCell ref="E122:E125"/>
    <mergeCell ref="F122:F125"/>
    <mergeCell ref="H126:H129"/>
    <mergeCell ref="I126:I129"/>
    <mergeCell ref="A50:A54"/>
    <mergeCell ref="B50:B54"/>
    <mergeCell ref="C50:C54"/>
    <mergeCell ref="D50:D54"/>
    <mergeCell ref="E50:E54"/>
    <mergeCell ref="F50:F54"/>
    <mergeCell ref="G50:G54"/>
    <mergeCell ref="H50:H54"/>
    <mergeCell ref="I50:I54"/>
    <mergeCell ref="A45:A48"/>
    <mergeCell ref="B45:B48"/>
    <mergeCell ref="C45:C48"/>
    <mergeCell ref="D45:D48"/>
    <mergeCell ref="E45:E48"/>
    <mergeCell ref="F45:F48"/>
    <mergeCell ref="G45:G48"/>
    <mergeCell ref="H45:H48"/>
    <mergeCell ref="I45:I48"/>
    <mergeCell ref="G36:G39"/>
    <mergeCell ref="H36:H39"/>
    <mergeCell ref="I36:I39"/>
    <mergeCell ref="A40:A44"/>
    <mergeCell ref="B40:B44"/>
    <mergeCell ref="C40:C44"/>
    <mergeCell ref="D40:D44"/>
    <mergeCell ref="E40:E44"/>
    <mergeCell ref="F40:F44"/>
    <mergeCell ref="G40:G44"/>
    <mergeCell ref="A36:A39"/>
    <mergeCell ref="B36:B39"/>
    <mergeCell ref="C36:C39"/>
    <mergeCell ref="D36:D39"/>
    <mergeCell ref="E36:E39"/>
    <mergeCell ref="F36:F39"/>
    <mergeCell ref="H40:H44"/>
    <mergeCell ref="I40:I44"/>
    <mergeCell ref="A30:A33"/>
    <mergeCell ref="B30:B33"/>
    <mergeCell ref="C30:C33"/>
    <mergeCell ref="D30:D33"/>
    <mergeCell ref="E30:E33"/>
    <mergeCell ref="F30:F33"/>
    <mergeCell ref="G30:G33"/>
    <mergeCell ref="H30:H33"/>
    <mergeCell ref="I30:I33"/>
    <mergeCell ref="H10:H11"/>
    <mergeCell ref="I10:I11"/>
    <mergeCell ref="J10:J11"/>
    <mergeCell ref="K10:K11"/>
    <mergeCell ref="A26:A29"/>
    <mergeCell ref="B26:B29"/>
    <mergeCell ref="C26:C29"/>
    <mergeCell ref="D26:D29"/>
    <mergeCell ref="E26:E29"/>
    <mergeCell ref="F26:F29"/>
    <mergeCell ref="G26:G29"/>
    <mergeCell ref="H26:H29"/>
    <mergeCell ref="I26:I29"/>
    <mergeCell ref="G1:L1"/>
    <mergeCell ref="H2:K2"/>
    <mergeCell ref="I3:K3"/>
    <mergeCell ref="I4:K4"/>
    <mergeCell ref="I5:K5"/>
    <mergeCell ref="I6:K6"/>
    <mergeCell ref="A73:A77"/>
    <mergeCell ref="B73:B77"/>
    <mergeCell ref="C73:C77"/>
    <mergeCell ref="D73:D77"/>
    <mergeCell ref="E73:E77"/>
    <mergeCell ref="F73:F77"/>
    <mergeCell ref="G73:G77"/>
    <mergeCell ref="H73:H77"/>
    <mergeCell ref="I73:I77"/>
    <mergeCell ref="J74:K74"/>
    <mergeCell ref="C8:K8"/>
    <mergeCell ref="A10:A11"/>
    <mergeCell ref="B10:B11"/>
    <mergeCell ref="C10:C11"/>
    <mergeCell ref="D10:D11"/>
    <mergeCell ref="E10:E11"/>
    <mergeCell ref="F10:F11"/>
    <mergeCell ref="G10:G11"/>
  </mergeCells>
  <dataValidations count="2">
    <dataValidation allowBlank="1" showInputMessage="1" showErrorMessage="1" prompt="Введите краткую хар-ку на рус.языке" sqref="D109"/>
    <dataValidation allowBlank="1" showInputMessage="1" showErrorMessage="1" prompt="Введите наименование на рус.языке" sqref="D126 B126 D150:D152 B93 D93 D110:D114 B109:B114 D130:D131 B130:B131 B150:B152 B117:B122 D117:D122"/>
  </dataValidations>
  <pageMargins left="0.51181102362204722" right="0.51181102362204722" top="0.55118110236220474" bottom="0.55118110236220474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ДАО. Серикбаева М.</cp:lastModifiedBy>
  <cp:lastPrinted>2011-11-09T05:11:03Z</cp:lastPrinted>
  <dcterms:created xsi:type="dcterms:W3CDTF">2010-11-22T12:00:33Z</dcterms:created>
  <dcterms:modified xsi:type="dcterms:W3CDTF">2011-11-03T06:15:27Z</dcterms:modified>
</cp:coreProperties>
</file>