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90" yWindow="2400" windowWidth="19320" windowHeight="6615"/>
  </bookViews>
  <sheets>
    <sheet name="новая редакция" sheetId="9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</externalReferences>
  <definedNames>
    <definedName name="_____________________wes940" localSheetId="0">#REF!</definedName>
    <definedName name="_____________________wes940">#REF!</definedName>
    <definedName name="____________________wes940" localSheetId="0">#REF!</definedName>
    <definedName name="____________________wes940">#REF!</definedName>
    <definedName name="___________________wes940" localSheetId="0">#REF!</definedName>
    <definedName name="___________________wes940">#REF!</definedName>
    <definedName name="_________________wes940" localSheetId="0">#REF!</definedName>
    <definedName name="_________________wes940">#REF!</definedName>
    <definedName name="________________wes940" localSheetId="0">#REF!</definedName>
    <definedName name="________________wes940">#REF!</definedName>
    <definedName name="_______________wes940" localSheetId="0">#REF!</definedName>
    <definedName name="_______________wes940">#REF!</definedName>
    <definedName name="______________wes940" localSheetId="0">#REF!</definedName>
    <definedName name="______________wes940">#REF!</definedName>
    <definedName name="_____________wes940" localSheetId="0">#REF!</definedName>
    <definedName name="_____________wes940">#REF!</definedName>
    <definedName name="____________wes940" localSheetId="0">#REF!</definedName>
    <definedName name="____________wes940">#REF!</definedName>
    <definedName name="___________wes940" localSheetId="0">#REF!</definedName>
    <definedName name="___________wes940">#REF!</definedName>
    <definedName name="__________wes940" localSheetId="0">#REF!</definedName>
    <definedName name="__________wes940">#REF!</definedName>
    <definedName name="_________wes940" localSheetId="0">#REF!</definedName>
    <definedName name="_________wes940">#REF!</definedName>
    <definedName name="_________wes941">#REF!</definedName>
    <definedName name="_______wes940" localSheetId="0">#REF!</definedName>
    <definedName name="_______wes940">#REF!</definedName>
    <definedName name="_____wes940" localSheetId="0">#REF!</definedName>
    <definedName name="_____wes940">#REF!</definedName>
    <definedName name="____wes940" localSheetId="0">#REF!</definedName>
    <definedName name="____wes940">#REF!</definedName>
    <definedName name="___wes940" localSheetId="0">#REF!</definedName>
    <definedName name="___wes940">#REF!</definedName>
    <definedName name="__wes940" localSheetId="0">#REF!</definedName>
    <definedName name="__wes940">#REF!</definedName>
    <definedName name="_Fill" localSheetId="0" hidden="1">#REF!</definedName>
    <definedName name="_Fill" hidden="1">#REF!</definedName>
    <definedName name="_wes940" localSheetId="0">#REF!</definedName>
    <definedName name="_wes940">#REF!</definedName>
    <definedName name="_xlnm._FilterDatabase" localSheetId="0" hidden="1">'новая редакция'!$A$11:$K$201</definedName>
    <definedName name="fdn">'[1]ремонт 25'!$B$10</definedName>
    <definedName name="II" localSheetId="0">[2]исп.см.!#REF!</definedName>
    <definedName name="II">[2]исп.см.!#REF!</definedName>
    <definedName name="Profit_Loss" localSheetId="0">#REF!</definedName>
    <definedName name="Profit_Loss">#REF!</definedName>
    <definedName name="Summ" localSheetId="0">#REF!</definedName>
    <definedName name="Summ">#REF!</definedName>
    <definedName name="wrn.Исполнение._.сметы._.затрат." hidden="1">{#N/A,#N/A,FALSE,"Лист15"}</definedName>
    <definedName name="wrn.Исполнение._.смкты._.затарат." hidden="1">{#N/A,#N/A,FALSE,"Лист15"}</definedName>
    <definedName name="ав">#REF!</definedName>
    <definedName name="апр" hidden="1">{#N/A,#N/A,FALSE,"Лист15"}</definedName>
    <definedName name="апрель" hidden="1">{#N/A,#N/A,FALSE,"Лист15"}</definedName>
    <definedName name="ара" hidden="1">{#N/A,#N/A,FALSE,"Лист15"}</definedName>
    <definedName name="_xlnm.Database" localSheetId="0">#REF!</definedName>
    <definedName name="_xlnm.Database">#REF!</definedName>
    <definedName name="БЛРаздел1">[3]Форма2!$C$19:$C$24,[3]Форма2!$E$19:$F$24,[3]Форма2!$D$26:$F$31,[3]Форма2!$C$33:$C$38,[3]Форма2!$E$33:$F$38,[3]Форма2!$D$40:$F$43,[3]Форма2!$C$45:$C$48,[3]Форма2!$E$45:$F$48,[3]Форма2!$C$19</definedName>
    <definedName name="БЛРаздел2">[3]Форма2!$C$51:$C$58,[3]Форма2!$E$51:$F$58,[3]Форма2!$C$60:$C$63,[3]Форма2!$E$60:$F$63,[3]Форма2!$C$65:$C$67,[3]Форма2!$E$65:$F$67,[3]Форма2!$C$51</definedName>
    <definedName name="БЛРаздел3">[3]Форма2!$C$70:$C$72,[3]Форма2!$D$73:$F$73,[3]Форма2!$E$70:$F$72,[3]Форма2!$C$75:$C$77,[3]Форма2!$E$75:$F$77,[3]Форма2!$C$79:$C$82,[3]Форма2!$E$79:$F$82,[3]Форма2!$C$84:$C$86,[3]Форма2!$E$84:$F$86,[3]Форма2!$C$88:$C$89,[3]Форма2!$E$88:$F$89,[3]Форма2!$C$70</definedName>
    <definedName name="БЛРаздел4">[3]Форма2!$E$106:$F$107,[3]Форма2!$C$106:$C$107,[3]Форма2!$E$102:$F$104,[3]Форма2!$C$102:$C$104,[3]Форма2!$C$97:$C$100,[3]Форма2!$E$97:$F$100,[3]Форма2!$E$92:$F$95,[3]Форма2!$C$92:$C$95,[3]Форма2!$C$92</definedName>
    <definedName name="БЛРаздел5">[3]Форма2!$C$113:$C$114,[3]Форма2!$D$110:$F$112,[3]Форма2!$E$113:$F$114,[3]Форма2!$D$115:$F$115,[3]Форма2!$D$117:$F$119,[3]Форма2!$D$121:$F$122,[3]Форма2!$D$124:$F$126,[3]Форма2!$D$110</definedName>
    <definedName name="БЛРаздел6">[3]Форма2!$D$129:$F$132,[3]Форма2!$D$134:$F$135,[3]Форма2!$D$137:$F$140,[3]Форма2!$D$142:$F$144,[3]Форма2!$D$146:$F$150,[3]Форма2!$D$152:$F$154,[3]Форма2!$D$156:$F$162,[3]Форма2!$D$129</definedName>
    <definedName name="БЛРаздел7">[3]Форма2!$D$179:$F$185,[3]Форма2!$D$175:$F$177,[3]Форма2!$D$165:$F$173,[3]Форма2!$D$165</definedName>
    <definedName name="БЛРаздел8">[3]Форма2!$E$200:$F$207,[3]Форма2!$C$200:$C$207,[3]Форма2!$E$189:$F$198,[3]Форма2!$C$189:$C$198,[3]Форма2!$E$188:$F$188,[3]Форма2!$C$188</definedName>
    <definedName name="БЛРаздел9">[3]Форма2!$E$234:$F$237,[3]Форма2!$C$234:$C$237,[3]Форма2!$E$224:$F$232,[3]Форма2!$C$224:$C$232,[3]Форма2!$E$223:$F$223,[3]Форма2!$C$223,[3]Форма2!$E$217:$F$221,[3]Форма2!$C$217:$C$221,[3]Форма2!$E$210:$F$215,[3]Форма2!$C$210:$C$215,[3]Форма2!$C$210</definedName>
    <definedName name="БПДанные">[3]Форма1!$C$22:$D$33,[3]Форма1!$C$36:$D$48,[3]Форма1!$C$22</definedName>
    <definedName name="в10" localSheetId="0">#REF!</definedName>
    <definedName name="в10">#REF!</definedName>
    <definedName name="выфф">#REF!</definedName>
    <definedName name="год" localSheetId="0">[4]исп.см.!#REF!</definedName>
    <definedName name="год">[4]исп.см.!#REF!</definedName>
    <definedName name="д">'[5]ремонт 25'!$B$10</definedName>
    <definedName name="движение" hidden="1">{#N/A,#N/A,FALSE,"Лист15"}</definedName>
    <definedName name="_xlnm.Print_Titles" localSheetId="0">'новая редакция'!$10:$11</definedName>
    <definedName name="кал" hidden="1">{#N/A,#N/A,FALSE,"Лист15"}</definedName>
    <definedName name="кап" localSheetId="0">[2]исп.см.!#REF!</definedName>
    <definedName name="кап">[2]исп.см.!#REF!</definedName>
    <definedName name="капрас" localSheetId="0">[6]исп.см.!#REF!</definedName>
    <definedName name="капрас">[6]исп.см.!#REF!</definedName>
    <definedName name="капрем" localSheetId="0">[2]исп.см.!#REF!</definedName>
    <definedName name="капрем">[2]исп.см.!#REF!</definedName>
    <definedName name="коммунальные" localSheetId="0" hidden="1">#REF!</definedName>
    <definedName name="коммунальные" hidden="1">#REF!</definedName>
    <definedName name="лист2" localSheetId="0">#REF!</definedName>
    <definedName name="лист2">#REF!</definedName>
    <definedName name="лордодлож" localSheetId="0">[7]исп.см.!#REF!</definedName>
    <definedName name="лордодлож">[7]исп.см.!#REF!</definedName>
    <definedName name="материалы" hidden="1">{#N/A,#N/A,FALSE,"Лист15"}</definedName>
    <definedName name="МКС" hidden="1">{#N/A,#N/A,FALSE,"Лист15"}</definedName>
    <definedName name="_xlnm.Print_Area" localSheetId="0">'новая редакция'!$A$1:$K$204</definedName>
    <definedName name="Область_печати_ИМ" localSheetId="0">#REF!</definedName>
    <definedName name="Область_печати_ИМ">#REF!</definedName>
    <definedName name="отредакт">#REF!</definedName>
    <definedName name="парпаорпор">#REF!</definedName>
    <definedName name="пз" localSheetId="0">#REF!</definedName>
    <definedName name="пз">#REF!</definedName>
    <definedName name="ПЗ12" localSheetId="0">#REF!</definedName>
    <definedName name="ПЗ12">#REF!</definedName>
    <definedName name="пре" hidden="1">{#N/A,#N/A,FALSE,"Лист15"}</definedName>
    <definedName name="про" localSheetId="0">#REF!</definedName>
    <definedName name="про">#REF!</definedName>
    <definedName name="пролграаммм" hidden="1">{#N/A,#N/A,FALSE,"Лист15"}</definedName>
    <definedName name="проч" localSheetId="0" hidden="1">#REF!</definedName>
    <definedName name="проч" hidden="1">#REF!</definedName>
    <definedName name="сайтт" localSheetId="0">[2]исп.см.!#REF!</definedName>
    <definedName name="сайтт">[2]исп.см.!#REF!</definedName>
    <definedName name="связ" hidden="1">{#N/A,#N/A,FALSE,"Лист15"}</definedName>
    <definedName name="связи" hidden="1">{#N/A,#N/A,FALSE,"Лист15"}</definedName>
    <definedName name="связь1" hidden="1">{#N/A,#N/A,FALSE,"Лист15"}</definedName>
    <definedName name="у" localSheetId="0" hidden="1">#REF!</definedName>
    <definedName name="у" hidden="1">#REF!</definedName>
  </definedNames>
  <calcPr calcId="144525"/>
</workbook>
</file>

<file path=xl/calcChain.xml><?xml version="1.0" encoding="utf-8"?>
<calcChain xmlns="http://schemas.openxmlformats.org/spreadsheetml/2006/main">
  <c r="A70" i="9" l="1"/>
  <c r="K192" i="9" l="1"/>
  <c r="F200" i="9"/>
  <c r="G68" i="9"/>
  <c r="J50" i="9"/>
  <c r="K50" i="9" s="1"/>
  <c r="J55" i="9"/>
  <c r="K55" i="9" s="1"/>
  <c r="K56" i="9"/>
  <c r="J57" i="9"/>
  <c r="K57" i="9" s="1"/>
  <c r="J58" i="9"/>
  <c r="K58" i="9" s="1"/>
  <c r="J85" i="9" l="1"/>
  <c r="J79" i="9" l="1"/>
  <c r="K79" i="9" s="1"/>
  <c r="I193" i="9"/>
  <c r="J193" i="9"/>
  <c r="K193" i="9" s="1"/>
  <c r="C193" i="9"/>
  <c r="K200" i="9"/>
  <c r="J199" i="9"/>
  <c r="K199" i="9" s="1"/>
  <c r="J198" i="9" l="1"/>
  <c r="K198" i="9" s="1"/>
  <c r="J197" i="9"/>
  <c r="K197" i="9" s="1"/>
  <c r="J82" i="9"/>
  <c r="J196" i="9" l="1"/>
  <c r="K196" i="9" s="1"/>
  <c r="J195" i="9"/>
  <c r="K195" i="9" s="1"/>
  <c r="J166" i="9"/>
  <c r="K166" i="9" s="1"/>
  <c r="J194" i="9" l="1"/>
  <c r="K194" i="9" s="1"/>
  <c r="J26" i="9" l="1"/>
  <c r="K26" i="9" s="1"/>
  <c r="K129" i="9"/>
  <c r="K143" i="9" l="1"/>
  <c r="K68" i="9"/>
  <c r="J145" i="9" l="1"/>
  <c r="K145" i="9" s="1"/>
  <c r="J144" i="9" l="1"/>
  <c r="K144" i="9" s="1"/>
  <c r="A13" i="9" l="1"/>
  <c r="A14" i="9" s="1"/>
  <c r="A15" i="9" s="1"/>
  <c r="A16" i="9" s="1"/>
  <c r="A17" i="9" s="1"/>
  <c r="A18" i="9" s="1"/>
  <c r="A19" i="9" s="1"/>
  <c r="A20" i="9" s="1"/>
  <c r="A21" i="9" s="1"/>
  <c r="A22" i="9" s="1"/>
  <c r="A23" i="9" s="1"/>
  <c r="A24" i="9" s="1"/>
  <c r="A25" i="9" s="1"/>
  <c r="A26" i="9" s="1"/>
  <c r="A30" i="9" s="1"/>
  <c r="A34" i="9" s="1"/>
  <c r="A35" i="9" s="1"/>
  <c r="A36" i="9" s="1"/>
  <c r="A40" i="9" s="1"/>
  <c r="K64" i="9"/>
  <c r="K63" i="9"/>
  <c r="J135" i="9"/>
  <c r="K135" i="9" s="1"/>
  <c r="J71" i="9"/>
  <c r="K71" i="9" s="1"/>
  <c r="J70" i="9"/>
  <c r="K70" i="9" s="1"/>
  <c r="K88" i="9"/>
  <c r="K87" i="9"/>
  <c r="K86" i="9"/>
  <c r="J66" i="9"/>
  <c r="K66" i="9" s="1"/>
  <c r="J65" i="9"/>
  <c r="K65" i="9" s="1"/>
  <c r="J60" i="9"/>
  <c r="J59" i="9"/>
  <c r="K59" i="9" s="1"/>
  <c r="J134" i="9"/>
  <c r="K134" i="9" s="1"/>
  <c r="J133" i="9"/>
  <c r="K133" i="9" s="1"/>
  <c r="J132" i="9"/>
  <c r="K132" i="9" s="1"/>
  <c r="J131" i="9"/>
  <c r="K131" i="9" s="1"/>
  <c r="J130" i="9"/>
  <c r="K130" i="9" s="1"/>
  <c r="J25" i="9"/>
  <c r="K25" i="9" s="1"/>
  <c r="J112" i="9"/>
  <c r="K112" i="9" s="1"/>
  <c r="J111" i="9"/>
  <c r="K111" i="9" s="1"/>
  <c r="J128" i="9"/>
  <c r="K128" i="9" s="1"/>
  <c r="J191" i="9"/>
  <c r="K191" i="9" s="1"/>
  <c r="J190" i="9"/>
  <c r="K190" i="9" s="1"/>
  <c r="J189" i="9"/>
  <c r="K189" i="9" s="1"/>
  <c r="J188" i="9"/>
  <c r="K188" i="9" s="1"/>
  <c r="J187" i="9"/>
  <c r="K187" i="9" s="1"/>
  <c r="J186" i="9"/>
  <c r="K186" i="9" s="1"/>
  <c r="J185" i="9"/>
  <c r="K185" i="9" s="1"/>
  <c r="J184" i="9"/>
  <c r="K184" i="9" s="1"/>
  <c r="J183" i="9"/>
  <c r="K183" i="9" s="1"/>
  <c r="J182" i="9"/>
  <c r="K182" i="9" s="1"/>
  <c r="J181" i="9"/>
  <c r="K181" i="9" s="1"/>
  <c r="J180" i="9"/>
  <c r="K180" i="9" s="1"/>
  <c r="J179" i="9"/>
  <c r="K179" i="9" s="1"/>
  <c r="J178" i="9"/>
  <c r="K178" i="9" s="1"/>
  <c r="J177" i="9"/>
  <c r="K177" i="9" s="1"/>
  <c r="J176" i="9"/>
  <c r="K176" i="9" s="1"/>
  <c r="J175" i="9"/>
  <c r="K175" i="9" s="1"/>
  <c r="J174" i="9"/>
  <c r="K174" i="9" s="1"/>
  <c r="J173" i="9"/>
  <c r="K173" i="9" s="1"/>
  <c r="J172" i="9"/>
  <c r="K172" i="9" s="1"/>
  <c r="J171" i="9"/>
  <c r="K171" i="9" s="1"/>
  <c r="J170" i="9"/>
  <c r="K170" i="9" s="1"/>
  <c r="J169" i="9"/>
  <c r="K169" i="9" s="1"/>
  <c r="J168" i="9"/>
  <c r="K168" i="9" s="1"/>
  <c r="J167" i="9"/>
  <c r="K167" i="9" s="1"/>
  <c r="J165" i="9"/>
  <c r="K165" i="9" s="1"/>
  <c r="J164" i="9"/>
  <c r="K164" i="9" s="1"/>
  <c r="J163" i="9"/>
  <c r="K163" i="9" s="1"/>
  <c r="J162" i="9"/>
  <c r="K162" i="9" s="1"/>
  <c r="J161" i="9"/>
  <c r="K161" i="9" s="1"/>
  <c r="J160" i="9"/>
  <c r="K160" i="9" s="1"/>
  <c r="J159" i="9"/>
  <c r="K159" i="9" s="1"/>
  <c r="J158" i="9"/>
  <c r="K158" i="9" s="1"/>
  <c r="J157" i="9"/>
  <c r="K157" i="9" s="1"/>
  <c r="J156" i="9"/>
  <c r="K156" i="9" s="1"/>
  <c r="J155" i="9"/>
  <c r="K155" i="9" s="1"/>
  <c r="J154" i="9"/>
  <c r="K154" i="9" s="1"/>
  <c r="J153" i="9"/>
  <c r="K153" i="9" s="1"/>
  <c r="J152" i="9"/>
  <c r="K152" i="9" s="1"/>
  <c r="J151" i="9"/>
  <c r="K151" i="9" s="1"/>
  <c r="J150" i="9"/>
  <c r="K150" i="9" s="1"/>
  <c r="J149" i="9"/>
  <c r="K149" i="9" s="1"/>
  <c r="J148" i="9"/>
  <c r="K148" i="9" s="1"/>
  <c r="J147" i="9"/>
  <c r="K147" i="9" s="1"/>
  <c r="K146" i="9"/>
  <c r="J127" i="9"/>
  <c r="K127" i="9" s="1"/>
  <c r="D127" i="9"/>
  <c r="J126" i="9"/>
  <c r="K126" i="9" s="1"/>
  <c r="D126" i="9"/>
  <c r="J122" i="9"/>
  <c r="K122" i="9" s="1"/>
  <c r="J118" i="9"/>
  <c r="K118" i="9" s="1"/>
  <c r="J89" i="9"/>
  <c r="K89" i="9" s="1"/>
  <c r="J117" i="9"/>
  <c r="K117" i="9" s="1"/>
  <c r="J116" i="9"/>
  <c r="K116" i="9" s="1"/>
  <c r="J115" i="9"/>
  <c r="K115" i="9" s="1"/>
  <c r="J114" i="9"/>
  <c r="K114" i="9" s="1"/>
  <c r="J110" i="9"/>
  <c r="K110" i="9" s="1"/>
  <c r="J109" i="9"/>
  <c r="K109" i="9" s="1"/>
  <c r="J113" i="9"/>
  <c r="K113" i="9" s="1"/>
  <c r="J108" i="9"/>
  <c r="K108" i="9" s="1"/>
  <c r="J107" i="9"/>
  <c r="K107" i="9" s="1"/>
  <c r="D107" i="9"/>
  <c r="J106" i="9"/>
  <c r="K106" i="9" s="1"/>
  <c r="J105" i="9"/>
  <c r="K105" i="9" s="1"/>
  <c r="J104" i="9"/>
  <c r="K104" i="9" s="1"/>
  <c r="J103" i="9"/>
  <c r="K103" i="9" s="1"/>
  <c r="J102" i="9"/>
  <c r="K102" i="9" s="1"/>
  <c r="J101" i="9"/>
  <c r="K101" i="9" s="1"/>
  <c r="J100" i="9"/>
  <c r="K100" i="9" s="1"/>
  <c r="J99" i="9"/>
  <c r="K99" i="9" s="1"/>
  <c r="J98" i="9"/>
  <c r="K98" i="9" s="1"/>
  <c r="J97" i="9"/>
  <c r="K97" i="9" s="1"/>
  <c r="J96" i="9"/>
  <c r="K96" i="9" s="1"/>
  <c r="J95" i="9"/>
  <c r="K95" i="9" s="1"/>
  <c r="J94" i="9"/>
  <c r="K94" i="9" s="1"/>
  <c r="J93" i="9"/>
  <c r="K93" i="9" s="1"/>
  <c r="J92" i="9"/>
  <c r="K92" i="9" s="1"/>
  <c r="J91" i="9"/>
  <c r="K91" i="9" s="1"/>
  <c r="J90" i="9"/>
  <c r="K90" i="9" s="1"/>
  <c r="K85" i="9"/>
  <c r="J84" i="9"/>
  <c r="K84" i="9" s="1"/>
  <c r="J83" i="9"/>
  <c r="K83" i="9" s="1"/>
  <c r="J81" i="9"/>
  <c r="K81" i="9" s="1"/>
  <c r="J80" i="9"/>
  <c r="K80" i="9" s="1"/>
  <c r="J78" i="9"/>
  <c r="K78" i="9" s="1"/>
  <c r="J77" i="9"/>
  <c r="K77" i="9" s="1"/>
  <c r="J76" i="9"/>
  <c r="K76" i="9" s="1"/>
  <c r="J75" i="9"/>
  <c r="J74" i="9"/>
  <c r="K74" i="9" s="1"/>
  <c r="K73" i="9"/>
  <c r="J62" i="9"/>
  <c r="K62" i="9" s="1"/>
  <c r="J61" i="9"/>
  <c r="K61" i="9" s="1"/>
  <c r="J49" i="9"/>
  <c r="K49" i="9" s="1"/>
  <c r="J72" i="9"/>
  <c r="K72" i="9" s="1"/>
  <c r="K67" i="9"/>
  <c r="J69" i="9"/>
  <c r="K69" i="9" s="1"/>
  <c r="J40" i="9"/>
  <c r="K40" i="9" s="1"/>
  <c r="J36" i="9"/>
  <c r="K36" i="9" s="1"/>
  <c r="J34" i="9"/>
  <c r="K34" i="9" s="1"/>
  <c r="J35" i="9"/>
  <c r="K35" i="9" s="1"/>
  <c r="J30" i="9"/>
  <c r="K30" i="9" s="1"/>
  <c r="J45" i="9"/>
  <c r="K45" i="9" s="1"/>
  <c r="J24" i="9"/>
  <c r="K24" i="9" s="1"/>
  <c r="J23" i="9"/>
  <c r="K23" i="9" s="1"/>
  <c r="J22" i="9"/>
  <c r="K22" i="9" s="1"/>
  <c r="J21" i="9"/>
  <c r="K21" i="9" s="1"/>
  <c r="J20" i="9"/>
  <c r="K20" i="9" s="1"/>
  <c r="J19" i="9"/>
  <c r="K19" i="9" s="1"/>
  <c r="J18" i="9"/>
  <c r="K18" i="9" s="1"/>
  <c r="J17" i="9"/>
  <c r="K17" i="9" s="1"/>
  <c r="J16" i="9"/>
  <c r="J15" i="9"/>
  <c r="K15" i="9" s="1"/>
  <c r="J14" i="9"/>
  <c r="K14" i="9" s="1"/>
  <c r="J13" i="9"/>
  <c r="J12" i="9"/>
  <c r="A45" i="9" l="1"/>
  <c r="A49" i="9" s="1"/>
  <c r="A56" i="9" s="1"/>
  <c r="A57" i="9" s="1"/>
  <c r="A58" i="9" s="1"/>
  <c r="A59" i="9" s="1"/>
  <c r="A60" i="9" s="1"/>
  <c r="A61" i="9" s="1"/>
  <c r="A62" i="9" s="1"/>
  <c r="A63" i="9" s="1"/>
  <c r="A64" i="9" s="1"/>
  <c r="A65" i="9" s="1"/>
  <c r="A66" i="9" s="1"/>
  <c r="A67" i="9" s="1"/>
  <c r="A68" i="9" s="1"/>
  <c r="A69" i="9" s="1"/>
  <c r="A71" i="9" s="1"/>
  <c r="A72" i="9" s="1"/>
  <c r="A73" i="9" s="1"/>
  <c r="J201" i="9"/>
  <c r="K16" i="9"/>
  <c r="K75" i="9"/>
  <c r="K82" i="9"/>
  <c r="K12" i="9"/>
  <c r="K13" i="9"/>
  <c r="K201" i="9" l="1"/>
  <c r="A74" i="9"/>
  <c r="A75" i="9" s="1"/>
  <c r="A76" i="9" s="1"/>
  <c r="A77" i="9" s="1"/>
  <c r="A78" i="9" s="1"/>
  <c r="A79" i="9" l="1"/>
  <c r="A80" i="9" s="1"/>
  <c r="A81" i="9" s="1"/>
  <c r="A82" i="9" s="1"/>
  <c r="A83" i="9" s="1"/>
  <c r="A84" i="9" s="1"/>
  <c r="A85" i="9" l="1"/>
  <c r="A86" i="9" s="1"/>
  <c r="A87" i="9" s="1"/>
  <c r="A88" i="9" s="1"/>
  <c r="A89" i="9" s="1"/>
  <c r="A90" i="9" s="1"/>
  <c r="A91" i="9" s="1"/>
  <c r="A92" i="9" s="1"/>
  <c r="A93" i="9" s="1"/>
  <c r="A94" i="9" s="1"/>
  <c r="A95" i="9" s="1"/>
  <c r="A96" i="9" s="1"/>
  <c r="A97" i="9" s="1"/>
  <c r="A98" i="9" s="1"/>
  <c r="A99" i="9" s="1"/>
  <c r="A100" i="9" s="1"/>
  <c r="A101" i="9" s="1"/>
  <c r="A102" i="9" s="1"/>
  <c r="A103" i="9" s="1"/>
  <c r="A104" i="9" s="1"/>
  <c r="A105" i="9" s="1"/>
  <c r="A106" i="9" s="1"/>
  <c r="A107" i="9" s="1"/>
  <c r="A108" i="9" s="1"/>
  <c r="A109" i="9" s="1"/>
  <c r="A110" i="9" s="1"/>
  <c r="A111" i="9" s="1"/>
  <c r="A112" i="9" s="1"/>
  <c r="A113" i="9" s="1"/>
  <c r="A114" i="9" s="1"/>
  <c r="A115" i="9" s="1"/>
  <c r="A116" i="9" s="1"/>
  <c r="A117" i="9" s="1"/>
  <c r="A118" i="9" l="1"/>
  <c r="A122" i="9" s="1"/>
  <c r="A126" i="9" s="1"/>
  <c r="A127" i="9" s="1"/>
  <c r="A128" i="9" s="1"/>
  <c r="A129" i="9" s="1"/>
  <c r="A130" i="9" s="1"/>
  <c r="A131" i="9" s="1"/>
  <c r="A132" i="9" s="1"/>
  <c r="A133" i="9" s="1"/>
  <c r="A134" i="9" s="1"/>
  <c r="A135" i="9" s="1"/>
  <c r="A139" i="9" s="1"/>
  <c r="A143" i="9" s="1"/>
  <c r="A144" i="9" s="1"/>
  <c r="A145" i="9" s="1"/>
  <c r="A146" i="9" s="1"/>
  <c r="A147" i="9" s="1"/>
  <c r="A148" i="9" s="1"/>
  <c r="A149" i="9" s="1"/>
  <c r="A150" i="9" s="1"/>
  <c r="A151" i="9" s="1"/>
  <c r="A152" i="9" s="1"/>
  <c r="A153" i="9" s="1"/>
  <c r="A154" i="9" s="1"/>
  <c r="A155" i="9" s="1"/>
  <c r="A156" i="9" s="1"/>
  <c r="A157" i="9" s="1"/>
  <c r="A158" i="9" s="1"/>
  <c r="A159" i="9" s="1"/>
  <c r="A160" i="9" s="1"/>
  <c r="A161" i="9" s="1"/>
  <c r="A162" i="9" s="1"/>
  <c r="A163" i="9" s="1"/>
  <c r="A164" i="9" s="1"/>
  <c r="A165" i="9" s="1"/>
  <c r="A166" i="9" s="1"/>
  <c r="A167" i="9" s="1"/>
  <c r="A168" i="9" s="1"/>
  <c r="A169" i="9" s="1"/>
  <c r="A170" i="9" s="1"/>
  <c r="A171" i="9" s="1"/>
  <c r="A172" i="9" s="1"/>
  <c r="A173" i="9" s="1"/>
  <c r="A174" i="9" s="1"/>
  <c r="A175" i="9" s="1"/>
  <c r="A176" i="9" s="1"/>
  <c r="A177" i="9" s="1"/>
  <c r="A178" i="9" s="1"/>
  <c r="A179" i="9" s="1"/>
  <c r="A180" i="9" s="1"/>
  <c r="A181" i="9" s="1"/>
  <c r="A182" i="9" s="1"/>
  <c r="A183" i="9" s="1"/>
  <c r="A184" i="9" s="1"/>
  <c r="A185" i="9" s="1"/>
  <c r="A186" i="9" s="1"/>
  <c r="A187" i="9" s="1"/>
  <c r="A188" i="9" s="1"/>
  <c r="A189" i="9" s="1"/>
  <c r="A190" i="9" s="1"/>
  <c r="A191" i="9" s="1"/>
  <c r="A192" i="9" l="1"/>
  <c r="A193" i="9" s="1"/>
  <c r="A194" i="9" s="1"/>
  <c r="A195" i="9" s="1"/>
  <c r="A196" i="9" s="1"/>
  <c r="A197" i="9" s="1"/>
  <c r="A198" i="9" s="1"/>
  <c r="A199" i="9" s="1"/>
  <c r="A200" i="9" s="1"/>
</calcChain>
</file>

<file path=xl/sharedStrings.xml><?xml version="1.0" encoding="utf-8"?>
<sst xmlns="http://schemas.openxmlformats.org/spreadsheetml/2006/main" count="1021" uniqueCount="366">
  <si>
    <t>Утвержден</t>
  </si>
  <si>
    <t>Наименование закупаемых товаров, работ и услуг</t>
  </si>
  <si>
    <t xml:space="preserve">Способ закупок </t>
  </si>
  <si>
    <t>Краткая характеристика (описание) товаров, работ и услуг</t>
  </si>
  <si>
    <t>Единица измерения</t>
  </si>
  <si>
    <t>Количество, объем</t>
  </si>
  <si>
    <t>Цена за единицу</t>
  </si>
  <si>
    <t>Срок поставки товара, выполнения работ, оказания услуг</t>
  </si>
  <si>
    <t>Место поставки товара, выполнения работ, оказания услуг</t>
  </si>
  <si>
    <t>Сумма планируемая для закупки, тенге (без учета НДС)</t>
  </si>
  <si>
    <t>Сумма планируемая для закупки, тенге (с  учетом НДС)</t>
  </si>
  <si>
    <t>№</t>
  </si>
  <si>
    <t>из одного источника</t>
  </si>
  <si>
    <t>услуга</t>
  </si>
  <si>
    <t>г. Астана, пр. Кабанбай батыра,53</t>
  </si>
  <si>
    <t>И.о. Председателя Исполнительного совета                                                                                       М.Т. Мамашев</t>
  </si>
  <si>
    <t>с даты вступления договора в силу по 31 декабря 2011г.</t>
  </si>
  <si>
    <t>Консультационные услуги по разработке, внедрению и реализации корпоративных тренинговых программ для топ-менеджмента малого и среднего бизнеса</t>
  </si>
  <si>
    <t>Рабочие станции тип 1 с ИБП</t>
  </si>
  <si>
    <t>открытый тендер</t>
  </si>
  <si>
    <t>шт</t>
  </si>
  <si>
    <t>60 рабочих дней с даты вступления в силу договора</t>
  </si>
  <si>
    <t>Рабочие станции тип 2  с ИБП</t>
  </si>
  <si>
    <t>Рабочие станции тип 3 (ноутбук)</t>
  </si>
  <si>
    <t>Принтер формата А4</t>
  </si>
  <si>
    <t>запрос ценовых предложении</t>
  </si>
  <si>
    <t>Принтер цветной формата А4</t>
  </si>
  <si>
    <t>Принтер цветной формата А3</t>
  </si>
  <si>
    <t xml:space="preserve"> Максимальный формат бумаги: А3 (297 х 426 мм), Скорость цветной печати не менее стр/мин: 20</t>
  </si>
  <si>
    <t>МФУ</t>
  </si>
  <si>
    <t>Копировальный аппарат тип 1</t>
  </si>
  <si>
    <t>Функции аппарата: копирование, печать, сканирование, скорость ч/б печати не менее  стр/мин: 35, Формат бумаги: А3, А4, А5, B4, B5</t>
  </si>
  <si>
    <t>Копировальный аппарат тип 2</t>
  </si>
  <si>
    <t xml:space="preserve"> Цифровая многофункциональная система обработки изображений, скорость печати не менее 86 стр./мин (A4)
</t>
  </si>
  <si>
    <t>комплект</t>
  </si>
  <si>
    <t>Система синхронного перевода</t>
  </si>
  <si>
    <t xml:space="preserve">Оборудование для системы синхронного перевода,  будки для синхронного перевода </t>
  </si>
  <si>
    <t>80 рабочих дней с даты вступления в силу договора</t>
  </si>
  <si>
    <t>180 рабочих дней с даты вступления в силу договора</t>
  </si>
  <si>
    <t>Голосовой шлюз для аналоговых телефонов</t>
  </si>
  <si>
    <t>Связь цифровой телефонии с аналоговой</t>
  </si>
  <si>
    <t>60 календарных  дней с даты вступления в силу договора</t>
  </si>
  <si>
    <t>Вычислительная инфраструктура</t>
  </si>
  <si>
    <t>Комплект серверов и ПО для создания необходимых информационных систем и сервисов</t>
  </si>
  <si>
    <t>80 календарных дней с даты вступления в силу договора</t>
  </si>
  <si>
    <t>Сеть беспроводной передачи данных</t>
  </si>
  <si>
    <t>Оборудование для организации сети беспроводной передачи данных</t>
  </si>
  <si>
    <t>г. Астана</t>
  </si>
  <si>
    <t>в том числе:</t>
  </si>
  <si>
    <t>работа</t>
  </si>
  <si>
    <t>с даты вступления договора в силу по 31 декабря 2011 г.</t>
  </si>
  <si>
    <t>2011-2012 г.</t>
  </si>
  <si>
    <t>Медицинское страхование</t>
  </si>
  <si>
    <t>человек</t>
  </si>
  <si>
    <t>в течение 12 месяцев со дня вступления в силу договора</t>
  </si>
  <si>
    <t>Представительские расходы</t>
  </si>
  <si>
    <t>г. Астана                г. Алматы</t>
  </si>
  <si>
    <t>Обязательное страхование работника от несчастных случаев при исполнении им трудовых (служебных) обязанностей</t>
  </si>
  <si>
    <t>Экспертное обследование объектов 1-ой очереди строительства объекта Научно-образовательного комплекса АО "Назарбаев Университет"</t>
  </si>
  <si>
    <t>90 календарных дней с даты вступления в силу договора</t>
  </si>
  <si>
    <t>Услуги по  получению исходно-разрешительной документации: Разработка проекта по выкупу земельных участков</t>
  </si>
  <si>
    <t>30 календарных дней с даты вступления в силу договора</t>
  </si>
  <si>
    <t>Аудит финансовой отчетности за 2011 г.</t>
  </si>
  <si>
    <t>6 месяцев с даты вступления договора в силу договора</t>
  </si>
  <si>
    <t>Аудит финансовой отчетности за 2010 г.</t>
  </si>
  <si>
    <t>Аудит отдельной и консолидированной финансовой отчетности за 2010 г.</t>
  </si>
  <si>
    <t>даты вступления в силу договора по 15 июня 2011 г.</t>
  </si>
  <si>
    <t>Консультационно-информационное обслуживание по вопросам налогообложения</t>
  </si>
  <si>
    <t>Дистанционное консультационное сопровождение по любым спорным и/или неоднозначным вопросам налогообложения, возникающим в ходе хозяйственной деятельности</t>
  </si>
  <si>
    <t xml:space="preserve">Разработка и внедрение интегрированной системы управления рисками </t>
  </si>
  <si>
    <t>Консультационные услуги по разработке проектов учредительных документов Университета и его дочерних организаций</t>
  </si>
  <si>
    <t>Консультационные услуги по совершенствованию корпоративного управления Университета</t>
  </si>
  <si>
    <t xml:space="preserve">Консультационные и юридические услуги по вопросам заключения соглашений с зарубежными ВУЗами и научными центрами  </t>
  </si>
  <si>
    <t>г. Астана/ Великобритания/США</t>
  </si>
  <si>
    <t xml:space="preserve">Консультационные услуги по разработке обоснований для привлечения инвестиций в АО "Назарбаев Университет" на 2011-2014 годы </t>
  </si>
  <si>
    <t xml:space="preserve">Разработка обоснований для привлечения инвестиций на строительство, информатизацию и материально-техническое обеспечение АО "Назарбаев Университет" на 2011-2014 годы </t>
  </si>
  <si>
    <t xml:space="preserve">Услуги по размещению информации  в зарубежных средствах массовой информации  </t>
  </si>
  <si>
    <t xml:space="preserve">Услуги по размещению информации  в зарубежных средствах массовой информации (зарубежных журналах) </t>
  </si>
  <si>
    <t>Вашингтон, США</t>
  </si>
  <si>
    <t xml:space="preserve">Услуги по размещению информации  в зарубежных средствах массовой информации (зарубежных интернет-ресурсах) </t>
  </si>
  <si>
    <t>Ист Ланзинг, Мичиган, США</t>
  </si>
  <si>
    <t>Услуги он-лайн рекрутинговых агентств (зарубежных)</t>
  </si>
  <si>
    <t>Услуги по номинальному держанию ценных бумаг Университета на 2011 г.</t>
  </si>
  <si>
    <t xml:space="preserve">Услуги по ведению системы реестра держателей акций на 2011 г. </t>
  </si>
  <si>
    <t>Создание и информационное наполнение первой очереди научно образовательного портала университета</t>
  </si>
  <si>
    <t>«Создание информационной  системы для комплексной автоматизации библиотечных процессов и организации централизованного хранилища электронных ресурсов (второй этап)»</t>
  </si>
  <si>
    <t xml:space="preserve">Доступ к комплексу научной информации, размещенной на вэб-сайтах </t>
  </si>
  <si>
    <t>Предоставление информации размещенной на вэб сайтах: British Periodicals Online, Literature Online (LION), Oxford Journals, JSTORE, Arts&amp;Humanities Full text</t>
  </si>
  <si>
    <t>Доступ к научной информации EBSCO Publishing, размещенной на вэб-сайте</t>
  </si>
  <si>
    <t xml:space="preserve">Предоставление информации, размещенной на вэб сайте EBSCO Publishing </t>
  </si>
  <si>
    <t>Оказание PR-услуг по организации информационного маркетинга и рекламы</t>
  </si>
  <si>
    <t>Производство и размещение рекламного и имиджевого материала в печатных и электронных СМИ (в том числе и региональных), ротация, производство видео и радио роликов, медиа-мониторинг, организация пресс-коференций, репутационноe исследование»</t>
  </si>
  <si>
    <t>Республика Казахстан</t>
  </si>
  <si>
    <t>Разработка и производство POS материалов</t>
  </si>
  <si>
    <t>Поддержание и продвижение бренда,  производство брошюр, постеров, лифлетов и флаеров различного формата, поздравительных открыток к праздникам, подготовка презентационных компакт-дисков и флешек, производство фотопанелей к выставочным стендам, производство ролл-апов и панелей к ним, Разработка уникальной серии имиджевой сувенирной продукции</t>
  </si>
  <si>
    <t>Услуги по профессиональной фото и видео съемке корпоративных PR мероприятий</t>
  </si>
  <si>
    <t>Организация фото и видео съемки мероприятий, пресс конференций, деловых встреч, брифингов, круглых столов, презентаций; архивирование фото и видео материалов на электронный носитель; монтаж отснятого материала, наложение титров, музыкальное и компьютерное оформление  (10 пресс-конференций, 4 выставки, 6 мероприятий).</t>
  </si>
  <si>
    <t>Производство имиджевого фильма</t>
  </si>
  <si>
    <t>Производство имиджевого фильма, хронометраж 3-7 мин, на 2-3 языках</t>
  </si>
  <si>
    <t>PR мероприятия с участием международных профессоров, лекторов</t>
  </si>
  <si>
    <t>Проведение маркетинговых и PR-акций компании</t>
  </si>
  <si>
    <t>Проведение 7 (семь) маркетинговых и PR-акций компании</t>
  </si>
  <si>
    <t>Организация и проведение официальных мероприятий</t>
  </si>
  <si>
    <t>Организация и проведение официальных мероприятий с участие государственных органов, высокопоставленных лиц</t>
  </si>
  <si>
    <t>запрос ценовых предложений</t>
  </si>
  <si>
    <t>Развитие СЭД НУ, внедрение для дочерних организаций и интеграция с СЭД НУ"</t>
  </si>
  <si>
    <t>закуп из одного источника</t>
  </si>
  <si>
    <t>закуп лицензий, развитие СЭД НУ, внедрение для дочерних организаций и интеграция с СЭД НУ, мобильные рабочие места</t>
  </si>
  <si>
    <t>270 календарных дней с даты вступления в силу договора</t>
  </si>
  <si>
    <t>Услуги по отбору абитуриентов</t>
  </si>
  <si>
    <t>Организация и проведение теста английского BCEPT и IELTS</t>
  </si>
  <si>
    <t>6 месяцев с даты вступления в силу договора</t>
  </si>
  <si>
    <t>Консультационные услуги по внедрению и реализации  базовых приоритетных мер по  развитию премедицинской/ домедицинской программы, указанной в Концепции развития Медицинской школы  (Стратегическое  планирование и программа оценки)</t>
  </si>
  <si>
    <t>в течении 6 месяцев с даты вступления в силу договора</t>
  </si>
  <si>
    <t>в течении года по согласованию с заказчиком</t>
  </si>
  <si>
    <t xml:space="preserve">Консультационные услуги по разработке обоснований для привлечения инвестиций в научно-исследовательскую инфраструктуру АО "Назарбаев Университет" на 2011-2014 годы </t>
  </si>
  <si>
    <t xml:space="preserve">Разработка обоснований для привлечения инвестиций в научно-исследовательскую инфраструктуру АО "Назарбаев Университет" на 2011-2014 годы </t>
  </si>
  <si>
    <t>Внедрение международных стандартов в области больничного управления</t>
  </si>
  <si>
    <t>Консультационные услуги по внедрению концепции развития Школы социальных наук и гуманитарных наук в НУ</t>
  </si>
  <si>
    <t>в течении 5 месяцев с даты вступления в силу договора</t>
  </si>
  <si>
    <t>Консультационные услуги по разработке, внедрению и реализации корпоративных тренинговых программ для государственных служащих и членов Правительства Республики Казахстан</t>
  </si>
  <si>
    <t>Консультационные услуги по разработке и внедрению системы управления эффективностью</t>
  </si>
  <si>
    <t>Услуги по поиску и привлечению провоста</t>
  </si>
  <si>
    <t>Консультационные услуги, в сферах образования и науки, методического, методологического и материально-технического обеспечения образовательного процесса, а также внедрения и реализация образовательных программ, концепции развития (Программы по Стратегическому планированию и оценке) для организации и осуществления образовательной деятельности в Школе Наук и Технологий в Назарбаев Университет</t>
  </si>
  <si>
    <t>Участие в выставке</t>
  </si>
  <si>
    <t>Участие в выставках</t>
  </si>
  <si>
    <t xml:space="preserve">в течение 2011 г. </t>
  </si>
  <si>
    <t>XII Казахстанская Международная Выставка «Образование и карьера - 2011»</t>
  </si>
  <si>
    <t>з дня</t>
  </si>
  <si>
    <t>г. Алматы, КЦДС «Атакент»</t>
  </si>
  <si>
    <t>VIII Казахстанская Международная Выставка «Образование и наука XXI века - 2011»</t>
  </si>
  <si>
    <t>Тренинг-семинар</t>
  </si>
  <si>
    <t>Strategic Management, Mини МВА</t>
  </si>
  <si>
    <t>2 дня</t>
  </si>
  <si>
    <t>Алматы</t>
  </si>
  <si>
    <t>Тренинг</t>
  </si>
  <si>
    <t>5 дней</t>
  </si>
  <si>
    <t>Семинар</t>
  </si>
  <si>
    <t>Менеджмент в образовании</t>
  </si>
  <si>
    <t>10 дней</t>
  </si>
  <si>
    <t>Курсы</t>
  </si>
  <si>
    <t>Казахский язык в компании</t>
  </si>
  <si>
    <t>60 дней</t>
  </si>
  <si>
    <t>Введение в базы данных</t>
  </si>
  <si>
    <t>Пользователь Microsoft Access</t>
  </si>
  <si>
    <t>Управление эффективностью</t>
  </si>
  <si>
    <t>3 дней</t>
  </si>
  <si>
    <t>Формирование управленческих команд через интенсивное творческое взаимодействие</t>
  </si>
  <si>
    <t>4 дня</t>
  </si>
  <si>
    <t>Обеспечение взаимопонимания и взаимодействия Департамента по студенческим делам</t>
  </si>
  <si>
    <t>3 дня</t>
  </si>
  <si>
    <t>Конференция</t>
  </si>
  <si>
    <t>Eurasian PR event</t>
  </si>
  <si>
    <t>Медиа Курултай</t>
  </si>
  <si>
    <t>Мастер- класс</t>
  </si>
  <si>
    <t>Семь возрастов PR-специалиста</t>
  </si>
  <si>
    <t>1 день</t>
  </si>
  <si>
    <t>Семинар-практикум</t>
  </si>
  <si>
    <t>Семинар-тренинг</t>
  </si>
  <si>
    <t>Техника и тактика ведения переговоров</t>
  </si>
  <si>
    <t xml:space="preserve">Искусство и технология переговоров </t>
  </si>
  <si>
    <t>Планирование и бюджетирование, технология построения бюджета</t>
  </si>
  <si>
    <t>Семинар по программе АССА DipIFR (+регистрация на экзамен)</t>
  </si>
  <si>
    <t>Семинар по сертификации бухгалтеров</t>
  </si>
  <si>
    <t>Cеминар по сертификации бухгалтеров (+регистрация на экзамен)</t>
  </si>
  <si>
    <t>Астана</t>
  </si>
  <si>
    <t>Практический курс CAP(+регистрация на экзамен)</t>
  </si>
  <si>
    <t>с даты вступления договора в силу по 30 сентября 2011 г</t>
  </si>
  <si>
    <t>Повышение квалификации по инвестиционному анализу для руководителей</t>
  </si>
  <si>
    <t>Москва</t>
  </si>
  <si>
    <t>Экзамен</t>
  </si>
  <si>
    <t>Предоставление материалов для сдачи экзамена; участие в экзамене "Сертифицированный финансовый аналитик"</t>
  </si>
  <si>
    <t>Участие в экзамене "Сертифицированный финансовый аналитик"</t>
  </si>
  <si>
    <t>Управление операционными и финансовыми рисками</t>
  </si>
  <si>
    <t>Финансовый менеджмент</t>
  </si>
  <si>
    <t>Планирование и анализ ФХД предприятий</t>
  </si>
  <si>
    <t>Консолидация финансовой отчетности</t>
  </si>
  <si>
    <t>Использование системы управления базами данных Oracle</t>
  </si>
  <si>
    <t>Казахстанское содержание</t>
  </si>
  <si>
    <t>Практикум по построению системы мотивации и вознаграждения, грейдирование, вознаграждение по результатам, нематериальная мотивация</t>
  </si>
  <si>
    <t>6 дней</t>
  </si>
  <si>
    <t>Международная HR конференция</t>
  </si>
  <si>
    <t>Конференция-форум</t>
  </si>
  <si>
    <t xml:space="preserve"> HR конференция-форум</t>
  </si>
  <si>
    <t>Трудовой кодекс РК</t>
  </si>
  <si>
    <t>Тимбилдинг</t>
  </si>
  <si>
    <t>Вопросы документирования и архивного дела</t>
  </si>
  <si>
    <t>Документооборот и информационные технологии</t>
  </si>
  <si>
    <t>14 дней</t>
  </si>
  <si>
    <t xml:space="preserve">1) Правовое регулирование деятельности акционерных обществ (Корпоративное  право)             </t>
  </si>
  <si>
    <t>Договорные отношения</t>
  </si>
  <si>
    <t>Семинар-совещание</t>
  </si>
  <si>
    <t>Семинар-совещание в сфере правого обеспечения</t>
  </si>
  <si>
    <t>Проблемы контрактного права</t>
  </si>
  <si>
    <t>Консалтинговые услуги в сфере образования  и науки, методологического, методического и материально-технического обеспечения образовательного процесса, а также по реализации образовательных программ, концепции и развития для организации и осуществления образовательной, научной деятельности в Школе Инженерии</t>
  </si>
  <si>
    <t>С даты вступления в силу договора до 30 ноября 2011 г.</t>
  </si>
  <si>
    <t>Астана Казахстан/Лондон Великобритания</t>
  </si>
  <si>
    <t>ИТОГО</t>
  </si>
  <si>
    <t xml:space="preserve">Тактовая частота процессора не менее 3,06 ГГц; Кэш-память не менее 6Mb; Количество ядер не менее 2; Объем установленной оперативной памяти не менее 4 Гб; </t>
  </si>
  <si>
    <t xml:space="preserve">Количество процессоров не менее 2: Количество ядер в каждом процессоре не менее 2;  Тактовая частота процессора не менее 2,3 ГГц; Кэш-память – 8Mb; Объем установленной оперативной памяти не менее 4 Гб;   </t>
  </si>
  <si>
    <t>с даты вступления в силу договора по 31 декабря 2011 года</t>
  </si>
  <si>
    <t>в течение 90 календарных дней с даты вступления в силу договора</t>
  </si>
  <si>
    <t xml:space="preserve">Тактовая частота процессора не менее 1,73 ГГц; Объем установленной оперативной памяти не менее 4 Гб; </t>
  </si>
  <si>
    <t>Способ печати: цветная лазерная печать,  Скорость печати: не менее 20 стр./мин (цветная печать)</t>
  </si>
  <si>
    <t xml:space="preserve">Выкуп и физический снос дачных участков, расположенных в границах пр. Туран-ул. №27-пр. Кабанбай батыра-ул. №31 под строительство Научно-образовательного комплекса АО «Назарбаев Университет» </t>
  </si>
  <si>
    <t>в течение 5 (пяти) месяцев со дня вступления в силу договора</t>
  </si>
  <si>
    <t>Строительно-монтажные работы по осушению участка затопленного системами озер Малый Талдыколь на территории Научно-образовательного комплекса АО «Назарбаев Университет»</t>
  </si>
  <si>
    <t>2011 г.-8 136 348 780</t>
  </si>
  <si>
    <t>2012г.-14 596 689 290</t>
  </si>
  <si>
    <t>2011 г.-9 112 710 633</t>
  </si>
  <si>
    <t>2012г.-16 348 292 005</t>
  </si>
  <si>
    <t xml:space="preserve">Услуги по  получению исходно-разрешительной документации: подготовка документов для целей проектирования и строительства, разработка схем координат и др. </t>
  </si>
  <si>
    <t>2011-2012 г.г.</t>
  </si>
  <si>
    <t>Услуги по оформлению документов о праве на земельный участок (подготовка документаций на земельный участок для строительства и установки временных объектов)</t>
  </si>
  <si>
    <t xml:space="preserve">Разработка концепции развития интегрированной академической системы здравоохранения </t>
  </si>
  <si>
    <t>Разработка концепции развития научных исследований в области медицины долголетия</t>
  </si>
  <si>
    <t>Предпроектное исследование проекта «Госпиталь будущего»</t>
  </si>
  <si>
    <t>Разработка финансовой модели проекта «Госпиталь будущего»</t>
  </si>
  <si>
    <t>Разработка технико-экономического обоснования инвестиции в инфрастуктуру медицинского кластера</t>
  </si>
  <si>
    <t>с даты вступления договора в силу до 24 октября 2011г.</t>
  </si>
  <si>
    <t>Рабочие станции тип 4 (ноутбук)</t>
  </si>
  <si>
    <t>18 часов</t>
  </si>
  <si>
    <t>42 часа</t>
  </si>
  <si>
    <t>МФУ, принтер/сканер/копир, формата A4</t>
  </si>
  <si>
    <t>Производство имиджевой продукции</t>
  </si>
  <si>
    <t>Производство и разработка имиджевой продукции с символикой университета: VIP подарки, зонты, ручки, рюкзаки, ежедневники, бейсболки, кружки, USB флешки, калькуляторы, визитницы, часы, брелоки, значки, майки, куртки, ветровки, канцелярские наборы (бумажные кубики) и тд.</t>
  </si>
  <si>
    <t>комплексная работа</t>
  </si>
  <si>
    <t>Разработка проектно-сметной документации, выполнение строительно-монтажных работ по перепланировке и ввод в эксплуатацию блоков 5, 6, 7, 9 здания АО «Назарбаев Университет» и квартир ЖК «Северное сияние»</t>
  </si>
  <si>
    <t xml:space="preserve">с даты вступления в силу договора подряда 
до 15 сентября 2011 года
</t>
  </si>
  <si>
    <t>VII Международный PR-форум</t>
  </si>
  <si>
    <t>Менеджер по маркетингу и рекламе</t>
  </si>
  <si>
    <t>Практика применения Трудового Кодекса Республики Казахстан</t>
  </si>
  <si>
    <t>Научные исследования в области наук о жизни</t>
  </si>
  <si>
    <t>с даты вступления договора в силу по 31 декабря 2011 года</t>
  </si>
  <si>
    <t>Научные исследования в области медицины</t>
  </si>
  <si>
    <t xml:space="preserve">Фундаментальные и прикладные научные исследования      </t>
  </si>
  <si>
    <t>Разработка и реализация научно-исследовательских проектов в области образования</t>
  </si>
  <si>
    <t>1. Изучение эко-социальных и генетических факторов, определяющих восприимчивость населения Республики Казахстан к туберкулезу. Научное обоснование эффективности и показаний к применению новых методов лечения. 
2. Разработка методов раннего предупреждения и совершенствования лечения наследственных заболеваний, внутриутробной задержки развития плода и дыхательной недостаточности детей раннего возраста. 
3. Разработка инновационных подходов регенеративной медицины и внедрение научных основ медицины долголетия</t>
  </si>
  <si>
    <t>1. Улучшение ранней диагностики наследственных заболеваний у детей путем изучения генетических факторов в системе «ген-белок-мета-болит». 
2. Совершенствование морфологических, клинико-биохимических и инструментальных методов оценки функциональных резервов донорской почки. 
3. Нейрональная пластичность в онтогенезе нарушений нервно-психического развития у недоношенных детей.
4. Показатели иммунновоспалительных процессов и генетические маркеры внезапной сердечной смерти у лиц с желудочковыми нарушениями ритма сердца и мерцательной аритмией</t>
  </si>
  <si>
    <t>1. Исследование и разработка технологий возобновляемой энергетики и интеллектуальных (умных) энергетических сетей для применения в Республике Казахстан. 
2. Создание лаборатории исследования фотоэлементов второго и третьего поколений.
3. Энергетическое, экономическое и экологическое моделирование вариантов развития энергетического сектора Республики Казахстан и ее взаимосвязь с глобальной энергетической системой.
4. Проектирование комплекса сбора и обработки Интернет данных (Поисковая система).
5. Разработка комплекса топологических методов и алгоритмов для изучения некоторых свойств пористых материалов и их энергетических ландшафтов. 
6. Исследования по созданию технологий получения новых лекарственных средств с использованием методов рационального дизайна и компьютерного моделирования.  
7. Исследование по созданию технологии нанокапсулирования и наноструктурных лекарственных препаратов</t>
  </si>
  <si>
    <t>1. Координация учебных программ средних общеобразовательных школ и ВУЗов Казахстана в контексте мирового опыта.
2. Совершенствование системы менеджмента и обеспечения качества образования в Республике Казахстан с учетом международного опыта.
3. Интернационализация как стратегический фактор развития системы образования и науки Республики Казахстан в условиях социально-экономической глобализации</t>
  </si>
  <si>
    <t>Способ печати: электрофотографическая печать с использованием лазерной технологии. Скорость монохромной печати А4: не менее 21 стр. в монохромном режиме (формат А4)</t>
  </si>
  <si>
    <t>Организация обучения методике критического мышления в АО «Назарбаев Университет»</t>
  </si>
  <si>
    <t xml:space="preserve">1. Организация и проведение экзамена IELTS для учителей общеобразовательных школ с целью определения и соответствия уровня английского языка для участия в проекте.
2. Организация подготовки и обучения учителей методике преподавания критического мышления по программе Университета Кембриджа.
3. Организация и проведение апробации проекта «развитие критического мышления» в школах Республики Казахстан 
</t>
  </si>
  <si>
    <t>Подготовка исходных данных на осуществление архитектурно-градостроительной деятельности по перепланировке помещений второго пускового комплекса первой очереди строительства Научно-образовательного комплекса без изменения функционального назначения</t>
  </si>
  <si>
    <t xml:space="preserve">Подготовка исходных данных на осуществление архитектурно-градостроительной деятельности по перепланировке квартир без изменения функционального назначения по адресу: г. Астана, ул. Достык, д. 5/2, кв. №№75, 79, 80, 111, 115, 116, 117, 121, 122, 123, 127, 128, 129, 133, 134, 135, 139, 140, 145, 146, 147, 151, 152, 153, 157, 158 </t>
  </si>
  <si>
    <t>Разработка схем координат Пускового комплекса 1 второй очереди строительства Научно-образовательного комплекса АО «Назарбаев Университет»</t>
  </si>
  <si>
    <t>Разработка схем координат участка застройки под солнечные батареи второй очереди строительства Научно-образовательного комплекса АО «Назарбаев Университет»</t>
  </si>
  <si>
    <t>США</t>
  </si>
  <si>
    <t>Великобрита-ния</t>
  </si>
  <si>
    <t xml:space="preserve">12 месяцев с даты вступления договора в силу </t>
  </si>
  <si>
    <t xml:space="preserve">Услуги по размещению информации о вакансиях  в зарубежных средствах массовой информации  </t>
  </si>
  <si>
    <t>Разработка схем координат спортивного сооружения второй очереди строительства Научно-образовательного комплекса АО «Назарбаев Университет»</t>
  </si>
  <si>
    <t>1 месяц с даты вступления договора в силу</t>
  </si>
  <si>
    <t>с даты вступления в силу Основного договора до 25 ноября 2011 года</t>
  </si>
  <si>
    <t>Подготовка исходных данных на осуществление архитектурно-градостроительной деятельности по перепланировке помещений первого пускового комплекса первой очереди строительства Научно-образовательного комплекса без изменения функционального назначения</t>
  </si>
  <si>
    <t xml:space="preserve">с даты вступления договора в силу по 
31 декабря 2011 года
</t>
  </si>
  <si>
    <t>Создание информационной  системы для комплексной автоматизации библиотечных процессов и организации централизованного хранилища электронных ресурсов (второй этап)</t>
  </si>
  <si>
    <t xml:space="preserve">Медицинское страхование международного академического персонала </t>
  </si>
  <si>
    <t>Медицинское страхование международного академического персонала Назарбаев Университет</t>
  </si>
  <si>
    <t>Добровольное страхование международного академического персонала Назарбаев Университет от несчастного случая</t>
  </si>
  <si>
    <t xml:space="preserve">в течение 12 месяцев со дня вступления договора в силу </t>
  </si>
  <si>
    <t>с даты вступления договора в силу до 30 июля 2012 г.</t>
  </si>
  <si>
    <t>Организация мероприятий, связанных с обучением и повышением квалификации на базе АО "Назарбаев Университет" учитетелей для вновь вводимых и действующих "Назарбаев интеллектуальных школ"</t>
  </si>
  <si>
    <t>Организация мероприятий, связанных с обучением и повышением квалификации на базе АО "Назарбаев Университет" ста слушателей из числа педагогических работников Республики Казахстан для вновь вводимых и действующих "Назарбаев интеллектуальных школ"</t>
  </si>
  <si>
    <t>Медицинское страхование для работников "Назарбаев Университет"</t>
  </si>
  <si>
    <t>Консультационные услуги по внедрению образовательных программ, концепции развития для организации и осуществления образовательной деятельности системы работы Офис регистратора</t>
  </si>
  <si>
    <t>с даты вступления договора в силу по 31 октября 2011 г.</t>
  </si>
  <si>
    <t>Тактовая частота процессора не менее 2,7 ГГц; Объем установленной оперативной памяти не менее 4 Гб</t>
  </si>
  <si>
    <t>Консультационные услуги по внедрению и реализации  концепции развития (Программы по Стратегическому планированию и оценке нужд) в части основных приоритетных мер для организации образовательной деятельности в Высшей Школе государственной политики</t>
  </si>
  <si>
    <t>с даты вступления договора в силу до 30 сентября 2012 г.</t>
  </si>
  <si>
    <t>2011 г.-103 600 000</t>
  </si>
  <si>
    <t>2012 г.- 155 400 000</t>
  </si>
  <si>
    <t>2011 г.- 116 032 000</t>
  </si>
  <si>
    <t>2012 г.- 174 048 000</t>
  </si>
  <si>
    <t>Консультационные услуги по внедрению и реализации концепции развития (Программы по Стратегическому планированию и оценке нужд) в части основных приоритетных мер для организации образовательной деятельности в Высшей Школе Бизнеса</t>
  </si>
  <si>
    <t>с даты вступления договора в силу до 30 июня 2012 г.</t>
  </si>
  <si>
    <t>2011 г.-148 000 000</t>
  </si>
  <si>
    <t>2012 г.- 261 551 224</t>
  </si>
  <si>
    <t>2011 г.- 165 760 000</t>
  </si>
  <si>
    <t>2012 г.- 292 937 371</t>
  </si>
  <si>
    <t>2012 г. - 132 589 275</t>
  </si>
  <si>
    <t>2011 г. - 1 117 514 815</t>
  </si>
  <si>
    <t>2011 г. - 1 251 616 593</t>
  </si>
  <si>
    <t>2012 г. - 148 499 988</t>
  </si>
  <si>
    <t>2011 г.- 157 500 000</t>
  </si>
  <si>
    <t>2012 г.- 236 250 000</t>
  </si>
  <si>
    <t>2011 г.- 176 400 000</t>
  </si>
  <si>
    <t>2012 г.- 264 600 000</t>
  </si>
  <si>
    <t>Технические условия на газоснабжение 7 блока  Научно-образовательного комплекса «Назарбаев Университет»</t>
  </si>
  <si>
    <t xml:space="preserve">Разбивка границ участка и вынос репера по 
пр. Кабанбай батыра, 53
</t>
  </si>
  <si>
    <t>Проведение официального приема лиц, расходы по проезду, проживание, консульский сбор, оплата госпошлины, услуги переводчиков, транспортные расходы, синхронный перевод, аренда помещений, презентационные материалы, сувениры, памятные подарки</t>
  </si>
  <si>
    <t>делегация</t>
  </si>
  <si>
    <t>2011 г.-1 784 654 952</t>
  </si>
  <si>
    <t>2012 г.-446 163 738</t>
  </si>
  <si>
    <t>2011 г.-1 998 813 546</t>
  </si>
  <si>
    <t>2012 г.-499 703 387</t>
  </si>
  <si>
    <t>2011 г.-1 314 220 908</t>
  </si>
  <si>
    <t>2011 г.- 1 471 927 417</t>
  </si>
  <si>
    <t>2012 г.- 29 147 445 391</t>
  </si>
  <si>
    <t>2012 г.- 32 645 138 838</t>
  </si>
  <si>
    <t>2013 г.- 16 058 361 540</t>
  </si>
  <si>
    <t>2013 г.- 17 985 364 925</t>
  </si>
  <si>
    <t>Авторский надзор за ведением работ по осушению участка затопленного системой озер Малый Талдыколь на территории "Назарбаев Университет"</t>
  </si>
  <si>
    <t>Аренда конференцзала для проведения презентации</t>
  </si>
  <si>
    <t>Транспортные услуги</t>
  </si>
  <si>
    <t>Транспортные услуги для рекрутинга, перевозки печатных изданий и демонстративных стендов</t>
  </si>
  <si>
    <t>Разработка, внедрение и реализация образовательной программы в Подготовительном центре</t>
  </si>
  <si>
    <t>2011 г.- 841 944 000</t>
  </si>
  <si>
    <t>2012 г.- 775 128 000</t>
  </si>
  <si>
    <t>Представительские расходы Подготовительной школы, Школы Инженерии, школа Наук и Технологий, Школа социальных и гуманитарных наук, Высшая школа бизнеса, Школа государственной политики, Кафедра дисциплин национального компонента</t>
  </si>
  <si>
    <t>Консультационные услуги по реализации интегрированной финансово-экономической системы "Назарбаев Университет"</t>
  </si>
  <si>
    <t>Услуги по краткосрочному комплектованию штата для обеспечения персоналом Школы Инженерии</t>
  </si>
  <si>
    <t>Разработка, внедрение и реализация образовательной программы в Подготовительном центре, включая деятельность в качестве академического консультанта в поддержку работы Назарбаев Университет, планированию с целью создания Программы по таким вопросам как подготовка и подбор кадров, управление персоналом, набор студентов для обучения по программе, составление материалов всех экзаменов по программе, надзор за их проведением и выставление оценок</t>
  </si>
  <si>
    <t>Корректировка технико-экономического обоснования создания и строительства Научно-образовательного комплекса "Назарбаев Университет"</t>
  </si>
  <si>
    <t>2011 г. - 26 786 000</t>
  </si>
  <si>
    <t>2012 г. - 22 400 000</t>
  </si>
  <si>
    <t>2011 г. - 30 000 320</t>
  </si>
  <si>
    <t>2012 г. - 25 088 000</t>
  </si>
  <si>
    <t>Услуги по предоставлению до 5 сотрудников, необходимых для реализации альтернативной краткосрочной модели комплектования штата для проведения модулей 1 семестра 2011-2012 учебного года и предоставления помощи в обеспечении Школы инженерии достаточным квалифицированным персоналом</t>
  </si>
  <si>
    <t xml:space="preserve">Проведение проектно-изыскательских работ , разработка проектно-сметной документациии, строительно-монтажные работы ввод в эксплуатацию объектов ПК-2, ПК-3, ПК-4   Научно-образовательного комплекса "Назарбаев Университет" </t>
  </si>
  <si>
    <t>Проведение проектно-изыскательских работ, разработка проектно-сметной документации, строительно-монтажные работы и ввод в эксплуатацию объектов пускового комплекса 1 Научно-образовательного комплекса «Назарбаев Университет»</t>
  </si>
  <si>
    <t>Обучающие материалы по навыкам интервью для сотрудников "Назарбаев Университет"</t>
  </si>
  <si>
    <t>Тренинг "Управление Университетом"</t>
  </si>
  <si>
    <t>Обучение навыкам управления высшим учебным заведением по Британской и Северо-Американской модели в части эффективности финансирования и управления персоналом</t>
  </si>
  <si>
    <t>3-6 месяцев с даты вступления договора в силу</t>
  </si>
  <si>
    <t>США, Европа</t>
  </si>
  <si>
    <t>Обучение топ-менеджеров и сотрудников "Назарбаев Университет" навыкам проведения интервью с профессорско-преподавательским составом на международном уровне</t>
  </si>
  <si>
    <t>США, Европа, Азия, Казахстан</t>
  </si>
  <si>
    <t xml:space="preserve">Членство в Ассоциации профессионалов по управлению персоналом в высших учебных заведениях </t>
  </si>
  <si>
    <t>Программа развития академического персонала</t>
  </si>
  <si>
    <t>Развитие профессорско-преподавательского состава школ и обучение новейшим технологиям преподавания и разработки учебных курсов</t>
  </si>
  <si>
    <t>США, Великобритания, Австралия, Канада</t>
  </si>
  <si>
    <t>Услуги по размещению информации  в зарубежных средствах массовой информации  (в целях проведения рекрутинга профессорско-преподавательского состава школ "Назарбаев Университет")</t>
  </si>
  <si>
    <t>Профессиональное развитие (участие академического персонала в национальных и международных конференциях)</t>
  </si>
  <si>
    <t>Профессиональное развитие профессорско-преподавательского состава и поддрежание академических и исследовательских связей с представителями ведущих университетов мира</t>
  </si>
  <si>
    <t>Консультационные услуги кафедры национальных дисциплин</t>
  </si>
  <si>
    <t>Повышение квалификации</t>
  </si>
  <si>
    <t>Международные стандарты аудита</t>
  </si>
  <si>
    <t>Консультационные услуги по управлению Университетом</t>
  </si>
  <si>
    <t>"Назарбаев Университет" от 09 августа 2011 года №164</t>
  </si>
  <si>
    <t>Приложение к приказу Председателя Исполнительного совета</t>
  </si>
  <si>
    <t xml:space="preserve">приказом и.о. Председателя </t>
  </si>
  <si>
    <t xml:space="preserve">Исполнительного совета АО "Назарбаев Университет" </t>
  </si>
  <si>
    <t>от 13 января 2011 года № 3</t>
  </si>
  <si>
    <t>План закупок товаров, работ и услуг "Назарбаев Университет" на 2011 г.</t>
  </si>
  <si>
    <t>Проведение проектно-изыскательских работ, разработка проектно-сметной документации, выполнение строительно-монтажных работ и ввод в эксплуатацию спортивного сооружения на территории Научно-образовательного комплекса  «Назарбаев Университет»</t>
  </si>
  <si>
    <t>Проведение проектно-изыскательских работ, разработка проектно-сметной документации, выполнение строительно-монтажных работ и ввод в эксплуатацию спортивного сооружения на территории Научно-образовательного комплекса «Назарбаев Университет»</t>
  </si>
  <si>
    <t>Инжиниринговые услуги по проекту строительства НОК "Назарбаев Университет"</t>
  </si>
  <si>
    <t>2011-2013 г.</t>
  </si>
  <si>
    <t>в том числе :</t>
  </si>
  <si>
    <t>2011 г.-177600000</t>
  </si>
  <si>
    <t>2011 г.-198912000</t>
  </si>
  <si>
    <t>2012 г.-177600000</t>
  </si>
  <si>
    <t>2012 г.-198912000</t>
  </si>
  <si>
    <t>2013 г.-177600000</t>
  </si>
  <si>
    <t>2013 г.-198912000</t>
  </si>
  <si>
    <t>США, Европа, Азия</t>
  </si>
  <si>
    <t>Обмен опытом и знаниями с зарубежными высшими учебными заведениями</t>
  </si>
  <si>
    <t xml:space="preserve">Консультационные услуги по проверке криминальной и кредитной истории отобранных на академические позиции кандидатов </t>
  </si>
  <si>
    <t>Услуги специализированных агентств по проверке криминальной и кредитной истории международого персонала</t>
  </si>
  <si>
    <t>Участие персонала Школ в ежегодных научных конференциях, тренингах, семинарах</t>
  </si>
  <si>
    <t>Казахстан, Европа, Азия, США, Россия</t>
  </si>
  <si>
    <t>Республика Казахстан, США</t>
  </si>
  <si>
    <t>2011 г.- 942 977 280</t>
  </si>
  <si>
    <t>2012 г.- 868 143 360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</si>
</sst>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7">
    <numFmt numFmtId="41" formatCode="_-* #,##0_р_._-;\-* #,##0_р_._-;_-* &quot;-&quot;_р_._-;_-@_-"/>
    <numFmt numFmtId="43" formatCode="_-* #,##0.00_р_._-;\-* #,##0.00_р_._-;_-* &quot;-&quot;??_р_._-;_-@_-"/>
    <numFmt numFmtId="164" formatCode="#."/>
    <numFmt numFmtId="165" formatCode="#.00"/>
    <numFmt numFmtId="166" formatCode="&quot;$&quot;#.00"/>
    <numFmt numFmtId="167" formatCode="#,##0_);\(#,##0\);0_);* @_)"/>
    <numFmt numFmtId="168" formatCode="#,##0.0_);\(#,##0.0\);0.0_);* @_)"/>
    <numFmt numFmtId="169" formatCode="#,##0.00_);\(#,##0.00\);0.00_);* @_)"/>
    <numFmt numFmtId="170" formatCode="#,##0.000_);\(#,##0.000\);0.000_);* @_)"/>
    <numFmt numFmtId="171" formatCode="#,##0.0000_);\(#,##0.0000\);0.0000_);* @_)"/>
    <numFmt numFmtId="172" formatCode="d\-mmm;[Red]&quot;Not date&quot;;&quot;-&quot;;[Red]* &quot;Not date&quot;"/>
    <numFmt numFmtId="173" formatCode="d\-mmm\-yyyy;[Red]&quot;Not date&quot;;&quot;-&quot;;[Red]* &quot;Not date&quot;"/>
    <numFmt numFmtId="174" formatCode="d\-mmm\-yyyy\ h:mm\ AM/PM;[Red]* &quot;Not date&quot;;&quot;-&quot;;[Red]* &quot;Not date&quot;"/>
    <numFmt numFmtId="175" formatCode="d/mm/yyyy;[Red]* &quot;Not date&quot;;&quot;-&quot;;[Red]* &quot;Not date&quot;"/>
    <numFmt numFmtId="176" formatCode="mm/dd/yyyy;[Red]* &quot;Not date&quot;;&quot;-&quot;;[Red]* &quot;Not date&quot;"/>
    <numFmt numFmtId="177" formatCode="mmm\-yy;[Red]* &quot;Not date&quot;;&quot;-&quot;;[Red]* &quot;Not date&quot;"/>
    <numFmt numFmtId="178" formatCode="0;\-0;0;* @"/>
    <numFmt numFmtId="179" formatCode="h:mm\ AM/PM;[Red]* &quot;Not time&quot;;\-;[Red]* &quot;Not time&quot;"/>
    <numFmt numFmtId="180" formatCode="[h]:mm;[Red]* &quot;Not time&quot;;[h]:mm;[Red]* &quot;Not time&quot;"/>
    <numFmt numFmtId="181" formatCode="0%;\-0%;0%;* @_%"/>
    <numFmt numFmtId="182" formatCode="0.0%;\-0.0%;0.0%;* @_%"/>
    <numFmt numFmtId="183" formatCode="0.00%;\-0.00%;0.00%;* @_%"/>
    <numFmt numFmtId="184" formatCode="0.000%;\-0.000%;0.000%;* @_%"/>
    <numFmt numFmtId="185" formatCode="&quot;$&quot;* #,##0_);&quot;$&quot;* \(#,##0\);&quot;$&quot;* 0_);* @_)"/>
    <numFmt numFmtId="186" formatCode="&quot;$&quot;* #,##0.0_);&quot;$&quot;* \(#,##0.0\);&quot;$&quot;* 0.0_);* @_)"/>
    <numFmt numFmtId="187" formatCode="&quot;$&quot;* #,##0.00_);&quot;$&quot;* \(#,##0.00\);&quot;$&quot;* 0.00_);* @_)"/>
    <numFmt numFmtId="188" formatCode="&quot;$&quot;* #,##0.000_);&quot;$&quot;* \(#,##0.000\);&quot;$&quot;* 0.000_);* @_)"/>
    <numFmt numFmtId="189" formatCode="&quot;$&quot;* #,##0.0000_);&quot;$&quot;* \(#,##0.0000\);&quot;$&quot;* 0.0000_);* @_)"/>
    <numFmt numFmtId="190" formatCode="_-&quot;Ј&quot;* #,##0_-;\-&quot;Ј&quot;* #,##0_-;_-&quot;Ј&quot;* &quot;-&quot;_-;_-@_-"/>
    <numFmt numFmtId="191" formatCode="_-&quot;Ј&quot;* #,##0.00_-;\-&quot;Ј&quot;* #,##0.00_-;_-&quot;Ј&quot;* &quot;-&quot;??_-;_-@_-"/>
    <numFmt numFmtId="192" formatCode="_-* #,##0.00[$€-1]_-;\-* #,##0.00[$€-1]_-;_-* &quot;-&quot;??[$€-1]_-"/>
    <numFmt numFmtId="193" formatCode="d\-mmm\-yyyy;[Red]* &quot;Not date&quot;;&quot;-&quot;;[Red]* &quot;Not date&quot;"/>
    <numFmt numFmtId="194" formatCode="d\-mmm\-yyyy\ h:mm\ AM/PM;[Red]* &quot;Not time&quot;;0;[Red]* &quot;Not time&quot;"/>
    <numFmt numFmtId="195" formatCode="#,##0_);[Blue]\(\-\)\ #,##0_)"/>
    <numFmt numFmtId="196" formatCode="%#.00"/>
    <numFmt numFmtId="197" formatCode="#,##0_р_."/>
    <numFmt numFmtId="198" formatCode="#,##0.0"/>
  </numFmts>
  <fonts count="30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"/>
      <color indexed="8"/>
      <name val="Courier"/>
      <family val="1"/>
      <charset val="204"/>
    </font>
    <font>
      <b/>
      <sz val="1"/>
      <color indexed="8"/>
      <name val="Courier"/>
      <family val="1"/>
      <charset val="204"/>
    </font>
    <font>
      <sz val="8"/>
      <name val="Arial"/>
      <family val="2"/>
      <charset val="204"/>
    </font>
    <font>
      <sz val="8"/>
      <color indexed="8"/>
      <name val="Arial"/>
      <family val="2"/>
      <charset val="204"/>
    </font>
    <font>
      <sz val="10"/>
      <name val="Arial"/>
      <family val="2"/>
      <charset val="204"/>
    </font>
    <font>
      <sz val="12"/>
      <name val="Tms Rmn"/>
      <charset val="204"/>
    </font>
    <font>
      <b/>
      <sz val="14"/>
      <name val="Arial"/>
      <family val="2"/>
      <charset val="204"/>
    </font>
    <font>
      <b/>
      <sz val="12"/>
      <name val="Arial"/>
      <family val="2"/>
      <charset val="204"/>
    </font>
    <font>
      <b/>
      <sz val="10"/>
      <name val="Arial"/>
      <family val="2"/>
      <charset val="204"/>
    </font>
    <font>
      <b/>
      <sz val="8"/>
      <name val="Arial"/>
      <family val="2"/>
      <charset val="204"/>
    </font>
    <font>
      <u/>
      <sz val="8"/>
      <color indexed="12"/>
      <name val="Arial"/>
      <family val="2"/>
      <charset val="204"/>
    </font>
    <font>
      <sz val="8"/>
      <color indexed="12"/>
      <name val="Arial"/>
      <family val="2"/>
      <charset val="204"/>
    </font>
    <font>
      <b/>
      <sz val="8"/>
      <color indexed="12"/>
      <name val="Arial"/>
      <family val="2"/>
      <charset val="204"/>
    </font>
    <font>
      <b/>
      <sz val="16"/>
      <name val="Arial"/>
      <family val="2"/>
    </font>
    <font>
      <sz val="8"/>
      <name val="Arial"/>
      <family val="2"/>
    </font>
    <font>
      <u/>
      <sz val="11"/>
      <color theme="10"/>
      <name val="Calibri"/>
      <family val="2"/>
      <charset val="204"/>
    </font>
    <font>
      <sz val="12"/>
      <name val="Arial Cyr"/>
      <charset val="204"/>
    </font>
    <font>
      <sz val="10"/>
      <name val="Verdana"/>
      <family val="2"/>
      <charset val="204"/>
    </font>
    <font>
      <sz val="10"/>
      <name val="Helv"/>
    </font>
    <font>
      <b/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1"/>
      <color indexed="8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49">
    <xf numFmtId="0" fontId="0" fillId="0" borderId="0"/>
    <xf numFmtId="0" fontId="1" fillId="0" borderId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164" fontId="6" fillId="0" borderId="2">
      <protection locked="0"/>
    </xf>
    <xf numFmtId="164" fontId="6" fillId="0" borderId="2">
      <protection locked="0"/>
    </xf>
    <xf numFmtId="4" fontId="6" fillId="0" borderId="0">
      <protection locked="0"/>
    </xf>
    <xf numFmtId="4" fontId="6" fillId="0" borderId="0">
      <protection locked="0"/>
    </xf>
    <xf numFmtId="165" fontId="6" fillId="0" borderId="0">
      <protection locked="0"/>
    </xf>
    <xf numFmtId="165" fontId="6" fillId="0" borderId="0">
      <protection locked="0"/>
    </xf>
    <xf numFmtId="4" fontId="6" fillId="0" borderId="0">
      <protection locked="0"/>
    </xf>
    <xf numFmtId="4" fontId="6" fillId="0" borderId="0">
      <protection locked="0"/>
    </xf>
    <xf numFmtId="165" fontId="6" fillId="0" borderId="0">
      <protection locked="0"/>
    </xf>
    <xf numFmtId="165" fontId="6" fillId="0" borderId="0">
      <protection locked="0"/>
    </xf>
    <xf numFmtId="4" fontId="6" fillId="0" borderId="0">
      <protection locked="0"/>
    </xf>
    <xf numFmtId="165" fontId="6" fillId="0" borderId="0">
      <protection locked="0"/>
    </xf>
    <xf numFmtId="166" fontId="6" fillId="0" borderId="0">
      <protection locked="0"/>
    </xf>
    <xf numFmtId="166" fontId="6" fillId="0" borderId="0">
      <protection locked="0"/>
    </xf>
    <xf numFmtId="164" fontId="6" fillId="0" borderId="2">
      <protection locked="0"/>
    </xf>
    <xf numFmtId="164" fontId="6" fillId="0" borderId="2">
      <protection locked="0"/>
    </xf>
    <xf numFmtId="164" fontId="7" fillId="0" borderId="0">
      <protection locked="0"/>
    </xf>
    <xf numFmtId="164" fontId="7" fillId="0" borderId="0">
      <protection locked="0"/>
    </xf>
    <xf numFmtId="164" fontId="6" fillId="0" borderId="2">
      <protection locked="0"/>
    </xf>
    <xf numFmtId="167" fontId="8" fillId="0" borderId="0" applyFill="0" applyBorder="0">
      <alignment vertical="top"/>
    </xf>
    <xf numFmtId="168" fontId="8" fillId="0" borderId="0" applyFill="0" applyBorder="0">
      <alignment vertical="top"/>
    </xf>
    <xf numFmtId="169" fontId="8" fillId="0" borderId="0" applyFill="0" applyBorder="0">
      <alignment vertical="top"/>
    </xf>
    <xf numFmtId="170" fontId="8" fillId="0" borderId="0" applyFill="0" applyBorder="0">
      <alignment vertical="top"/>
    </xf>
    <xf numFmtId="171" fontId="8" fillId="0" borderId="0" applyFill="0" applyBorder="0">
      <alignment vertical="top"/>
    </xf>
    <xf numFmtId="172" fontId="8" fillId="0" borderId="0" applyFill="0" applyBorder="0">
      <alignment vertical="top"/>
    </xf>
    <xf numFmtId="173" fontId="8" fillId="0" borderId="0" applyFill="0" applyBorder="0">
      <alignment vertical="top"/>
    </xf>
    <xf numFmtId="174" fontId="8" fillId="0" borderId="0" applyFill="0" applyBorder="0">
      <alignment vertical="top"/>
    </xf>
    <xf numFmtId="175" fontId="8" fillId="0" borderId="0" applyFill="0" applyBorder="0">
      <alignment vertical="top"/>
    </xf>
    <xf numFmtId="176" fontId="8" fillId="0" borderId="0" applyFill="0" applyBorder="0">
      <alignment vertical="top"/>
    </xf>
    <xf numFmtId="177" fontId="8" fillId="0" borderId="0" applyFill="0" applyBorder="0">
      <alignment vertical="top"/>
    </xf>
    <xf numFmtId="177" fontId="8" fillId="0" borderId="0" applyFill="0" applyBorder="0">
      <alignment horizontal="center" vertical="top"/>
    </xf>
    <xf numFmtId="178" fontId="8" fillId="0" borderId="0" applyFill="0" applyBorder="0">
      <alignment vertical="top"/>
    </xf>
    <xf numFmtId="179" fontId="8" fillId="0" borderId="0" applyFill="0" applyBorder="0">
      <alignment vertical="top"/>
    </xf>
    <xf numFmtId="180" fontId="8" fillId="0" borderId="0" applyFill="0" applyBorder="0">
      <alignment vertical="top"/>
    </xf>
    <xf numFmtId="181" fontId="8" fillId="0" borderId="0" applyFill="0" applyBorder="0">
      <alignment vertical="top"/>
    </xf>
    <xf numFmtId="182" fontId="9" fillId="0" borderId="0" applyFill="0" applyBorder="0">
      <alignment vertical="top"/>
    </xf>
    <xf numFmtId="183" fontId="8" fillId="0" borderId="0" applyFill="0" applyBorder="0">
      <alignment vertical="top"/>
    </xf>
    <xf numFmtId="184" fontId="8" fillId="0" borderId="0" applyFill="0" applyBorder="0">
      <alignment vertical="top"/>
    </xf>
    <xf numFmtId="185" fontId="8" fillId="0" borderId="0" applyFill="0" applyBorder="0">
      <alignment vertical="top"/>
    </xf>
    <xf numFmtId="186" fontId="8" fillId="0" borderId="0" applyFill="0" applyBorder="0">
      <alignment vertical="top"/>
    </xf>
    <xf numFmtId="187" fontId="8" fillId="0" borderId="0" applyFill="0" applyBorder="0">
      <alignment vertical="top"/>
    </xf>
    <xf numFmtId="188" fontId="8" fillId="0" borderId="0" applyFill="0" applyBorder="0">
      <alignment vertical="top"/>
    </xf>
    <xf numFmtId="189" fontId="8" fillId="0" borderId="0" applyFill="0" applyBorder="0">
      <alignment vertical="top"/>
    </xf>
    <xf numFmtId="190" fontId="10" fillId="0" borderId="0" applyFont="0" applyFill="0" applyBorder="0" applyAlignment="0" applyProtection="0"/>
    <xf numFmtId="191" fontId="10" fillId="0" borderId="0" applyFont="0" applyFill="0" applyBorder="0" applyAlignment="0" applyProtection="0"/>
    <xf numFmtId="0" fontId="11" fillId="0" borderId="0" applyNumberFormat="0" applyFill="0" applyBorder="0" applyAlignment="0" applyProtection="0"/>
    <xf numFmtId="192" fontId="4" fillId="0" borderId="0" applyFont="0" applyFill="0" applyBorder="0" applyAlignment="0" applyProtection="0"/>
    <xf numFmtId="0" fontId="3" fillId="0" borderId="0"/>
    <xf numFmtId="0" fontId="12" fillId="0" borderId="0" applyFill="0" applyBorder="0">
      <alignment vertical="top"/>
    </xf>
    <xf numFmtId="0" fontId="13" fillId="0" borderId="0" applyFill="0" applyBorder="0">
      <alignment vertical="top"/>
    </xf>
    <xf numFmtId="0" fontId="14" fillId="0" borderId="0" applyFill="0" applyBorder="0">
      <alignment vertical="top"/>
    </xf>
    <xf numFmtId="0" fontId="15" fillId="0" borderId="0" applyFill="0" applyBorder="0">
      <alignment vertical="top"/>
    </xf>
    <xf numFmtId="0" fontId="16" fillId="0" borderId="0" applyFill="0" applyBorder="0">
      <alignment horizontal="left" vertical="top"/>
      <protection hidden="1"/>
    </xf>
    <xf numFmtId="0" fontId="16" fillId="0" borderId="0" applyFill="0" applyBorder="0">
      <alignment horizontal="left" vertical="top" indent="1"/>
      <protection hidden="1"/>
    </xf>
    <xf numFmtId="0" fontId="16" fillId="0" borderId="0" applyFill="0" applyBorder="0">
      <alignment horizontal="left" vertical="top" indent="2"/>
      <protection hidden="1"/>
    </xf>
    <xf numFmtId="0" fontId="16" fillId="0" borderId="0" applyFill="0" applyBorder="0">
      <alignment horizontal="left" vertical="top" indent="3"/>
      <protection hidden="1"/>
    </xf>
    <xf numFmtId="167" fontId="17" fillId="0" borderId="0" applyFill="0" applyBorder="0">
      <alignment vertical="top"/>
      <protection locked="0"/>
    </xf>
    <xf numFmtId="168" fontId="17" fillId="0" borderId="0" applyFill="0" applyBorder="0">
      <alignment vertical="top"/>
      <protection locked="0"/>
    </xf>
    <xf numFmtId="169" fontId="17" fillId="0" borderId="0" applyFill="0" applyBorder="0">
      <alignment vertical="top"/>
      <protection locked="0"/>
    </xf>
    <xf numFmtId="170" fontId="17" fillId="0" borderId="0" applyFill="0" applyBorder="0">
      <alignment vertical="top"/>
      <protection locked="0"/>
    </xf>
    <xf numFmtId="171" fontId="17" fillId="0" borderId="0" applyFill="0" applyBorder="0">
      <alignment vertical="top"/>
      <protection locked="0"/>
    </xf>
    <xf numFmtId="172" fontId="17" fillId="0" borderId="0" applyFill="0" applyBorder="0">
      <alignment vertical="top"/>
      <protection locked="0"/>
    </xf>
    <xf numFmtId="193" fontId="17" fillId="0" borderId="0" applyFill="0" applyBorder="0">
      <alignment vertical="top"/>
      <protection locked="0"/>
    </xf>
    <xf numFmtId="194" fontId="17" fillId="0" borderId="0" applyFill="0" applyBorder="0">
      <alignment vertical="top"/>
      <protection locked="0"/>
    </xf>
    <xf numFmtId="175" fontId="17" fillId="0" borderId="0" applyFill="0" applyBorder="0">
      <alignment vertical="top"/>
      <protection locked="0"/>
    </xf>
    <xf numFmtId="176" fontId="17" fillId="0" borderId="0" applyFill="0" applyBorder="0">
      <alignment vertical="top"/>
      <protection locked="0"/>
    </xf>
    <xf numFmtId="177" fontId="17" fillId="0" borderId="0" applyFill="0" applyBorder="0">
      <alignment vertical="top"/>
      <protection locked="0"/>
    </xf>
    <xf numFmtId="178" fontId="17" fillId="0" borderId="0" applyFill="0" applyBorder="0">
      <alignment vertical="top"/>
      <protection locked="0"/>
    </xf>
    <xf numFmtId="178" fontId="18" fillId="0" borderId="0" applyFill="0" applyBorder="0">
      <alignment vertical="top"/>
      <protection locked="0"/>
    </xf>
    <xf numFmtId="178" fontId="17" fillId="0" borderId="0" applyFill="0" applyBorder="0">
      <alignment vertical="top"/>
      <protection locked="0"/>
    </xf>
    <xf numFmtId="49" fontId="17" fillId="0" borderId="0" applyFill="0" applyBorder="0">
      <alignment vertical="top"/>
      <protection locked="0"/>
    </xf>
    <xf numFmtId="49" fontId="18" fillId="0" borderId="0" applyFill="0" applyBorder="0">
      <alignment vertical="top"/>
      <protection locked="0"/>
    </xf>
    <xf numFmtId="0" fontId="17" fillId="0" borderId="0" applyFill="0" applyBorder="0">
      <alignment vertical="top" wrapText="1"/>
      <protection locked="0"/>
    </xf>
    <xf numFmtId="179" fontId="17" fillId="0" borderId="0" applyFill="0" applyBorder="0">
      <alignment vertical="top"/>
      <protection locked="0"/>
    </xf>
    <xf numFmtId="180" fontId="17" fillId="0" borderId="0" applyFill="0" applyBorder="0">
      <alignment vertical="top"/>
      <protection locked="0"/>
    </xf>
    <xf numFmtId="181" fontId="17" fillId="0" borderId="0" applyFill="0" applyBorder="0">
      <alignment vertical="top"/>
      <protection locked="0"/>
    </xf>
    <xf numFmtId="182" fontId="17" fillId="0" borderId="0" applyFill="0" applyBorder="0">
      <alignment vertical="top"/>
      <protection locked="0"/>
    </xf>
    <xf numFmtId="183" fontId="17" fillId="0" borderId="0" applyFill="0" applyBorder="0">
      <alignment vertical="top"/>
      <protection locked="0"/>
    </xf>
    <xf numFmtId="184" fontId="17" fillId="0" borderId="0" applyFill="0" applyBorder="0">
      <alignment vertical="top"/>
      <protection locked="0"/>
    </xf>
    <xf numFmtId="185" fontId="17" fillId="0" borderId="0" applyFill="0" applyBorder="0">
      <alignment vertical="top"/>
      <protection locked="0"/>
    </xf>
    <xf numFmtId="186" fontId="17" fillId="0" borderId="0" applyFill="0" applyBorder="0">
      <alignment vertical="top"/>
      <protection locked="0"/>
    </xf>
    <xf numFmtId="187" fontId="17" fillId="0" borderId="0" applyFill="0" applyBorder="0">
      <alignment vertical="top"/>
      <protection locked="0"/>
    </xf>
    <xf numFmtId="188" fontId="17" fillId="0" borderId="0" applyFill="0" applyBorder="0">
      <alignment vertical="top"/>
      <protection locked="0"/>
    </xf>
    <xf numFmtId="189" fontId="17" fillId="0" borderId="0" applyFill="0" applyBorder="0">
      <alignment vertical="top"/>
      <protection locked="0"/>
    </xf>
    <xf numFmtId="49" fontId="17" fillId="0" borderId="0" applyFill="0" applyBorder="0">
      <alignment horizontal="left" vertical="top"/>
      <protection locked="0"/>
    </xf>
    <xf numFmtId="49" fontId="17" fillId="0" borderId="0" applyFill="0" applyBorder="0">
      <alignment horizontal="left" vertical="top" indent="1"/>
      <protection locked="0"/>
    </xf>
    <xf numFmtId="49" fontId="17" fillId="0" borderId="0" applyFill="0" applyBorder="0">
      <alignment horizontal="left" vertical="top" indent="2"/>
      <protection locked="0"/>
    </xf>
    <xf numFmtId="49" fontId="17" fillId="0" borderId="0" applyFill="0" applyBorder="0">
      <alignment horizontal="left" vertical="top" indent="3"/>
      <protection locked="0"/>
    </xf>
    <xf numFmtId="49" fontId="17" fillId="0" borderId="0" applyFill="0" applyBorder="0">
      <alignment horizontal="left" vertical="top" indent="4"/>
      <protection locked="0"/>
    </xf>
    <xf numFmtId="49" fontId="17" fillId="0" borderId="0" applyFill="0" applyBorder="0">
      <alignment horizontal="center"/>
      <protection locked="0"/>
    </xf>
    <xf numFmtId="49" fontId="17" fillId="0" borderId="0" applyFill="0" applyBorder="0">
      <alignment horizontal="center" wrapText="1"/>
      <protection locked="0"/>
    </xf>
    <xf numFmtId="49" fontId="8" fillId="0" borderId="0" applyFill="0" applyBorder="0">
      <alignment vertical="top"/>
    </xf>
    <xf numFmtId="0" fontId="8" fillId="0" borderId="0" applyFill="0" applyBorder="0">
      <alignment vertical="top" wrapText="1"/>
    </xf>
    <xf numFmtId="0" fontId="10" fillId="0" borderId="0"/>
    <xf numFmtId="0" fontId="19" fillId="0" borderId="0" applyNumberFormat="0" applyFont="0" applyBorder="0" applyAlignment="0">
      <alignment horizontal="left"/>
    </xf>
    <xf numFmtId="0" fontId="15" fillId="0" borderId="0" applyFill="0" applyBorder="0">
      <alignment vertical="top"/>
    </xf>
    <xf numFmtId="0" fontId="15" fillId="0" borderId="0" applyFill="0" applyBorder="0">
      <alignment horizontal="left" vertical="top" indent="1"/>
    </xf>
    <xf numFmtId="0" fontId="20" fillId="0" borderId="0" applyFill="0" applyBorder="0">
      <alignment horizontal="left" vertical="top" indent="2"/>
    </xf>
    <xf numFmtId="0" fontId="15" fillId="0" borderId="0" applyFill="0" applyBorder="0">
      <alignment horizontal="left" vertical="top" indent="3"/>
    </xf>
    <xf numFmtId="0" fontId="8" fillId="0" borderId="0" applyFill="0" applyBorder="0">
      <alignment vertical="top"/>
    </xf>
    <xf numFmtId="0" fontId="8" fillId="0" borderId="0" applyFill="0" applyBorder="0">
      <alignment horizontal="left" vertical="top" indent="1"/>
    </xf>
    <xf numFmtId="0" fontId="8" fillId="0" borderId="0" applyFill="0" applyBorder="0">
      <alignment horizontal="left" vertical="top" indent="2"/>
    </xf>
    <xf numFmtId="0" fontId="8" fillId="0" borderId="0" applyFill="0" applyBorder="0">
      <alignment horizontal="left" vertical="top" indent="3"/>
    </xf>
    <xf numFmtId="0" fontId="8" fillId="0" borderId="0" applyFill="0" applyBorder="0">
      <alignment horizontal="left" vertical="top" indent="4"/>
    </xf>
    <xf numFmtId="0" fontId="8" fillId="0" borderId="0" applyFill="0" applyBorder="0">
      <alignment horizontal="center"/>
    </xf>
    <xf numFmtId="0" fontId="8" fillId="0" borderId="0" applyFill="0" applyBorder="0">
      <alignment horizontal="center" wrapText="1"/>
    </xf>
    <xf numFmtId="195" fontId="5" fillId="0" borderId="1" applyBorder="0">
      <protection hidden="1"/>
    </xf>
    <xf numFmtId="0" fontId="2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8" fillId="0" borderId="0" applyFill="0" applyBorder="0"/>
    <xf numFmtId="0" fontId="22" fillId="0" borderId="0"/>
    <xf numFmtId="0" fontId="1" fillId="0" borderId="0"/>
    <xf numFmtId="0" fontId="4" fillId="0" borderId="0"/>
    <xf numFmtId="0" fontId="1" fillId="0" borderId="0"/>
    <xf numFmtId="0" fontId="10" fillId="0" borderId="0"/>
    <xf numFmtId="0" fontId="23" fillId="0" borderId="0"/>
    <xf numFmtId="0" fontId="24" fillId="0" borderId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4" fontId="7" fillId="0" borderId="0">
      <protection locked="0"/>
    </xf>
    <xf numFmtId="164" fontId="7" fillId="0" borderId="0">
      <protection locked="0"/>
    </xf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196" fontId="6" fillId="0" borderId="0">
      <protection locked="0"/>
    </xf>
    <xf numFmtId="196" fontId="6" fillId="0" borderId="0">
      <protection locked="0"/>
    </xf>
    <xf numFmtId="0" fontId="4" fillId="0" borderId="0"/>
  </cellStyleXfs>
  <cellXfs count="180">
    <xf numFmtId="0" fontId="0" fillId="0" borderId="0" xfId="0"/>
    <xf numFmtId="3" fontId="2" fillId="2" borderId="1" xfId="1" applyNumberFormat="1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3" fontId="2" fillId="2" borderId="0" xfId="0" applyNumberFormat="1" applyFont="1" applyFill="1" applyAlignment="1">
      <alignment horizontal="center" vertical="center"/>
    </xf>
    <xf numFmtId="1" fontId="2" fillId="2" borderId="0" xfId="1" applyNumberFormat="1" applyFont="1" applyFill="1" applyBorder="1" applyAlignment="1">
      <alignment horizontal="center" vertical="center" wrapText="1"/>
    </xf>
    <xf numFmtId="1" fontId="2" fillId="2" borderId="0" xfId="0" applyNumberFormat="1" applyFont="1" applyFill="1" applyAlignment="1">
      <alignment horizontal="center" vertical="center"/>
    </xf>
    <xf numFmtId="3" fontId="25" fillId="2" borderId="5" xfId="1" applyNumberFormat="1" applyFont="1" applyFill="1" applyBorder="1" applyAlignment="1">
      <alignment horizontal="center" vertical="center" wrapText="1"/>
    </xf>
    <xf numFmtId="3" fontId="26" fillId="2" borderId="1" xfId="4" applyNumberFormat="1" applyFont="1" applyFill="1" applyBorder="1" applyAlignment="1">
      <alignment horizontal="left" vertical="center" wrapText="1"/>
    </xf>
    <xf numFmtId="0" fontId="2" fillId="2" borderId="1" xfId="1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3" fontId="2" fillId="2" borderId="4" xfId="2" applyNumberFormat="1" applyFont="1" applyFill="1" applyBorder="1" applyAlignment="1">
      <alignment horizontal="center" vertical="center" wrapText="1"/>
    </xf>
    <xf numFmtId="3" fontId="2" fillId="2" borderId="1" xfId="2" applyNumberFormat="1" applyFont="1" applyFill="1" applyBorder="1" applyAlignment="1">
      <alignment horizontal="center" vertical="center" wrapText="1"/>
    </xf>
    <xf numFmtId="3" fontId="2" fillId="2" borderId="7" xfId="2" applyNumberFormat="1" applyFont="1" applyFill="1" applyBorder="1" applyAlignment="1">
      <alignment horizontal="center" vertical="center" wrapText="1"/>
    </xf>
    <xf numFmtId="49" fontId="2" fillId="2" borderId="4" xfId="1" applyNumberFormat="1" applyFont="1" applyFill="1" applyBorder="1" applyAlignment="1">
      <alignment horizontal="center" vertical="center" wrapText="1"/>
    </xf>
    <xf numFmtId="197" fontId="26" fillId="2" borderId="1" xfId="139" applyNumberFormat="1" applyFont="1" applyFill="1" applyBorder="1" applyAlignment="1">
      <alignment horizontal="center" vertical="center" wrapText="1"/>
    </xf>
    <xf numFmtId="1" fontId="2" fillId="2" borderId="1" xfId="1" applyNumberFormat="1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26" fillId="2" borderId="1" xfId="0" applyFont="1" applyFill="1" applyBorder="1" applyAlignment="1">
      <alignment horizontal="center" vertical="center" wrapText="1"/>
    </xf>
    <xf numFmtId="3" fontId="26" fillId="2" borderId="1" xfId="0" applyNumberFormat="1" applyFont="1" applyFill="1" applyBorder="1" applyAlignment="1">
      <alignment horizontal="center" vertical="center" wrapText="1"/>
    </xf>
    <xf numFmtId="0" fontId="26" fillId="2" borderId="0" xfId="0" applyFont="1" applyFill="1" applyAlignment="1">
      <alignment horizontal="center" vertical="center"/>
    </xf>
    <xf numFmtId="3" fontId="26" fillId="2" borderId="1" xfId="3" applyNumberFormat="1" applyFont="1" applyFill="1" applyBorder="1" applyAlignment="1">
      <alignment horizontal="center" vertical="center" wrapText="1"/>
    </xf>
    <xf numFmtId="3" fontId="2" fillId="2" borderId="1" xfId="114" applyNumberFormat="1" applyFont="1" applyFill="1" applyBorder="1" applyAlignment="1">
      <alignment horizontal="center" vertical="center" wrapText="1"/>
    </xf>
    <xf numFmtId="3" fontId="25" fillId="2" borderId="1" xfId="1" applyNumberFormat="1" applyFont="1" applyFill="1" applyBorder="1" applyAlignment="1">
      <alignment horizontal="center" vertical="center" wrapText="1"/>
    </xf>
    <xf numFmtId="1" fontId="2" fillId="2" borderId="0" xfId="1" applyNumberFormat="1" applyFont="1" applyFill="1" applyAlignment="1">
      <alignment horizontal="center" vertical="center" wrapText="1"/>
    </xf>
    <xf numFmtId="3" fontId="2" fillId="2" borderId="0" xfId="1" applyNumberFormat="1" applyFont="1" applyFill="1" applyAlignment="1">
      <alignment horizontal="center" vertical="center" wrapText="1"/>
    </xf>
    <xf numFmtId="3" fontId="26" fillId="2" borderId="1" xfId="2" applyNumberFormat="1" applyFont="1" applyFill="1" applyBorder="1" applyAlignment="1">
      <alignment horizontal="center" vertical="center" wrapText="1"/>
    </xf>
    <xf numFmtId="3" fontId="2" fillId="2" borderId="4" xfId="3" applyNumberFormat="1" applyFont="1" applyFill="1" applyBorder="1" applyAlignment="1">
      <alignment horizontal="center" vertical="center" wrapText="1"/>
    </xf>
    <xf numFmtId="198" fontId="2" fillId="2" borderId="1" xfId="3" applyNumberFormat="1" applyFont="1" applyFill="1" applyBorder="1" applyAlignment="1">
      <alignment horizontal="center" vertical="center" wrapText="1"/>
    </xf>
    <xf numFmtId="198" fontId="2" fillId="2" borderId="1" xfId="1" applyNumberFormat="1" applyFont="1" applyFill="1" applyBorder="1" applyAlignment="1">
      <alignment horizontal="center" vertical="center" wrapText="1"/>
    </xf>
    <xf numFmtId="3" fontId="26" fillId="2" borderId="4" xfId="1" applyNumberFormat="1" applyFont="1" applyFill="1" applyBorder="1" applyAlignment="1">
      <alignment horizontal="center" vertical="center" wrapText="1"/>
    </xf>
    <xf numFmtId="198" fontId="2" fillId="2" borderId="4" xfId="1" applyNumberFormat="1" applyFont="1" applyFill="1" applyBorder="1" applyAlignment="1">
      <alignment horizontal="center" vertical="center" wrapText="1"/>
    </xf>
    <xf numFmtId="3" fontId="2" fillId="2" borderId="10" xfId="1" applyNumberFormat="1" applyFont="1" applyFill="1" applyBorder="1" applyAlignment="1">
      <alignment horizontal="left" vertical="center" wrapText="1"/>
    </xf>
    <xf numFmtId="3" fontId="2" fillId="2" borderId="1" xfId="1" applyNumberFormat="1" applyFont="1" applyFill="1" applyBorder="1" applyAlignment="1">
      <alignment horizontal="left" vertical="center" wrapText="1"/>
    </xf>
    <xf numFmtId="3" fontId="2" fillId="2" borderId="0" xfId="1" applyNumberFormat="1" applyFont="1" applyFill="1" applyBorder="1" applyAlignment="1">
      <alignment horizontal="left" vertical="center" wrapText="1"/>
    </xf>
    <xf numFmtId="3" fontId="25" fillId="2" borderId="5" xfId="1" applyNumberFormat="1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8" fillId="2" borderId="6" xfId="0" applyFont="1" applyFill="1" applyBorder="1" applyAlignment="1">
      <alignment horizontal="left" vertical="center" wrapText="1"/>
    </xf>
    <xf numFmtId="0" fontId="2" fillId="2" borderId="7" xfId="0" applyFont="1" applyFill="1" applyBorder="1" applyAlignment="1">
      <alignment horizontal="left" vertical="center" wrapText="1"/>
    </xf>
    <xf numFmtId="0" fontId="26" fillId="2" borderId="1" xfId="2" applyNumberFormat="1" applyFont="1" applyFill="1" applyBorder="1" applyAlignment="1">
      <alignment horizontal="left" vertical="center" wrapText="1"/>
    </xf>
    <xf numFmtId="0" fontId="29" fillId="2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Border="1" applyAlignment="1">
      <alignment horizontal="left" vertical="center" wrapText="1"/>
    </xf>
    <xf numFmtId="3" fontId="2" fillId="2" borderId="1" xfId="0" applyNumberFormat="1" applyFont="1" applyFill="1" applyBorder="1" applyAlignment="1">
      <alignment horizontal="left" vertical="center" wrapText="1"/>
    </xf>
    <xf numFmtId="0" fontId="2" fillId="2" borderId="10" xfId="0" applyNumberFormat="1" applyFont="1" applyFill="1" applyBorder="1" applyAlignment="1">
      <alignment horizontal="left" vertical="top" wrapText="1"/>
    </xf>
    <xf numFmtId="0" fontId="2" fillId="2" borderId="10" xfId="0" applyNumberFormat="1" applyFont="1" applyFill="1" applyBorder="1" applyAlignment="1">
      <alignment horizontal="left" vertical="center" wrapText="1"/>
    </xf>
    <xf numFmtId="0" fontId="26" fillId="2" borderId="10" xfId="0" applyNumberFormat="1" applyFont="1" applyFill="1" applyBorder="1" applyAlignment="1">
      <alignment horizontal="left" vertical="center" wrapText="1"/>
    </xf>
    <xf numFmtId="0" fontId="2" fillId="2" borderId="1" xfId="2" applyNumberFormat="1" applyFont="1" applyFill="1" applyBorder="1" applyAlignment="1">
      <alignment horizontal="left" vertical="center" wrapText="1"/>
    </xf>
    <xf numFmtId="0" fontId="2" fillId="2" borderId="1" xfId="1" applyFont="1" applyFill="1" applyBorder="1" applyAlignment="1">
      <alignment horizontal="left" vertical="center" wrapText="1"/>
    </xf>
    <xf numFmtId="3" fontId="2" fillId="2" borderId="1" xfId="4" applyNumberFormat="1" applyFont="1" applyFill="1" applyBorder="1" applyAlignment="1">
      <alignment horizontal="left" vertical="center" wrapText="1"/>
    </xf>
    <xf numFmtId="0" fontId="26" fillId="2" borderId="1" xfId="0" applyFont="1" applyFill="1" applyBorder="1" applyAlignment="1">
      <alignment horizontal="left" vertical="center" wrapText="1"/>
    </xf>
    <xf numFmtId="3" fontId="2" fillId="2" borderId="1" xfId="148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left" vertical="center" wrapText="1"/>
    </xf>
    <xf numFmtId="3" fontId="26" fillId="2" borderId="1" xfId="0" applyNumberFormat="1" applyFont="1" applyFill="1" applyBorder="1" applyAlignment="1">
      <alignment horizontal="left" vertical="center" wrapText="1"/>
    </xf>
    <xf numFmtId="3" fontId="26" fillId="2" borderId="1" xfId="1" applyNumberFormat="1" applyFont="1" applyFill="1" applyBorder="1" applyAlignment="1">
      <alignment horizontal="left" vertical="center" wrapText="1"/>
    </xf>
    <xf numFmtId="49" fontId="2" fillId="2" borderId="1" xfId="1" applyNumberFormat="1" applyFont="1" applyFill="1" applyBorder="1" applyAlignment="1">
      <alignment horizontal="left" vertical="center" wrapText="1" shrinkToFit="1"/>
    </xf>
    <xf numFmtId="49" fontId="2" fillId="2" borderId="3" xfId="1" applyNumberFormat="1" applyFont="1" applyFill="1" applyBorder="1" applyAlignment="1">
      <alignment horizontal="left" vertical="center" wrapText="1"/>
    </xf>
    <xf numFmtId="3" fontId="26" fillId="2" borderId="1" xfId="3" applyNumberFormat="1" applyFont="1" applyFill="1" applyBorder="1" applyAlignment="1">
      <alignment horizontal="left" vertical="center" wrapText="1"/>
    </xf>
    <xf numFmtId="3" fontId="26" fillId="2" borderId="3" xfId="4" applyNumberFormat="1" applyFont="1" applyFill="1" applyBorder="1" applyAlignment="1">
      <alignment horizontal="left" vertical="center" wrapText="1"/>
    </xf>
    <xf numFmtId="3" fontId="2" fillId="2" borderId="1" xfId="114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horizontal="left" vertical="center"/>
    </xf>
    <xf numFmtId="3" fontId="2" fillId="2" borderId="0" xfId="1" applyNumberFormat="1" applyFont="1" applyFill="1" applyAlignment="1">
      <alignment horizontal="left" vertical="center" wrapText="1"/>
    </xf>
    <xf numFmtId="3" fontId="2" fillId="2" borderId="0" xfId="0" applyNumberFormat="1" applyFont="1" applyFill="1" applyAlignment="1">
      <alignment horizontal="left" vertical="center"/>
    </xf>
    <xf numFmtId="0" fontId="26" fillId="2" borderId="10" xfId="0" applyNumberFormat="1" applyFont="1" applyFill="1" applyBorder="1" applyAlignment="1">
      <alignment horizontal="left" vertical="top" wrapText="1"/>
    </xf>
    <xf numFmtId="0" fontId="2" fillId="2" borderId="3" xfId="2" applyNumberFormat="1" applyFont="1" applyFill="1" applyBorder="1" applyAlignment="1">
      <alignment horizontal="left" vertical="center" wrapText="1"/>
    </xf>
    <xf numFmtId="3" fontId="25" fillId="2" borderId="0" xfId="0" applyNumberFormat="1" applyFont="1" applyFill="1" applyBorder="1" applyAlignment="1">
      <alignment horizontal="left" vertical="center" wrapText="1"/>
    </xf>
    <xf numFmtId="0" fontId="2" fillId="2" borderId="4" xfId="0" applyFont="1" applyFill="1" applyBorder="1" applyAlignment="1">
      <alignment horizontal="left" vertical="center" wrapText="1"/>
    </xf>
    <xf numFmtId="4" fontId="2" fillId="2" borderId="1" xfId="1" applyNumberFormat="1" applyFont="1" applyFill="1" applyBorder="1" applyAlignment="1">
      <alignment horizontal="center" vertical="center" wrapText="1"/>
    </xf>
    <xf numFmtId="4" fontId="2" fillId="2" borderId="4" xfId="1" applyNumberFormat="1" applyFont="1" applyFill="1" applyBorder="1" applyAlignment="1">
      <alignment horizontal="center" vertical="center" wrapText="1"/>
    </xf>
    <xf numFmtId="3" fontId="25" fillId="2" borderId="0" xfId="0" applyNumberFormat="1" applyFont="1" applyFill="1" applyBorder="1" applyAlignment="1">
      <alignment horizontal="center" vertical="center" wrapText="1"/>
    </xf>
    <xf numFmtId="3" fontId="2" fillId="2" borderId="4" xfId="1" applyNumberFormat="1" applyFont="1" applyFill="1" applyBorder="1" applyAlignment="1">
      <alignment horizontal="center" vertical="center" wrapText="1"/>
    </xf>
    <xf numFmtId="3" fontId="2" fillId="2" borderId="4" xfId="1" applyNumberFormat="1" applyFont="1" applyFill="1" applyBorder="1" applyAlignment="1">
      <alignment horizontal="left" vertical="center" wrapText="1"/>
    </xf>
    <xf numFmtId="1" fontId="2" fillId="2" borderId="4" xfId="2" applyNumberFormat="1" applyFont="1" applyFill="1" applyBorder="1" applyAlignment="1">
      <alignment horizontal="center" vertical="center" wrapText="1"/>
    </xf>
    <xf numFmtId="0" fontId="2" fillId="2" borderId="8" xfId="1" applyFont="1" applyFill="1" applyBorder="1" applyAlignment="1">
      <alignment horizontal="center" vertical="center" wrapText="1"/>
    </xf>
    <xf numFmtId="3" fontId="2" fillId="2" borderId="7" xfId="1" applyNumberFormat="1" applyFont="1" applyFill="1" applyBorder="1" applyAlignment="1">
      <alignment horizontal="center" vertical="center" wrapText="1"/>
    </xf>
    <xf numFmtId="3" fontId="2" fillId="2" borderId="7" xfId="1" applyNumberFormat="1" applyFont="1" applyFill="1" applyBorder="1" applyAlignment="1">
      <alignment horizontal="left" vertical="center" wrapText="1"/>
    </xf>
    <xf numFmtId="3" fontId="26" fillId="2" borderId="4" xfId="1" applyNumberFormat="1" applyFont="1" applyFill="1" applyBorder="1" applyAlignment="1">
      <alignment horizontal="left" vertical="center" wrapText="1"/>
    </xf>
    <xf numFmtId="1" fontId="2" fillId="2" borderId="1" xfId="2" applyNumberFormat="1" applyFont="1" applyFill="1" applyBorder="1" applyAlignment="1">
      <alignment horizontal="center" vertical="center" wrapText="1"/>
    </xf>
    <xf numFmtId="3" fontId="26" fillId="2" borderId="1" xfId="1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Border="1" applyAlignment="1">
      <alignment horizontal="center" vertical="center" wrapText="1"/>
    </xf>
    <xf numFmtId="3" fontId="2" fillId="2" borderId="7" xfId="1" applyNumberFormat="1" applyFont="1" applyFill="1" applyBorder="1" applyAlignment="1">
      <alignment horizontal="left" vertical="center" wrapText="1"/>
    </xf>
    <xf numFmtId="3" fontId="2" fillId="2" borderId="4" xfId="1" applyNumberFormat="1" applyFont="1" applyFill="1" applyBorder="1" applyAlignment="1">
      <alignment horizontal="center" vertical="center" wrapText="1"/>
    </xf>
    <xf numFmtId="1" fontId="2" fillId="2" borderId="8" xfId="2" applyNumberFormat="1" applyFont="1" applyFill="1" applyBorder="1" applyAlignment="1">
      <alignment horizontal="center" vertical="center" wrapText="1"/>
    </xf>
    <xf numFmtId="3" fontId="2" fillId="2" borderId="11" xfId="1" applyNumberFormat="1" applyFont="1" applyFill="1" applyBorder="1" applyAlignment="1">
      <alignment horizontal="left" vertical="center" wrapText="1"/>
    </xf>
    <xf numFmtId="0" fontId="26" fillId="2" borderId="4" xfId="0" applyFont="1" applyFill="1" applyBorder="1" applyAlignment="1">
      <alignment horizontal="left" vertical="center" wrapText="1"/>
    </xf>
    <xf numFmtId="1" fontId="2" fillId="2" borderId="1" xfId="2" applyNumberFormat="1" applyFont="1" applyFill="1" applyBorder="1" applyAlignment="1">
      <alignment horizontal="center" vertical="center" wrapText="1"/>
    </xf>
    <xf numFmtId="3" fontId="26" fillId="2" borderId="1" xfId="1" applyNumberFormat="1" applyFont="1" applyFill="1" applyBorder="1" applyAlignment="1">
      <alignment horizontal="center" vertical="center" wrapText="1"/>
    </xf>
    <xf numFmtId="3" fontId="2" fillId="2" borderId="4" xfId="1" applyNumberFormat="1" applyFont="1" applyFill="1" applyBorder="1" applyAlignment="1">
      <alignment horizontal="center" vertical="center" wrapText="1"/>
    </xf>
    <xf numFmtId="0" fontId="26" fillId="2" borderId="4" xfId="0" applyFont="1" applyFill="1" applyBorder="1" applyAlignment="1">
      <alignment horizontal="center" vertical="center" wrapText="1"/>
    </xf>
    <xf numFmtId="3" fontId="26" fillId="2" borderId="4" xfId="3" applyNumberFormat="1" applyFont="1" applyFill="1" applyBorder="1" applyAlignment="1">
      <alignment horizontal="center" vertical="center" wrapText="1"/>
    </xf>
    <xf numFmtId="1" fontId="2" fillId="2" borderId="4" xfId="2" applyNumberFormat="1" applyFont="1" applyFill="1" applyBorder="1" applyAlignment="1">
      <alignment horizontal="center" vertical="center" wrapText="1"/>
    </xf>
    <xf numFmtId="3" fontId="26" fillId="2" borderId="4" xfId="1" applyNumberFormat="1" applyFont="1" applyFill="1" applyBorder="1" applyAlignment="1">
      <alignment horizontal="center" vertical="center" wrapText="1"/>
    </xf>
    <xf numFmtId="3" fontId="26" fillId="2" borderId="7" xfId="1" applyNumberFormat="1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3" fontId="2" fillId="2" borderId="7" xfId="3" applyNumberFormat="1" applyFont="1" applyFill="1" applyBorder="1" applyAlignment="1">
      <alignment horizontal="center" vertical="center" wrapText="1"/>
    </xf>
    <xf numFmtId="3" fontId="2" fillId="2" borderId="7" xfId="1" applyNumberFormat="1" applyFont="1" applyFill="1" applyBorder="1" applyAlignment="1">
      <alignment horizontal="left" vertical="center" wrapText="1"/>
    </xf>
    <xf numFmtId="1" fontId="2" fillId="2" borderId="4" xfId="2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1" fontId="2" fillId="2" borderId="4" xfId="2" applyNumberFormat="1" applyFont="1" applyFill="1" applyBorder="1" applyAlignment="1">
      <alignment horizontal="center" vertical="center" wrapText="1"/>
    </xf>
    <xf numFmtId="3" fontId="2" fillId="2" borderId="7" xfId="1" applyNumberFormat="1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1" fontId="2" fillId="2" borderId="4" xfId="2" applyNumberFormat="1" applyFont="1" applyFill="1" applyBorder="1" applyAlignment="1">
      <alignment horizontal="center" vertical="center" wrapText="1"/>
    </xf>
    <xf numFmtId="3" fontId="2" fillId="2" borderId="7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1" fontId="2" fillId="2" borderId="1" xfId="2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3" fontId="25" fillId="2" borderId="0" xfId="0" applyNumberFormat="1" applyFont="1" applyFill="1" applyBorder="1" applyAlignment="1">
      <alignment horizontal="center" vertical="center" wrapText="1"/>
    </xf>
    <xf numFmtId="1" fontId="2" fillId="2" borderId="4" xfId="2" applyNumberFormat="1" applyFont="1" applyFill="1" applyBorder="1" applyAlignment="1">
      <alignment horizontal="center" vertical="center" wrapText="1"/>
    </xf>
    <xf numFmtId="3" fontId="2" fillId="2" borderId="4" xfId="1" applyNumberFormat="1" applyFont="1" applyFill="1" applyBorder="1" applyAlignment="1">
      <alignment horizontal="center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Border="1" applyAlignment="1">
      <alignment horizontal="center" vertical="center" wrapText="1"/>
    </xf>
    <xf numFmtId="3" fontId="26" fillId="2" borderId="4" xfId="1" applyNumberFormat="1" applyFont="1" applyFill="1" applyBorder="1" applyAlignment="1">
      <alignment horizontal="center" vertical="center" wrapText="1"/>
    </xf>
    <xf numFmtId="3" fontId="26" fillId="2" borderId="1" xfId="1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3" fontId="2" fillId="2" borderId="0" xfId="1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vertical="center" wrapText="1"/>
    </xf>
    <xf numFmtId="1" fontId="2" fillId="2" borderId="4" xfId="2" applyNumberFormat="1" applyFont="1" applyFill="1" applyBorder="1" applyAlignment="1">
      <alignment horizontal="center" vertical="center" wrapText="1"/>
    </xf>
    <xf numFmtId="1" fontId="2" fillId="2" borderId="8" xfId="2" applyNumberFormat="1" applyFont="1" applyFill="1" applyBorder="1" applyAlignment="1">
      <alignment horizontal="center" vertical="center" wrapText="1"/>
    </xf>
    <xf numFmtId="1" fontId="2" fillId="2" borderId="7" xfId="2" applyNumberFormat="1" applyFont="1" applyFill="1" applyBorder="1" applyAlignment="1">
      <alignment horizontal="center" vertical="center" wrapText="1"/>
    </xf>
    <xf numFmtId="3" fontId="2" fillId="2" borderId="4" xfId="1" applyNumberFormat="1" applyFont="1" applyFill="1" applyBorder="1" applyAlignment="1">
      <alignment horizontal="left" vertical="center" wrapText="1"/>
    </xf>
    <xf numFmtId="3" fontId="2" fillId="2" borderId="8" xfId="1" applyNumberFormat="1" applyFont="1" applyFill="1" applyBorder="1" applyAlignment="1">
      <alignment horizontal="left" vertical="center" wrapText="1"/>
    </xf>
    <xf numFmtId="3" fontId="2" fillId="2" borderId="7" xfId="1" applyNumberFormat="1" applyFont="1" applyFill="1" applyBorder="1" applyAlignment="1">
      <alignment horizontal="left" vertical="center" wrapText="1"/>
    </xf>
    <xf numFmtId="3" fontId="26" fillId="2" borderId="4" xfId="1" applyNumberFormat="1" applyFont="1" applyFill="1" applyBorder="1" applyAlignment="1">
      <alignment horizontal="center" vertical="center" wrapText="1"/>
    </xf>
    <xf numFmtId="3" fontId="26" fillId="2" borderId="8" xfId="1" applyNumberFormat="1" applyFont="1" applyFill="1" applyBorder="1" applyAlignment="1">
      <alignment horizontal="center" vertical="center" wrapText="1"/>
    </xf>
    <xf numFmtId="3" fontId="26" fillId="2" borderId="7" xfId="1" applyNumberFormat="1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3" fontId="2" fillId="2" borderId="4" xfId="3" applyNumberFormat="1" applyFont="1" applyFill="1" applyBorder="1" applyAlignment="1">
      <alignment horizontal="center" vertical="center" wrapText="1"/>
    </xf>
    <xf numFmtId="3" fontId="2" fillId="2" borderId="8" xfId="3" applyNumberFormat="1" applyFont="1" applyFill="1" applyBorder="1" applyAlignment="1">
      <alignment horizontal="center" vertical="center" wrapText="1"/>
    </xf>
    <xf numFmtId="3" fontId="2" fillId="2" borderId="7" xfId="3" applyNumberFormat="1" applyFont="1" applyFill="1" applyBorder="1" applyAlignment="1">
      <alignment horizontal="center" vertical="center" wrapText="1"/>
    </xf>
    <xf numFmtId="1" fontId="2" fillId="2" borderId="1" xfId="2" applyNumberFormat="1" applyFont="1" applyFill="1" applyBorder="1" applyAlignment="1">
      <alignment horizontal="center" vertical="center" wrapText="1"/>
    </xf>
    <xf numFmtId="3" fontId="26" fillId="2" borderId="1" xfId="1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vertical="center" wrapText="1"/>
    </xf>
    <xf numFmtId="0" fontId="2" fillId="2" borderId="8" xfId="0" applyFont="1" applyFill="1" applyBorder="1" applyAlignment="1">
      <alignment vertical="center" wrapText="1"/>
    </xf>
    <xf numFmtId="0" fontId="2" fillId="2" borderId="7" xfId="0" applyFont="1" applyFill="1" applyBorder="1" applyAlignment="1">
      <alignment vertical="center" wrapText="1"/>
    </xf>
    <xf numFmtId="3" fontId="25" fillId="2" borderId="9" xfId="1" applyNumberFormat="1" applyFont="1" applyFill="1" applyBorder="1" applyAlignment="1">
      <alignment horizontal="left" vertical="center" wrapText="1"/>
    </xf>
    <xf numFmtId="3" fontId="25" fillId="2" borderId="6" xfId="1" applyNumberFormat="1" applyFont="1" applyFill="1" applyBorder="1" applyAlignment="1">
      <alignment horizontal="left" vertical="center" wrapText="1"/>
    </xf>
    <xf numFmtId="3" fontId="25" fillId="2" borderId="3" xfId="1" applyNumberFormat="1" applyFont="1" applyFill="1" applyBorder="1" applyAlignment="1">
      <alignment horizontal="left" vertical="center" wrapText="1"/>
    </xf>
    <xf numFmtId="3" fontId="2" fillId="2" borderId="4" xfId="1" applyNumberFormat="1" applyFont="1" applyFill="1" applyBorder="1" applyAlignment="1">
      <alignment horizontal="center" vertical="center" wrapText="1"/>
    </xf>
    <xf numFmtId="3" fontId="2" fillId="2" borderId="8" xfId="1" applyNumberFormat="1" applyFont="1" applyFill="1" applyBorder="1" applyAlignment="1">
      <alignment horizontal="center" vertical="center" wrapText="1"/>
    </xf>
    <xf numFmtId="3" fontId="2" fillId="2" borderId="7" xfId="1" applyNumberFormat="1" applyFont="1" applyFill="1" applyBorder="1" applyAlignment="1">
      <alignment horizontal="center" vertical="center" wrapText="1"/>
    </xf>
    <xf numFmtId="3" fontId="26" fillId="2" borderId="4" xfId="1" applyNumberFormat="1" applyFont="1" applyFill="1" applyBorder="1" applyAlignment="1">
      <alignment horizontal="left" vertical="center" wrapText="1"/>
    </xf>
    <xf numFmtId="3" fontId="26" fillId="2" borderId="8" xfId="1" applyNumberFormat="1" applyFont="1" applyFill="1" applyBorder="1" applyAlignment="1">
      <alignment horizontal="left" vertical="center" wrapText="1"/>
    </xf>
    <xf numFmtId="3" fontId="26" fillId="2" borderId="7" xfId="1" applyNumberFormat="1" applyFont="1" applyFill="1" applyBorder="1" applyAlignment="1">
      <alignment horizontal="left" vertical="center" wrapText="1"/>
    </xf>
    <xf numFmtId="0" fontId="26" fillId="2" borderId="4" xfId="148" applyNumberFormat="1" applyFont="1" applyFill="1" applyBorder="1" applyAlignment="1">
      <alignment horizontal="left" vertical="center" wrapText="1"/>
    </xf>
    <xf numFmtId="0" fontId="26" fillId="2" borderId="8" xfId="148" applyNumberFormat="1" applyFont="1" applyFill="1" applyBorder="1" applyAlignment="1">
      <alignment horizontal="left" vertical="center" wrapText="1"/>
    </xf>
    <xf numFmtId="0" fontId="26" fillId="2" borderId="7" xfId="148" applyNumberFormat="1" applyFont="1" applyFill="1" applyBorder="1" applyAlignment="1">
      <alignment horizontal="left" vertical="center" wrapText="1"/>
    </xf>
    <xf numFmtId="0" fontId="2" fillId="2" borderId="4" xfId="1" applyFont="1" applyFill="1" applyBorder="1" applyAlignment="1">
      <alignment horizontal="center" vertical="center" wrapText="1"/>
    </xf>
    <xf numFmtId="0" fontId="2" fillId="2" borderId="8" xfId="1" applyFont="1" applyFill="1" applyBorder="1" applyAlignment="1">
      <alignment horizontal="center" vertical="center" wrapText="1"/>
    </xf>
    <xf numFmtId="0" fontId="2" fillId="2" borderId="7" xfId="1" applyFont="1" applyFill="1" applyBorder="1" applyAlignment="1">
      <alignment horizontal="center" vertical="center" wrapText="1"/>
    </xf>
    <xf numFmtId="197" fontId="2" fillId="2" borderId="4" xfId="124" applyNumberFormat="1" applyFont="1" applyFill="1" applyBorder="1" applyAlignment="1">
      <alignment horizontal="center" vertical="center" wrapText="1"/>
    </xf>
    <xf numFmtId="197" fontId="2" fillId="2" borderId="8" xfId="124" applyNumberFormat="1" applyFont="1" applyFill="1" applyBorder="1" applyAlignment="1">
      <alignment horizontal="center" vertical="center" wrapText="1"/>
    </xf>
    <xf numFmtId="197" fontId="2" fillId="2" borderId="7" xfId="124" applyNumberFormat="1" applyFont="1" applyFill="1" applyBorder="1" applyAlignment="1">
      <alignment horizontal="center" vertical="center" wrapText="1"/>
    </xf>
    <xf numFmtId="0" fontId="26" fillId="2" borderId="4" xfId="0" applyNumberFormat="1" applyFont="1" applyFill="1" applyBorder="1" applyAlignment="1">
      <alignment horizontal="left" vertical="center" wrapText="1"/>
    </xf>
    <xf numFmtId="0" fontId="26" fillId="2" borderId="8" xfId="0" applyNumberFormat="1" applyFont="1" applyFill="1" applyBorder="1" applyAlignment="1">
      <alignment horizontal="left" vertical="center" wrapText="1"/>
    </xf>
    <xf numFmtId="197" fontId="26" fillId="2" borderId="4" xfId="139" applyNumberFormat="1" applyFont="1" applyFill="1" applyBorder="1" applyAlignment="1">
      <alignment horizontal="center" vertical="center" wrapText="1"/>
    </xf>
    <xf numFmtId="197" fontId="26" fillId="2" borderId="8" xfId="139" applyNumberFormat="1" applyFont="1" applyFill="1" applyBorder="1" applyAlignment="1">
      <alignment horizontal="center" vertical="center" wrapText="1"/>
    </xf>
    <xf numFmtId="197" fontId="26" fillId="2" borderId="7" xfId="139" applyNumberFormat="1" applyFont="1" applyFill="1" applyBorder="1" applyAlignment="1">
      <alignment horizontal="center" vertical="center" wrapText="1"/>
    </xf>
    <xf numFmtId="0" fontId="2" fillId="2" borderId="4" xfId="0" applyNumberFormat="1" applyFont="1" applyFill="1" applyBorder="1" applyAlignment="1">
      <alignment horizontal="left" vertical="center" wrapText="1"/>
    </xf>
    <xf numFmtId="0" fontId="2" fillId="2" borderId="8" xfId="0" applyNumberFormat="1" applyFont="1" applyFill="1" applyBorder="1" applyAlignment="1">
      <alignment horizontal="left" vertical="center" wrapText="1"/>
    </xf>
    <xf numFmtId="0" fontId="2" fillId="2" borderId="4" xfId="0" applyNumberFormat="1" applyFont="1" applyFill="1" applyBorder="1" applyAlignment="1">
      <alignment horizontal="left" vertical="top" wrapText="1"/>
    </xf>
    <xf numFmtId="0" fontId="2" fillId="2" borderId="8" xfId="0" applyNumberFormat="1" applyFont="1" applyFill="1" applyBorder="1" applyAlignment="1">
      <alignment horizontal="left" vertical="top" wrapText="1"/>
    </xf>
    <xf numFmtId="0" fontId="2" fillId="2" borderId="7" xfId="0" applyNumberFormat="1" applyFont="1" applyFill="1" applyBorder="1" applyAlignment="1">
      <alignment horizontal="left" vertical="top" wrapText="1"/>
    </xf>
    <xf numFmtId="0" fontId="2" fillId="2" borderId="7" xfId="0" applyNumberFormat="1" applyFont="1" applyFill="1" applyBorder="1" applyAlignment="1">
      <alignment horizontal="left" vertical="center" wrapText="1"/>
    </xf>
    <xf numFmtId="0" fontId="2" fillId="2" borderId="4" xfId="1" applyFont="1" applyFill="1" applyBorder="1" applyAlignment="1">
      <alignment horizontal="left" vertical="center" wrapText="1"/>
    </xf>
    <xf numFmtId="0" fontId="2" fillId="2" borderId="8" xfId="1" applyFont="1" applyFill="1" applyBorder="1" applyAlignment="1">
      <alignment horizontal="left" vertical="center" wrapText="1"/>
    </xf>
    <xf numFmtId="0" fontId="2" fillId="2" borderId="7" xfId="1" applyFont="1" applyFill="1" applyBorder="1" applyAlignment="1">
      <alignment horizontal="left" vertical="center" wrapText="1"/>
    </xf>
    <xf numFmtId="3" fontId="27" fillId="2" borderId="0" xfId="1" applyNumberFormat="1" applyFont="1" applyFill="1" applyBorder="1" applyAlignment="1">
      <alignment horizontal="center" vertical="center" wrapText="1"/>
    </xf>
    <xf numFmtId="1" fontId="25" fillId="2" borderId="1" xfId="2" applyNumberFormat="1" applyFont="1" applyFill="1" applyBorder="1" applyAlignment="1">
      <alignment horizontal="center" vertical="center" wrapText="1"/>
    </xf>
    <xf numFmtId="1" fontId="25" fillId="2" borderId="4" xfId="2" applyNumberFormat="1" applyFont="1" applyFill="1" applyBorder="1" applyAlignment="1">
      <alignment horizontal="center" vertical="center" wrapText="1"/>
    </xf>
    <xf numFmtId="3" fontId="25" fillId="2" borderId="4" xfId="2" applyNumberFormat="1" applyFont="1" applyFill="1" applyBorder="1" applyAlignment="1">
      <alignment horizontal="center" vertical="center" wrapText="1"/>
    </xf>
    <xf numFmtId="3" fontId="25" fillId="2" borderId="7" xfId="2" applyNumberFormat="1" applyFont="1" applyFill="1" applyBorder="1" applyAlignment="1">
      <alignment horizontal="center" vertical="center" wrapText="1"/>
    </xf>
    <xf numFmtId="3" fontId="25" fillId="2" borderId="1" xfId="2" applyNumberFormat="1" applyFont="1" applyFill="1" applyBorder="1" applyAlignment="1">
      <alignment horizontal="center" vertical="center" wrapText="1"/>
    </xf>
    <xf numFmtId="3" fontId="25" fillId="2" borderId="0" xfId="0" applyNumberFormat="1" applyFont="1" applyFill="1" applyBorder="1" applyAlignment="1">
      <alignment horizontal="center" vertical="center" wrapText="1"/>
    </xf>
    <xf numFmtId="3" fontId="25" fillId="2" borderId="0" xfId="1" applyNumberFormat="1" applyFont="1" applyFill="1" applyBorder="1" applyAlignment="1">
      <alignment horizontal="left" vertical="center" wrapText="1"/>
    </xf>
  </cellXfs>
  <cellStyles count="149">
    <cellStyle name="?’һғһ‚›ү" xfId="5"/>
    <cellStyle name="?’ћѓћ‚›‰" xfId="6"/>
    <cellStyle name="”?ќђќ‘ћ‚›‰" xfId="7"/>
    <cellStyle name="”?қђқ‘һ‚›ү" xfId="8"/>
    <cellStyle name="”?љ‘?ђһ‚ђққ›ү" xfId="9"/>
    <cellStyle name="”?љ‘?ђћ‚ђќќ›‰" xfId="10"/>
    <cellStyle name="”€ќђќ‘ћ‚›‰" xfId="11"/>
    <cellStyle name="”€қђқ‘һ‚›ү" xfId="12"/>
    <cellStyle name="”€љ‘€ђһ‚ђққ›ү" xfId="13"/>
    <cellStyle name="”€љ‘€ђћ‚ђќќ›‰" xfId="14"/>
    <cellStyle name="”ќђќ‘ћ‚›‰" xfId="15"/>
    <cellStyle name="”љ‘ђћ‚ђќќ›‰" xfId="16"/>
    <cellStyle name="„…ќ…†ќ›‰" xfId="17"/>
    <cellStyle name="„…қ…†қ›ү" xfId="18"/>
    <cellStyle name="€’һғһ‚›ү" xfId="19"/>
    <cellStyle name="€’ћѓћ‚›‰" xfId="20"/>
    <cellStyle name="‡ђѓћ‹ћ‚ћљ1" xfId="21"/>
    <cellStyle name="‡ђѓћ‹ћ‚ћљ2" xfId="22"/>
    <cellStyle name="’ћѓћ‚›‰" xfId="23"/>
    <cellStyle name="cc0 -CalComma" xfId="24"/>
    <cellStyle name="cc1 -CalComma" xfId="25"/>
    <cellStyle name="cc2 -CalComma" xfId="26"/>
    <cellStyle name="cc3 -CalComma" xfId="27"/>
    <cellStyle name="cc4 -CalComma" xfId="28"/>
    <cellStyle name="cdDMM -CalDate" xfId="29"/>
    <cellStyle name="cdDMMY -CalDate" xfId="30"/>
    <cellStyle name="cdDMMYHM -CalDateTime" xfId="31"/>
    <cellStyle name="cdDMY -CalDate" xfId="32"/>
    <cellStyle name="cdMDY -CalDate" xfId="33"/>
    <cellStyle name="cdMMY -CalDate" xfId="34"/>
    <cellStyle name="cdMMYc-CalDateC" xfId="35"/>
    <cellStyle name="cf0 -CalFixed" xfId="36"/>
    <cellStyle name="cmHM  -CalTime" xfId="37"/>
    <cellStyle name="cmHM24+ -CalTime" xfId="38"/>
    <cellStyle name="cp0 -CalPercent" xfId="39"/>
    <cellStyle name="cp1 -CalPercent" xfId="40"/>
    <cellStyle name="cp2 -CalPercent" xfId="41"/>
    <cellStyle name="cp3 -CalPercent" xfId="42"/>
    <cellStyle name="cr0 -CalCurr" xfId="43"/>
    <cellStyle name="cr1 -CalCurr" xfId="44"/>
    <cellStyle name="cr2 -CalCurr" xfId="45"/>
    <cellStyle name="cr3 -CalCurr" xfId="46"/>
    <cellStyle name="cr4 -CalCurr" xfId="47"/>
    <cellStyle name="Currency [0]_basle_98_97_96 1" xfId="48"/>
    <cellStyle name="Currency_basle_98_97_96 1" xfId="49"/>
    <cellStyle name="E&amp;Y House" xfId="50"/>
    <cellStyle name="Euro" xfId="51"/>
    <cellStyle name="Excel Built-in Normal" xfId="52"/>
    <cellStyle name="h0 -Heading" xfId="53"/>
    <cellStyle name="h1 -Heading" xfId="54"/>
    <cellStyle name="h2 -Heading" xfId="55"/>
    <cellStyle name="h3 -Heading" xfId="56"/>
    <cellStyle name="hp0 -Hyperlink" xfId="57"/>
    <cellStyle name="hp1 -Hyperlink" xfId="58"/>
    <cellStyle name="hp2 -Hyperlink" xfId="59"/>
    <cellStyle name="hp3 -Hyperlink" xfId="60"/>
    <cellStyle name="ic0 -InpComma" xfId="61"/>
    <cellStyle name="ic1 -InpComma" xfId="62"/>
    <cellStyle name="ic2 -InpComma" xfId="63"/>
    <cellStyle name="ic3 -InpComma" xfId="64"/>
    <cellStyle name="ic4 -InpComma" xfId="65"/>
    <cellStyle name="idDMM -InpDate" xfId="66"/>
    <cellStyle name="idDMMY -InpDate" xfId="67"/>
    <cellStyle name="idDMMYHM -InpDateTime" xfId="68"/>
    <cellStyle name="idDMY -InpDate" xfId="69"/>
    <cellStyle name="idMDY -InpDate" xfId="70"/>
    <cellStyle name="idMMY -InpDate" xfId="71"/>
    <cellStyle name="if0 -InpFixed" xfId="72"/>
    <cellStyle name="if0b-InpFixedB" xfId="73"/>
    <cellStyle name="if0-InpFixed" xfId="74"/>
    <cellStyle name="iln -InpTableTextNoWrap" xfId="75"/>
    <cellStyle name="ilnb-InpTableTextNoWrapB" xfId="76"/>
    <cellStyle name="ilw -InpTableTextWrap" xfId="77"/>
    <cellStyle name="imHM  -InpTime" xfId="78"/>
    <cellStyle name="imHM24+ -InpTime" xfId="79"/>
    <cellStyle name="ip0 -InpPercent" xfId="80"/>
    <cellStyle name="ip1 -InpPercent" xfId="81"/>
    <cellStyle name="ip2 -InpPercent" xfId="82"/>
    <cellStyle name="ip3 -InpPercent" xfId="83"/>
    <cellStyle name="ir0 -InpCurr" xfId="84"/>
    <cellStyle name="ir1 -InpCurr" xfId="85"/>
    <cellStyle name="ir2 -InpCurr" xfId="86"/>
    <cellStyle name="ir3 -InpCurr" xfId="87"/>
    <cellStyle name="ir4 -InpCurr" xfId="88"/>
    <cellStyle name="is0 -InpSideText" xfId="89"/>
    <cellStyle name="is1 -InpSideText" xfId="90"/>
    <cellStyle name="is2 -InpSideText" xfId="91"/>
    <cellStyle name="is3 -InpSideText" xfId="92"/>
    <cellStyle name="is4 -InpSideText" xfId="93"/>
    <cellStyle name="itn -InpTopTextNoWrap" xfId="94"/>
    <cellStyle name="itw -InpTopTextWrap" xfId="95"/>
    <cellStyle name="ltn -TableTextNoWrap" xfId="96"/>
    <cellStyle name="ltw -TableTextWrap" xfId="97"/>
    <cellStyle name="Normal_070917_2008_Экспорт_МЭБП3" xfId="98"/>
    <cellStyle name="Report" xfId="99"/>
    <cellStyle name="sh0 -SideHeading" xfId="100"/>
    <cellStyle name="sh1 -SideHeading" xfId="101"/>
    <cellStyle name="sh2 -SideHeading" xfId="102"/>
    <cellStyle name="sh3 -SideHeading" xfId="103"/>
    <cellStyle name="st0 -SideText" xfId="104"/>
    <cellStyle name="st1 -SideText" xfId="105"/>
    <cellStyle name="st2 -SideText" xfId="106"/>
    <cellStyle name="st3 -SideText" xfId="107"/>
    <cellStyle name="st4 -SideText" xfId="108"/>
    <cellStyle name="ttn -TopTextNoWrap" xfId="109"/>
    <cellStyle name="ttw -TopTextWrap" xfId="110"/>
    <cellStyle name="Виталий" xfId="111"/>
    <cellStyle name="Гиперссылка 2" xfId="112"/>
    <cellStyle name="КАНДАГАЧ тел3-33-96" xfId="113"/>
    <cellStyle name="Обычный" xfId="0" builtinId="0"/>
    <cellStyle name="Обычный 10" xfId="114"/>
    <cellStyle name="Обычный 11" xfId="115"/>
    <cellStyle name="Обычный 12" xfId="1"/>
    <cellStyle name="Обычный 2" xfId="4"/>
    <cellStyle name="Обычный 2 2" xfId="116"/>
    <cellStyle name="Обычный 3" xfId="117"/>
    <cellStyle name="Обычный 3 2" xfId="118"/>
    <cellStyle name="Обычный 3 3" xfId="119"/>
    <cellStyle name="Обычный 3 4" xfId="120"/>
    <cellStyle name="Обычный 3 5" xfId="121"/>
    <cellStyle name="Обычный 3 6" xfId="122"/>
    <cellStyle name="Обычный 3 7" xfId="123"/>
    <cellStyle name="Обычный 3 8" xfId="124"/>
    <cellStyle name="Обычный 3 8 2" xfId="125"/>
    <cellStyle name="Обычный 4" xfId="126"/>
    <cellStyle name="Обычный 5" xfId="127"/>
    <cellStyle name="Обычный 5 2" xfId="128"/>
    <cellStyle name="Обычный 5 3" xfId="129"/>
    <cellStyle name="Обычный 6" xfId="130"/>
    <cellStyle name="Обычный 7" xfId="131"/>
    <cellStyle name="Обычный 8" xfId="132"/>
    <cellStyle name="Обычный 9" xfId="133"/>
    <cellStyle name="Обычный_Лист1 (2)" xfId="148"/>
    <cellStyle name="Стиль 1" xfId="134"/>
    <cellStyle name="Тысячи [0]_96111" xfId="135"/>
    <cellStyle name="Тысячи_96111" xfId="136"/>
    <cellStyle name="Үђғһ‹һ‚һљ1" xfId="137"/>
    <cellStyle name="Үђғһ‹һ‚һљ2" xfId="138"/>
    <cellStyle name="Финансовый 2" xfId="3"/>
    <cellStyle name="Финансовый 2 2" xfId="139"/>
    <cellStyle name="Финансовый 3" xfId="140"/>
    <cellStyle name="Финансовый 4" xfId="141"/>
    <cellStyle name="Финансовый 4 2" xfId="142"/>
    <cellStyle name="Финансовый 4 3" xfId="143"/>
    <cellStyle name="Финансовый 5" xfId="144"/>
    <cellStyle name="Финансовый 6" xfId="145"/>
    <cellStyle name="Финансовый 7" xfId="2"/>
    <cellStyle name="Џђһ–…қ’қ›ү" xfId="146"/>
    <cellStyle name="Џђћ–…ќ’ќ›‰" xfId="14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4.xml"/><Relationship Id="rId10" Type="http://schemas.openxmlformats.org/officeDocument/2006/relationships/styles" Target="styles.xml"/><Relationship Id="rId4" Type="http://schemas.openxmlformats.org/officeDocument/2006/relationships/externalLink" Target="externalLinks/externalLink3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276225</xdr:colOff>
      <xdr:row>101</xdr:row>
      <xdr:rowOff>1076325</xdr:rowOff>
    </xdr:from>
    <xdr:ext cx="11513819" cy="937629"/>
    <xdr:sp macro="" textlink="">
      <xdr:nvSpPr>
        <xdr:cNvPr id="2" name="Прямоугольник 1"/>
        <xdr:cNvSpPr/>
      </xdr:nvSpPr>
      <xdr:spPr>
        <a:xfrm>
          <a:off x="276225" y="81276825"/>
          <a:ext cx="11513819" cy="937629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endParaRPr lang="ru-RU" sz="5400" b="1" cap="none" spc="50">
            <a:ln w="13500">
              <a:solidFill>
                <a:schemeClr val="accent1">
                  <a:shade val="2500"/>
                  <a:alpha val="6500"/>
                </a:schemeClr>
              </a:solidFill>
              <a:prstDash val="solid"/>
            </a:ln>
            <a:solidFill>
              <a:schemeClr val="accent1">
                <a:tint val="3000"/>
                <a:alpha val="95000"/>
              </a:schemeClr>
            </a:solidFill>
            <a:effectLst>
              <a:innerShdw blurRad="50900" dist="38500" dir="13500000">
                <a:srgbClr val="000000">
                  <a:alpha val="60000"/>
                </a:srgbClr>
              </a:innerShdw>
            </a:effectLst>
          </a:endParaRPr>
        </a:p>
      </xdr:txBody>
    </xdr:sp>
    <xdr:clientData/>
  </xdr:oneCellAnchor>
  <xdr:oneCellAnchor>
    <xdr:from>
      <xdr:col>3</xdr:col>
      <xdr:colOff>1328769</xdr:colOff>
      <xdr:row>101</xdr:row>
      <xdr:rowOff>1894109</xdr:rowOff>
    </xdr:from>
    <xdr:ext cx="184731" cy="937629"/>
    <xdr:sp macro="" textlink="">
      <xdr:nvSpPr>
        <xdr:cNvPr id="3" name="Прямоугольник 2"/>
        <xdr:cNvSpPr/>
      </xdr:nvSpPr>
      <xdr:spPr>
        <a:xfrm>
          <a:off x="4224369" y="54500684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</xdr:col>
      <xdr:colOff>0</xdr:colOff>
      <xdr:row>125</xdr:row>
      <xdr:rowOff>0</xdr:rowOff>
    </xdr:from>
    <xdr:ext cx="11513819" cy="937629"/>
    <xdr:sp macro="" textlink="">
      <xdr:nvSpPr>
        <xdr:cNvPr id="4" name="Прямоугольник 3"/>
        <xdr:cNvSpPr/>
      </xdr:nvSpPr>
      <xdr:spPr>
        <a:xfrm>
          <a:off x="285750" y="75237975"/>
          <a:ext cx="11513819" cy="937629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endParaRPr lang="ru-RU" sz="5400" b="1" cap="none" spc="50">
            <a:ln w="13500">
              <a:solidFill>
                <a:schemeClr val="accent1">
                  <a:shade val="2500"/>
                  <a:alpha val="6500"/>
                </a:schemeClr>
              </a:solidFill>
              <a:prstDash val="solid"/>
            </a:ln>
            <a:solidFill>
              <a:schemeClr val="accent1">
                <a:tint val="3000"/>
                <a:alpha val="95000"/>
              </a:schemeClr>
            </a:solidFill>
            <a:effectLst>
              <a:innerShdw blurRad="50900" dist="38500" dir="13500000">
                <a:srgbClr val="000000">
                  <a:alpha val="60000"/>
                </a:srgbClr>
              </a:innerShdw>
            </a:effectLst>
          </a:endParaRPr>
        </a:p>
      </xdr:txBody>
    </xdr:sp>
    <xdr:clientData/>
  </xdr:oneCellAnchor>
  <xdr:oneCellAnchor>
    <xdr:from>
      <xdr:col>3</xdr:col>
      <xdr:colOff>1328769</xdr:colOff>
      <xdr:row>125</xdr:row>
      <xdr:rowOff>0</xdr:rowOff>
    </xdr:from>
    <xdr:ext cx="184731" cy="937629"/>
    <xdr:sp macro="" textlink="">
      <xdr:nvSpPr>
        <xdr:cNvPr id="5" name="Прямоугольник 4"/>
        <xdr:cNvSpPr/>
      </xdr:nvSpPr>
      <xdr:spPr>
        <a:xfrm>
          <a:off x="4224369" y="7523797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</xdr:col>
      <xdr:colOff>0</xdr:colOff>
      <xdr:row>125</xdr:row>
      <xdr:rowOff>0</xdr:rowOff>
    </xdr:from>
    <xdr:ext cx="11513819" cy="937629"/>
    <xdr:sp macro="" textlink="">
      <xdr:nvSpPr>
        <xdr:cNvPr id="6" name="Прямоугольник 5"/>
        <xdr:cNvSpPr/>
      </xdr:nvSpPr>
      <xdr:spPr>
        <a:xfrm>
          <a:off x="285750" y="75237975"/>
          <a:ext cx="11513819" cy="937629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endParaRPr lang="ru-RU" sz="5400" b="1" cap="none" spc="50">
            <a:ln w="13500">
              <a:solidFill>
                <a:schemeClr val="accent1">
                  <a:shade val="2500"/>
                  <a:alpha val="6500"/>
                </a:schemeClr>
              </a:solidFill>
              <a:prstDash val="solid"/>
            </a:ln>
            <a:solidFill>
              <a:schemeClr val="accent1">
                <a:tint val="3000"/>
                <a:alpha val="95000"/>
              </a:schemeClr>
            </a:solidFill>
            <a:effectLst>
              <a:innerShdw blurRad="50900" dist="38500" dir="13500000">
                <a:srgbClr val="000000">
                  <a:alpha val="60000"/>
                </a:srgbClr>
              </a:innerShdw>
            </a:effectLst>
          </a:endParaRPr>
        </a:p>
      </xdr:txBody>
    </xdr:sp>
    <xdr:clientData/>
  </xdr:oneCellAnchor>
  <xdr:oneCellAnchor>
    <xdr:from>
      <xdr:col>3</xdr:col>
      <xdr:colOff>1328769</xdr:colOff>
      <xdr:row>125</xdr:row>
      <xdr:rowOff>0</xdr:rowOff>
    </xdr:from>
    <xdr:ext cx="184731" cy="937629"/>
    <xdr:sp macro="" textlink="">
      <xdr:nvSpPr>
        <xdr:cNvPr id="7" name="Прямоугольник 6"/>
        <xdr:cNvSpPr/>
      </xdr:nvSpPr>
      <xdr:spPr>
        <a:xfrm>
          <a:off x="4224369" y="7523797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937629"/>
    <xdr:sp macro="" textlink="">
      <xdr:nvSpPr>
        <xdr:cNvPr id="8" name="Прямоугольник 7"/>
        <xdr:cNvSpPr/>
      </xdr:nvSpPr>
      <xdr:spPr>
        <a:xfrm>
          <a:off x="12963525" y="7523797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937629"/>
    <xdr:sp macro="" textlink="">
      <xdr:nvSpPr>
        <xdr:cNvPr id="9" name="Прямоугольник 8"/>
        <xdr:cNvSpPr/>
      </xdr:nvSpPr>
      <xdr:spPr>
        <a:xfrm>
          <a:off x="12963525" y="7523797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937629"/>
    <xdr:sp macro="" textlink="">
      <xdr:nvSpPr>
        <xdr:cNvPr id="10" name="Прямоугольник 9"/>
        <xdr:cNvSpPr/>
      </xdr:nvSpPr>
      <xdr:spPr>
        <a:xfrm>
          <a:off x="12963525" y="7523797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937629"/>
    <xdr:sp macro="" textlink="">
      <xdr:nvSpPr>
        <xdr:cNvPr id="11" name="Прямоугольник 10"/>
        <xdr:cNvSpPr/>
      </xdr:nvSpPr>
      <xdr:spPr>
        <a:xfrm>
          <a:off x="12963525" y="7523797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937629"/>
    <xdr:sp macro="" textlink="">
      <xdr:nvSpPr>
        <xdr:cNvPr id="12" name="Прямоугольник 11"/>
        <xdr:cNvSpPr/>
      </xdr:nvSpPr>
      <xdr:spPr>
        <a:xfrm>
          <a:off x="12963525" y="7523797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125</xdr:row>
      <xdr:rowOff>0</xdr:rowOff>
    </xdr:from>
    <xdr:ext cx="184731" cy="937629"/>
    <xdr:sp macro="" textlink="">
      <xdr:nvSpPr>
        <xdr:cNvPr id="13" name="Прямоугольник 12"/>
        <xdr:cNvSpPr/>
      </xdr:nvSpPr>
      <xdr:spPr>
        <a:xfrm>
          <a:off x="12963525" y="7523797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34</xdr:row>
      <xdr:rowOff>0</xdr:rowOff>
    </xdr:from>
    <xdr:ext cx="184731" cy="937629"/>
    <xdr:sp macro="" textlink="">
      <xdr:nvSpPr>
        <xdr:cNvPr id="14" name="Прямоугольник 13"/>
        <xdr:cNvSpPr/>
      </xdr:nvSpPr>
      <xdr:spPr>
        <a:xfrm>
          <a:off x="12963525" y="1684972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34</xdr:row>
      <xdr:rowOff>0</xdr:rowOff>
    </xdr:from>
    <xdr:ext cx="184731" cy="937629"/>
    <xdr:sp macro="" textlink="">
      <xdr:nvSpPr>
        <xdr:cNvPr id="15" name="Прямоугольник 14"/>
        <xdr:cNvSpPr/>
      </xdr:nvSpPr>
      <xdr:spPr>
        <a:xfrm>
          <a:off x="12963525" y="1684972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34</xdr:row>
      <xdr:rowOff>0</xdr:rowOff>
    </xdr:from>
    <xdr:ext cx="184731" cy="937629"/>
    <xdr:sp macro="" textlink="">
      <xdr:nvSpPr>
        <xdr:cNvPr id="16" name="Прямоугольник 15"/>
        <xdr:cNvSpPr/>
      </xdr:nvSpPr>
      <xdr:spPr>
        <a:xfrm>
          <a:off x="12963525" y="1684972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34</xdr:row>
      <xdr:rowOff>0</xdr:rowOff>
    </xdr:from>
    <xdr:ext cx="184731" cy="937629"/>
    <xdr:sp macro="" textlink="">
      <xdr:nvSpPr>
        <xdr:cNvPr id="17" name="Прямоугольник 16"/>
        <xdr:cNvSpPr/>
      </xdr:nvSpPr>
      <xdr:spPr>
        <a:xfrm>
          <a:off x="12963525" y="1684972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34</xdr:row>
      <xdr:rowOff>0</xdr:rowOff>
    </xdr:from>
    <xdr:ext cx="184731" cy="937629"/>
    <xdr:sp macro="" textlink="">
      <xdr:nvSpPr>
        <xdr:cNvPr id="18" name="Прямоугольник 17"/>
        <xdr:cNvSpPr/>
      </xdr:nvSpPr>
      <xdr:spPr>
        <a:xfrm>
          <a:off x="12963525" y="1684972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34</xdr:row>
      <xdr:rowOff>0</xdr:rowOff>
    </xdr:from>
    <xdr:ext cx="184731" cy="937629"/>
    <xdr:sp macro="" textlink="">
      <xdr:nvSpPr>
        <xdr:cNvPr id="19" name="Прямоугольник 18"/>
        <xdr:cNvSpPr/>
      </xdr:nvSpPr>
      <xdr:spPr>
        <a:xfrm>
          <a:off x="12963525" y="1684972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94</xdr:row>
      <xdr:rowOff>1894109</xdr:rowOff>
    </xdr:from>
    <xdr:ext cx="184731" cy="937629"/>
    <xdr:sp macro="" textlink="">
      <xdr:nvSpPr>
        <xdr:cNvPr id="20" name="Прямоугольник 19"/>
        <xdr:cNvSpPr/>
      </xdr:nvSpPr>
      <xdr:spPr>
        <a:xfrm>
          <a:off x="12963525" y="47175959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113</xdr:row>
      <xdr:rowOff>0</xdr:rowOff>
    </xdr:from>
    <xdr:ext cx="184731" cy="937629"/>
    <xdr:sp macro="" textlink="">
      <xdr:nvSpPr>
        <xdr:cNvPr id="21" name="Прямоугольник 20"/>
        <xdr:cNvSpPr/>
      </xdr:nvSpPr>
      <xdr:spPr>
        <a:xfrm>
          <a:off x="12963525" y="63588900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11</xdr:col>
      <xdr:colOff>0</xdr:colOff>
      <xdr:row>113</xdr:row>
      <xdr:rowOff>0</xdr:rowOff>
    </xdr:from>
    <xdr:ext cx="184731" cy="937629"/>
    <xdr:sp macro="" textlink="">
      <xdr:nvSpPr>
        <xdr:cNvPr id="22" name="Прямоугольник 21"/>
        <xdr:cNvSpPr/>
      </xdr:nvSpPr>
      <xdr:spPr>
        <a:xfrm>
          <a:off x="12963525" y="63588900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c3\&#1089;&#1090;&#1088;&#1072;&#1090;&#1077;&#1075;&#1080;&#1080;\Temp\ViewDir\&#1052;&#1086;&#1080;%20&#1076;&#1086;&#1082;&#1091;&#1084;&#1077;&#1085;&#1090;&#1099;\&#1053;&#1086;&#1074;&#1072;&#1103;%20&#1087;&#1072;&#1087;&#1082;&#1072;\Avtobaza\&#1073;_&#1087;&#1083;&#1072;&#1085;%202002&#1075;\&#1042;&#1072;&#1088;&#1080;&#1072;&#1085;&#1090;&#1099;%20&#1088;&#1072;&#1089;&#1095;_&#1072;&#1084;&#1086;&#1088;&#1090;&#1080;&#1079;\&#1053;&#1077;&#1090;_2002&#1075;.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ataly_d1\2002_&#1090;&#1072;&#1073;&#1083;\&#1047;&#1072;&#1089;&#1090;&#1072;&#1074;&#1082;&#1072;\&#1052;&#1086;&#1080;%20&#1076;&#1086;&#1082;&#1091;&#1084;&#1077;&#1085;&#1090;&#1099;\&#1073;&#1102;&#1076;&#1078;&#1077;&#1090;\1\AN_12M98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Zamira\&#1088;&#1072;&#1073;&#1086;&#1095;&#1080;&#1081;%20&#1089;&#1090;&#1086;&#1083;\My%20document\&#1040;&#1085;&#1072;&#1083;&#1080;&#1079;\&#1055;&#1088;&#1072;&#1074;&#1080;&#1083;&#1072;_&#1087;&#1086;&#1083;&#1085;&#1099;&#1081;%20&#1087;&#1072;&#1082;&#1077;&#1090;\1\form_&#1101;&#1083;&#1077;&#1082;&#1090;&#1088;&#1086;&#1085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Zhuldyz\tmp\1\AN_12M98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c3\&#1089;&#1090;&#1088;&#1072;&#1090;&#1077;&#1075;&#1080;&#1080;\Temp\ViewDir\&#1052;&#1086;&#1080;%20&#1076;&#1086;&#1082;&#1091;&#1084;&#1077;&#1085;&#1090;&#1099;\&#1053;&#1086;&#1074;&#1072;&#1103;%20&#1087;&#1072;&#1087;&#1082;&#1072;\Avtobaza\&#1073;_&#1087;&#1083;&#1072;&#1085;%202002&#1075;\&#1042;&#1072;&#1088;&#1080;&#1072;&#1085;&#1090;&#1099;%20&#1088;&#1072;&#1089;&#1095;_&#1072;&#1084;&#1086;&#1088;&#1090;&#1080;&#1079;\&#1059;&#1090;&#1074;&#1077;&#1088;&#1078;&#1076;&#1077;&#1085;&#1086;_2002&#1075;.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ra_\temp\&#1047;&#1072;&#1089;&#1090;&#1072;&#1074;&#1082;&#1072;\&#1052;&#1086;&#1080;%20&#1076;&#1086;&#1082;&#1091;&#1084;&#1077;&#1085;&#1090;&#1099;\&#1073;&#1102;&#1076;&#1078;&#1077;&#1090;\1\AN_12M98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ulnara\&#1087;&#1086;&#1095;&#1090;&#1072;\&#1047;&#1072;&#1089;&#1090;&#1072;&#1074;&#1082;&#1072;\&#1052;&#1086;&#1080;%20&#1076;&#1086;&#1082;&#1091;&#1084;&#1077;&#1085;&#1090;&#1099;\&#1073;&#1102;&#1076;&#1078;&#1077;&#1090;\1\AN_12M98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пробег"/>
      <sheetName val="ст-ть"/>
      <sheetName val="Автобаза"/>
      <sheetName val="Нацбанк"/>
      <sheetName val="Гату"/>
      <sheetName val="ЦКО"/>
      <sheetName val="БФ"/>
      <sheetName val="Фонд"/>
      <sheetName val="Тариф"/>
      <sheetName val="расп приб"/>
      <sheetName val="движ.ден 4"/>
      <sheetName val="8 движ денег"/>
      <sheetName val="уставный"/>
      <sheetName val="з-плата послед-проверено"/>
      <sheetName val="Свод ФОТ-проверено"/>
      <sheetName val="фин план утвержд"/>
      <sheetName val="Тариф (2)"/>
      <sheetName val="фин план"/>
      <sheetName val="прям"/>
      <sheetName val="накл"/>
      <sheetName val="расх  пер"/>
      <sheetName val="прочие прямые"/>
      <sheetName val="тран-свод 21"/>
      <sheetName val="свод затрат 7"/>
      <sheetName val="смета 1 8"/>
      <sheetName val="Свот ФОТ-2"/>
      <sheetName val="ФОТ-вар Абдул"/>
      <sheetName val="соц.выпл12а"/>
      <sheetName val="подг кадр 13"/>
      <sheetName val="команд 14"/>
      <sheetName val=" команд (2) 15"/>
      <sheetName val="аморт свод 16"/>
      <sheetName val="амр.приоб. 18"/>
      <sheetName val="матер1 19"/>
      <sheetName val="матер2 20 "/>
      <sheetName val="трансп Автобазы 22"/>
      <sheetName val="связь 23"/>
      <sheetName val="коммун 24"/>
      <sheetName val="ремонт 25"/>
      <sheetName val="охрана 25а"/>
      <sheetName val="пер. изд 27"/>
      <sheetName val="нормы бенз 02г."/>
      <sheetName val="предст 28"/>
      <sheetName val="усл.банка 28а"/>
      <sheetName val="аренда 29"/>
      <sheetName val="аудит 30"/>
      <sheetName val="налоги 31"/>
      <sheetName val="трансп-расш 32"/>
      <sheetName val="Тариф анализ"/>
      <sheetName val="анализ на  1"/>
      <sheetName val="нормы бен 01г"/>
      <sheetName val="2"/>
      <sheetName val="амр тек "/>
      <sheetName val="кальк 2 (2)"/>
      <sheetName val="товар прод3 (2)"/>
      <sheetName val="движ.ден 4 (2)"/>
      <sheetName val="кальк 2"/>
      <sheetName val="товар прод3"/>
      <sheetName val="фин отч 5"/>
      <sheetName val="Анализ ФОТ"/>
      <sheetName val="з-плата"/>
      <sheetName val="Контр"/>
      <sheetName val="ФОТ-расш. Асима"/>
      <sheetName val="Inf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>
        <row r="10">
          <cell r="B10" t="str">
            <v>В</v>
          </cell>
        </row>
      </sheetData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юдж."/>
      <sheetName val="исп.см."/>
      <sheetName val="адм.расх."/>
      <sheetName val="исп.бюд."/>
      <sheetName val="исп.бюд. (2)"/>
      <sheetName val="исп.бюд. (3)"/>
      <sheetName val="Динамика"/>
      <sheetName val="Динамика (2)"/>
      <sheetName val="мат-лы"/>
      <sheetName val="бюд.цент за 12 м.с об рас"/>
      <sheetName val="A93-98"/>
      <sheetName val="ремонт 25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амятка"/>
      <sheetName val="Форма1"/>
      <sheetName val="Форма2"/>
      <sheetName val="Форма3"/>
      <sheetName val="Форма4"/>
      <sheetName val="Форма5"/>
      <sheetName val="Форма6"/>
      <sheetName val="Форма7"/>
      <sheetName val="Форма8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юдж."/>
      <sheetName val="исп.см."/>
      <sheetName val="адм.расх."/>
      <sheetName val="исп.бюд."/>
      <sheetName val="исп.бюд. (2)"/>
      <sheetName val="исп.бюд. (3)"/>
      <sheetName val="Динамика"/>
      <sheetName val="Динамика (2)"/>
      <sheetName val="мат-лы"/>
      <sheetName val="бюд.цент за 12 м.с об рас"/>
      <sheetName val="A93-98"/>
      <sheetName val="Форма2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пробег"/>
      <sheetName val="ст-ть"/>
      <sheetName val="Автобаза"/>
      <sheetName val="Нацбанк"/>
      <sheetName val="Гату"/>
      <sheetName val="ЦКО"/>
      <sheetName val="БФ"/>
      <sheetName val="Фонд"/>
      <sheetName val="Тариф"/>
      <sheetName val="расп приб"/>
      <sheetName val="движ.ден 4"/>
      <sheetName val="8 движ денег"/>
      <sheetName val="уставный"/>
      <sheetName val="фин план утвержд"/>
      <sheetName val="Тариф (2)"/>
      <sheetName val="фин план"/>
      <sheetName val="прям"/>
      <sheetName val="накл"/>
      <sheetName val="расх  пер"/>
      <sheetName val="прочие прямые"/>
      <sheetName val="тран-свод 21"/>
      <sheetName val="свод затрат 7"/>
      <sheetName val="смета 1 8"/>
      <sheetName val="Свот ФОТ-2"/>
      <sheetName val="ФОТ-вар Абдул"/>
      <sheetName val="соц.выпл12а"/>
      <sheetName val="подг кадр 13"/>
      <sheetName val="команд 14"/>
      <sheetName val=" команд (2) 15"/>
      <sheetName val="аморт свод 16"/>
      <sheetName val="амр.приоб. 18"/>
      <sheetName val="матер1 19"/>
      <sheetName val="матер2 20 "/>
      <sheetName val="трансп Автобазы 22"/>
      <sheetName val="связь 23"/>
      <sheetName val="коммун 24"/>
      <sheetName val="ремонт 25"/>
      <sheetName val="охрана 25а"/>
      <sheetName val="пер. изд 27"/>
      <sheetName val="нормы бенз 02г."/>
      <sheetName val="предст 28"/>
      <sheetName val="усл.банка 28а"/>
      <sheetName val="аренда 29"/>
      <sheetName val="аудит 30"/>
      <sheetName val="налоги 31"/>
      <sheetName val="трансп-расш 32"/>
      <sheetName val="Тариф анализ"/>
      <sheetName val="анализ на  1"/>
      <sheetName val="нормы бен 01г"/>
      <sheetName val="2"/>
      <sheetName val="амр тек "/>
      <sheetName val="кальк 2 (2)"/>
      <sheetName val="товар прод3 (2)"/>
      <sheetName val="движ.ден 4 (2)"/>
      <sheetName val="кальк 2"/>
      <sheetName val="товар прод3"/>
      <sheetName val="фин отч 5"/>
      <sheetName val="Анализ ФОТ"/>
      <sheetName val="з-плата"/>
      <sheetName val="Контр"/>
      <sheetName val="ФОТ-расш. Асима"/>
      <sheetName val="исп.см.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>
        <row r="10">
          <cell r="B10" t="str">
            <v>В</v>
          </cell>
        </row>
      </sheetData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юдж."/>
      <sheetName val="исп.см."/>
      <sheetName val="адм.расх."/>
      <sheetName val="исп.бюд."/>
      <sheetName val="исп.бюд. (2)"/>
      <sheetName val="исп.бюд. (3)"/>
      <sheetName val="Динамика"/>
      <sheetName val="Динамика (2)"/>
      <sheetName val="мат-лы"/>
      <sheetName val="бюд.цент за 12 м.с об рас"/>
      <sheetName val="A93-98"/>
      <sheetName val="ремонт 25"/>
      <sheetName val="Добыча нефти4"/>
      <sheetName val="поставка сравн13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юдж."/>
      <sheetName val="исп.см."/>
      <sheetName val="адм.расх."/>
      <sheetName val="исп.бюд."/>
      <sheetName val="исп.бюд. (2)"/>
      <sheetName val="исп.бюд. (3)"/>
      <sheetName val="Динамика"/>
      <sheetName val="Динамика (2)"/>
      <sheetName val="мат-лы"/>
      <sheetName val="бюд.цент за 12 м.с об рас"/>
      <sheetName val="A93-98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16"/>
  <sheetViews>
    <sheetView tabSelected="1" zoomScaleNormal="100" workbookViewId="0">
      <selection activeCell="I3" sqref="I3:K3"/>
    </sheetView>
  </sheetViews>
  <sheetFormatPr defaultRowHeight="15" x14ac:dyDescent="0.25"/>
  <cols>
    <col min="1" max="1" width="5" style="5" customWidth="1"/>
    <col min="2" max="2" width="32.42578125" style="58" customWidth="1"/>
    <col min="3" max="3" width="10.7109375" style="2" customWidth="1"/>
    <col min="4" max="4" width="52" style="58" customWidth="1"/>
    <col min="5" max="5" width="8.28515625" style="2" customWidth="1"/>
    <col min="6" max="6" width="6.140625" style="2" customWidth="1"/>
    <col min="7" max="7" width="16.5703125" style="2" customWidth="1"/>
    <col min="8" max="8" width="19.85546875" style="58" customWidth="1"/>
    <col min="9" max="9" width="14.5703125" style="58" customWidth="1"/>
    <col min="10" max="10" width="24.85546875" style="3" customWidth="1"/>
    <col min="11" max="11" width="24.85546875" style="2" customWidth="1"/>
    <col min="12" max="12" width="11" style="2" bestFit="1" customWidth="1"/>
    <col min="13" max="16384" width="9.140625" style="2"/>
  </cols>
  <sheetData>
    <row r="1" spans="1:11" ht="15" customHeight="1" x14ac:dyDescent="0.25">
      <c r="H1" s="2"/>
      <c r="I1" s="178" t="s">
        <v>341</v>
      </c>
      <c r="J1" s="178"/>
      <c r="K1" s="178"/>
    </row>
    <row r="2" spans="1:11" ht="15" customHeight="1" x14ac:dyDescent="0.25">
      <c r="H2" s="2"/>
      <c r="I2" s="178" t="s">
        <v>340</v>
      </c>
      <c r="J2" s="178"/>
      <c r="K2" s="178"/>
    </row>
    <row r="3" spans="1:11" ht="15" customHeight="1" x14ac:dyDescent="0.25">
      <c r="A3" s="4"/>
      <c r="B3" s="33"/>
      <c r="C3" s="79"/>
      <c r="D3" s="33"/>
      <c r="E3" s="79"/>
      <c r="F3" s="79"/>
      <c r="G3" s="79"/>
      <c r="H3" s="33"/>
      <c r="I3" s="178" t="s">
        <v>0</v>
      </c>
      <c r="J3" s="178"/>
      <c r="K3" s="178"/>
    </row>
    <row r="4" spans="1:11" ht="15" customHeight="1" x14ac:dyDescent="0.25">
      <c r="A4" s="4"/>
      <c r="B4" s="33"/>
      <c r="C4" s="79"/>
      <c r="D4" s="33"/>
      <c r="E4" s="79"/>
      <c r="F4" s="79"/>
      <c r="G4" s="79"/>
      <c r="H4" s="33"/>
      <c r="I4" s="178" t="s">
        <v>342</v>
      </c>
      <c r="J4" s="178"/>
      <c r="K4" s="178"/>
    </row>
    <row r="5" spans="1:11" ht="15.75" customHeight="1" x14ac:dyDescent="0.25">
      <c r="A5" s="4"/>
      <c r="B5" s="33"/>
      <c r="C5" s="79"/>
      <c r="D5" s="33"/>
      <c r="E5" s="79"/>
      <c r="F5" s="79"/>
      <c r="G5" s="79"/>
      <c r="H5" s="33"/>
      <c r="I5" s="178" t="s">
        <v>343</v>
      </c>
      <c r="J5" s="178"/>
      <c r="K5" s="178"/>
    </row>
    <row r="6" spans="1:11" ht="15" customHeight="1" x14ac:dyDescent="0.25">
      <c r="A6" s="4"/>
      <c r="B6" s="33"/>
      <c r="C6" s="79"/>
      <c r="D6" s="33"/>
      <c r="E6" s="79"/>
      <c r="F6" s="79"/>
      <c r="G6" s="79"/>
      <c r="H6" s="33"/>
      <c r="I6" s="178" t="s">
        <v>344</v>
      </c>
      <c r="J6" s="178"/>
      <c r="K6" s="178"/>
    </row>
    <row r="7" spans="1:11" x14ac:dyDescent="0.25">
      <c r="A7" s="4"/>
      <c r="B7" s="33"/>
      <c r="C7" s="79"/>
      <c r="D7" s="33"/>
      <c r="E7" s="79"/>
      <c r="F7" s="79"/>
      <c r="G7" s="79"/>
      <c r="H7" s="33"/>
      <c r="I7" s="63"/>
      <c r="J7" s="108"/>
      <c r="K7" s="67"/>
    </row>
    <row r="8" spans="1:11" ht="18.75" x14ac:dyDescent="0.25">
      <c r="A8" s="4"/>
      <c r="B8" s="33"/>
      <c r="C8" s="172" t="s">
        <v>345</v>
      </c>
      <c r="D8" s="172"/>
      <c r="E8" s="172"/>
      <c r="F8" s="172"/>
      <c r="G8" s="172"/>
      <c r="H8" s="172"/>
      <c r="I8" s="172"/>
      <c r="J8" s="172"/>
      <c r="K8" s="172"/>
    </row>
    <row r="9" spans="1:11" x14ac:dyDescent="0.25">
      <c r="A9" s="4"/>
      <c r="B9" s="33"/>
      <c r="C9" s="79"/>
      <c r="D9" s="34"/>
      <c r="E9" s="6"/>
      <c r="F9" s="6"/>
      <c r="G9" s="6"/>
      <c r="H9" s="34"/>
      <c r="I9" s="34"/>
      <c r="J9" s="6"/>
      <c r="K9" s="6"/>
    </row>
    <row r="10" spans="1:11" ht="48" customHeight="1" x14ac:dyDescent="0.25">
      <c r="A10" s="173" t="s">
        <v>11</v>
      </c>
      <c r="B10" s="175" t="s">
        <v>1</v>
      </c>
      <c r="C10" s="177" t="s">
        <v>2</v>
      </c>
      <c r="D10" s="175" t="s">
        <v>3</v>
      </c>
      <c r="E10" s="177" t="s">
        <v>4</v>
      </c>
      <c r="F10" s="177" t="s">
        <v>5</v>
      </c>
      <c r="G10" s="177" t="s">
        <v>6</v>
      </c>
      <c r="H10" s="177" t="s">
        <v>7</v>
      </c>
      <c r="I10" s="177" t="s">
        <v>8</v>
      </c>
      <c r="J10" s="177" t="s">
        <v>9</v>
      </c>
      <c r="K10" s="177" t="s">
        <v>10</v>
      </c>
    </row>
    <row r="11" spans="1:11" ht="57" customHeight="1" x14ac:dyDescent="0.25">
      <c r="A11" s="174"/>
      <c r="B11" s="176"/>
      <c r="C11" s="175"/>
      <c r="D11" s="176"/>
      <c r="E11" s="175"/>
      <c r="F11" s="175"/>
      <c r="G11" s="175"/>
      <c r="H11" s="175"/>
      <c r="I11" s="175"/>
      <c r="J11" s="175"/>
      <c r="K11" s="175"/>
    </row>
    <row r="12" spans="1:11" ht="61.5" customHeight="1" x14ac:dyDescent="0.25">
      <c r="A12" s="70">
        <v>1</v>
      </c>
      <c r="B12" s="32" t="s">
        <v>18</v>
      </c>
      <c r="C12" s="8" t="s">
        <v>19</v>
      </c>
      <c r="D12" s="64" t="s">
        <v>198</v>
      </c>
      <c r="E12" s="10" t="s">
        <v>20</v>
      </c>
      <c r="F12" s="10">
        <v>360</v>
      </c>
      <c r="G12" s="10">
        <v>149851</v>
      </c>
      <c r="H12" s="32" t="s">
        <v>21</v>
      </c>
      <c r="I12" s="32" t="s">
        <v>14</v>
      </c>
      <c r="J12" s="10">
        <f t="shared" ref="J12" si="0">F12*G12</f>
        <v>53946360</v>
      </c>
      <c r="K12" s="10">
        <f t="shared" ref="K12:K24" si="1">J12*1.12</f>
        <v>60419923.200000003</v>
      </c>
    </row>
    <row r="13" spans="1:11" ht="75" x14ac:dyDescent="0.25">
      <c r="A13" s="70">
        <f>A12+1</f>
        <v>2</v>
      </c>
      <c r="B13" s="32" t="s">
        <v>22</v>
      </c>
      <c r="C13" s="8" t="s">
        <v>19</v>
      </c>
      <c r="D13" s="35" t="s">
        <v>199</v>
      </c>
      <c r="E13" s="10" t="s">
        <v>20</v>
      </c>
      <c r="F13" s="10">
        <v>380</v>
      </c>
      <c r="G13" s="10">
        <v>375000</v>
      </c>
      <c r="H13" s="32" t="s">
        <v>21</v>
      </c>
      <c r="I13" s="32" t="s">
        <v>14</v>
      </c>
      <c r="J13" s="10">
        <f>F13*G13</f>
        <v>142500000</v>
      </c>
      <c r="K13" s="10">
        <f t="shared" si="1"/>
        <v>159600000.00000003</v>
      </c>
    </row>
    <row r="14" spans="1:11" ht="45" x14ac:dyDescent="0.25">
      <c r="A14" s="70">
        <f t="shared" ref="A14:A25" si="2">A13+1</f>
        <v>3</v>
      </c>
      <c r="B14" s="32" t="s">
        <v>23</v>
      </c>
      <c r="C14" s="8" t="s">
        <v>19</v>
      </c>
      <c r="D14" s="36" t="s">
        <v>202</v>
      </c>
      <c r="E14" s="11" t="s">
        <v>20</v>
      </c>
      <c r="F14" s="11">
        <v>100</v>
      </c>
      <c r="G14" s="11">
        <v>261045</v>
      </c>
      <c r="H14" s="32" t="s">
        <v>21</v>
      </c>
      <c r="I14" s="32" t="s">
        <v>14</v>
      </c>
      <c r="J14" s="11">
        <f>F14*G14</f>
        <v>26104500</v>
      </c>
      <c r="K14" s="11">
        <f t="shared" si="1"/>
        <v>29237040.000000004</v>
      </c>
    </row>
    <row r="15" spans="1:11" ht="60" customHeight="1" x14ac:dyDescent="0.25">
      <c r="A15" s="70">
        <f t="shared" si="2"/>
        <v>4</v>
      </c>
      <c r="B15" s="35" t="s">
        <v>24</v>
      </c>
      <c r="C15" s="1" t="s">
        <v>25</v>
      </c>
      <c r="D15" s="35" t="s">
        <v>241</v>
      </c>
      <c r="E15" s="11" t="s">
        <v>20</v>
      </c>
      <c r="F15" s="11">
        <v>141</v>
      </c>
      <c r="G15" s="11">
        <v>18400</v>
      </c>
      <c r="H15" s="32" t="s">
        <v>21</v>
      </c>
      <c r="I15" s="32" t="s">
        <v>14</v>
      </c>
      <c r="J15" s="11">
        <f>F15*G15</f>
        <v>2594400</v>
      </c>
      <c r="K15" s="11">
        <f t="shared" si="1"/>
        <v>2905728.0000000005</v>
      </c>
    </row>
    <row r="16" spans="1:11" ht="60" x14ac:dyDescent="0.25">
      <c r="A16" s="70">
        <f t="shared" si="2"/>
        <v>5</v>
      </c>
      <c r="B16" s="37" t="s">
        <v>26</v>
      </c>
      <c r="C16" s="72" t="s">
        <v>25</v>
      </c>
      <c r="D16" s="37" t="s">
        <v>203</v>
      </c>
      <c r="E16" s="12" t="s">
        <v>20</v>
      </c>
      <c r="F16" s="12">
        <v>11</v>
      </c>
      <c r="G16" s="12">
        <v>70546</v>
      </c>
      <c r="H16" s="73" t="s">
        <v>21</v>
      </c>
      <c r="I16" s="73" t="s">
        <v>14</v>
      </c>
      <c r="J16" s="12">
        <f t="shared" ref="J16:J24" si="3">F16*G16</f>
        <v>776006</v>
      </c>
      <c r="K16" s="12">
        <f t="shared" si="1"/>
        <v>869126.72000000009</v>
      </c>
    </row>
    <row r="17" spans="1:11" ht="60" x14ac:dyDescent="0.25">
      <c r="A17" s="70">
        <f t="shared" si="2"/>
        <v>6</v>
      </c>
      <c r="B17" s="35" t="s">
        <v>27</v>
      </c>
      <c r="C17" s="1" t="s">
        <v>25</v>
      </c>
      <c r="D17" s="35" t="s">
        <v>28</v>
      </c>
      <c r="E17" s="10" t="s">
        <v>20</v>
      </c>
      <c r="F17" s="10">
        <v>1</v>
      </c>
      <c r="G17" s="10">
        <v>205891</v>
      </c>
      <c r="H17" s="32" t="s">
        <v>21</v>
      </c>
      <c r="I17" s="32" t="s">
        <v>14</v>
      </c>
      <c r="J17" s="10">
        <f t="shared" si="3"/>
        <v>205891</v>
      </c>
      <c r="K17" s="10">
        <f t="shared" si="1"/>
        <v>230597.92</v>
      </c>
    </row>
    <row r="18" spans="1:11" ht="45" x14ac:dyDescent="0.25">
      <c r="A18" s="70">
        <f t="shared" si="2"/>
        <v>7</v>
      </c>
      <c r="B18" s="35" t="s">
        <v>29</v>
      </c>
      <c r="C18" s="8" t="s">
        <v>19</v>
      </c>
      <c r="D18" s="38" t="s">
        <v>223</v>
      </c>
      <c r="E18" s="10" t="s">
        <v>20</v>
      </c>
      <c r="F18" s="10">
        <v>200</v>
      </c>
      <c r="G18" s="10">
        <v>77307</v>
      </c>
      <c r="H18" s="32" t="s">
        <v>21</v>
      </c>
      <c r="I18" s="32" t="s">
        <v>14</v>
      </c>
      <c r="J18" s="10">
        <f t="shared" si="3"/>
        <v>15461400</v>
      </c>
      <c r="K18" s="10">
        <f t="shared" si="1"/>
        <v>17316768</v>
      </c>
    </row>
    <row r="19" spans="1:11" ht="45" x14ac:dyDescent="0.25">
      <c r="A19" s="70">
        <f t="shared" si="2"/>
        <v>8</v>
      </c>
      <c r="B19" s="32" t="s">
        <v>30</v>
      </c>
      <c r="C19" s="8" t="s">
        <v>19</v>
      </c>
      <c r="D19" s="35" t="s">
        <v>31</v>
      </c>
      <c r="E19" s="10" t="s">
        <v>20</v>
      </c>
      <c r="F19" s="10">
        <v>24</v>
      </c>
      <c r="G19" s="10">
        <v>917000</v>
      </c>
      <c r="H19" s="32" t="s">
        <v>21</v>
      </c>
      <c r="I19" s="32" t="s">
        <v>14</v>
      </c>
      <c r="J19" s="10">
        <f t="shared" si="3"/>
        <v>22008000</v>
      </c>
      <c r="K19" s="10">
        <f t="shared" si="1"/>
        <v>24648960.000000004</v>
      </c>
    </row>
    <row r="20" spans="1:11" ht="45.75" customHeight="1" x14ac:dyDescent="0.25">
      <c r="A20" s="70">
        <f t="shared" si="2"/>
        <v>9</v>
      </c>
      <c r="B20" s="35" t="s">
        <v>32</v>
      </c>
      <c r="C20" s="8" t="s">
        <v>19</v>
      </c>
      <c r="D20" s="36" t="s">
        <v>33</v>
      </c>
      <c r="E20" s="11" t="s">
        <v>20</v>
      </c>
      <c r="F20" s="11">
        <v>2</v>
      </c>
      <c r="G20" s="11">
        <v>3620379</v>
      </c>
      <c r="H20" s="32" t="s">
        <v>21</v>
      </c>
      <c r="I20" s="32" t="s">
        <v>14</v>
      </c>
      <c r="J20" s="11">
        <f t="shared" si="3"/>
        <v>7240758</v>
      </c>
      <c r="K20" s="11">
        <f t="shared" si="1"/>
        <v>8109648.9600000009</v>
      </c>
    </row>
    <row r="21" spans="1:11" ht="50.25" customHeight="1" x14ac:dyDescent="0.25">
      <c r="A21" s="70">
        <f t="shared" si="2"/>
        <v>10</v>
      </c>
      <c r="B21" s="32" t="s">
        <v>35</v>
      </c>
      <c r="C21" s="1" t="s">
        <v>19</v>
      </c>
      <c r="D21" s="39" t="s">
        <v>36</v>
      </c>
      <c r="E21" s="1" t="s">
        <v>34</v>
      </c>
      <c r="F21" s="1">
        <v>1</v>
      </c>
      <c r="G21" s="1">
        <v>8955555</v>
      </c>
      <c r="H21" s="32" t="s">
        <v>37</v>
      </c>
      <c r="I21" s="32" t="s">
        <v>14</v>
      </c>
      <c r="J21" s="1">
        <f t="shared" si="3"/>
        <v>8955555</v>
      </c>
      <c r="K21" s="1">
        <f t="shared" si="1"/>
        <v>10030221.600000001</v>
      </c>
    </row>
    <row r="22" spans="1:11" ht="56.25" customHeight="1" x14ac:dyDescent="0.25">
      <c r="A22" s="70">
        <f t="shared" si="2"/>
        <v>11</v>
      </c>
      <c r="B22" s="32" t="s">
        <v>39</v>
      </c>
      <c r="C22" s="1" t="s">
        <v>25</v>
      </c>
      <c r="D22" s="32" t="s">
        <v>40</v>
      </c>
      <c r="E22" s="10" t="s">
        <v>20</v>
      </c>
      <c r="F22" s="1">
        <v>20</v>
      </c>
      <c r="G22" s="65">
        <v>210614.29</v>
      </c>
      <c r="H22" s="32" t="s">
        <v>41</v>
      </c>
      <c r="I22" s="32" t="s">
        <v>14</v>
      </c>
      <c r="J22" s="1">
        <f t="shared" si="3"/>
        <v>4212285.8</v>
      </c>
      <c r="K22" s="1">
        <f t="shared" si="1"/>
        <v>4717760.0959999999</v>
      </c>
    </row>
    <row r="23" spans="1:11" ht="45.75" customHeight="1" x14ac:dyDescent="0.25">
      <c r="A23" s="70">
        <f t="shared" si="2"/>
        <v>12</v>
      </c>
      <c r="B23" s="32" t="s">
        <v>42</v>
      </c>
      <c r="C23" s="8" t="s">
        <v>19</v>
      </c>
      <c r="D23" s="35" t="s">
        <v>43</v>
      </c>
      <c r="E23" s="1" t="s">
        <v>34</v>
      </c>
      <c r="F23" s="1">
        <v>1</v>
      </c>
      <c r="G23" s="1">
        <v>370330000</v>
      </c>
      <c r="H23" s="32" t="s">
        <v>44</v>
      </c>
      <c r="I23" s="32" t="s">
        <v>14</v>
      </c>
      <c r="J23" s="1">
        <f t="shared" si="3"/>
        <v>370330000</v>
      </c>
      <c r="K23" s="1">
        <f t="shared" si="1"/>
        <v>414769600.00000006</v>
      </c>
    </row>
    <row r="24" spans="1:11" ht="45.75" customHeight="1" x14ac:dyDescent="0.25">
      <c r="A24" s="70">
        <f t="shared" si="2"/>
        <v>13</v>
      </c>
      <c r="B24" s="32" t="s">
        <v>45</v>
      </c>
      <c r="C24" s="8" t="s">
        <v>19</v>
      </c>
      <c r="D24" s="37" t="s">
        <v>46</v>
      </c>
      <c r="E24" s="1" t="s">
        <v>34</v>
      </c>
      <c r="F24" s="1">
        <v>1</v>
      </c>
      <c r="G24" s="66">
        <v>58740688.390000001</v>
      </c>
      <c r="H24" s="32" t="s">
        <v>44</v>
      </c>
      <c r="I24" s="32" t="s">
        <v>47</v>
      </c>
      <c r="J24" s="66">
        <f t="shared" si="3"/>
        <v>58740688.390000001</v>
      </c>
      <c r="K24" s="68">
        <f t="shared" si="1"/>
        <v>65789570.996800005</v>
      </c>
    </row>
    <row r="25" spans="1:11" ht="45.75" customHeight="1" x14ac:dyDescent="0.25">
      <c r="A25" s="70">
        <f t="shared" si="2"/>
        <v>14</v>
      </c>
      <c r="B25" s="32" t="s">
        <v>220</v>
      </c>
      <c r="C25" s="8" t="s">
        <v>19</v>
      </c>
      <c r="D25" s="36" t="s">
        <v>268</v>
      </c>
      <c r="E25" s="77" t="s">
        <v>20</v>
      </c>
      <c r="F25" s="78">
        <v>100</v>
      </c>
      <c r="G25" s="78">
        <v>283000</v>
      </c>
      <c r="H25" s="32" t="s">
        <v>21</v>
      </c>
      <c r="I25" s="32" t="s">
        <v>14</v>
      </c>
      <c r="J25" s="1">
        <f>F25*G25</f>
        <v>28300000</v>
      </c>
      <c r="K25" s="1">
        <f>J25*1.12</f>
        <v>31696000.000000004</v>
      </c>
    </row>
    <row r="26" spans="1:11" ht="18.75" customHeight="1" x14ac:dyDescent="0.25">
      <c r="A26" s="118">
        <f>A25+1</f>
        <v>15</v>
      </c>
      <c r="B26" s="165" t="s">
        <v>314</v>
      </c>
      <c r="C26" s="152" t="s">
        <v>19</v>
      </c>
      <c r="D26" s="165" t="s">
        <v>314</v>
      </c>
      <c r="E26" s="143" t="s">
        <v>13</v>
      </c>
      <c r="F26" s="143">
        <v>1</v>
      </c>
      <c r="G26" s="160">
        <v>49186000</v>
      </c>
      <c r="H26" s="169" t="s">
        <v>212</v>
      </c>
      <c r="I26" s="121" t="s">
        <v>47</v>
      </c>
      <c r="J26" s="110">
        <f t="shared" ref="J26" si="4">F26*G26</f>
        <v>49186000</v>
      </c>
      <c r="K26" s="87">
        <f t="shared" ref="K26" si="5">J26*1.12</f>
        <v>55088320.000000007</v>
      </c>
    </row>
    <row r="27" spans="1:11" ht="18.75" customHeight="1" x14ac:dyDescent="0.25">
      <c r="A27" s="119"/>
      <c r="B27" s="166"/>
      <c r="C27" s="153"/>
      <c r="D27" s="166"/>
      <c r="E27" s="144"/>
      <c r="F27" s="144"/>
      <c r="G27" s="161"/>
      <c r="H27" s="170"/>
      <c r="I27" s="122"/>
      <c r="J27" s="13" t="s">
        <v>48</v>
      </c>
      <c r="K27" s="13" t="s">
        <v>48</v>
      </c>
    </row>
    <row r="28" spans="1:11" ht="18.75" customHeight="1" x14ac:dyDescent="0.25">
      <c r="A28" s="119"/>
      <c r="B28" s="166"/>
      <c r="C28" s="153"/>
      <c r="D28" s="166"/>
      <c r="E28" s="144"/>
      <c r="F28" s="144"/>
      <c r="G28" s="161"/>
      <c r="H28" s="170"/>
      <c r="I28" s="122"/>
      <c r="J28" s="110" t="s">
        <v>315</v>
      </c>
      <c r="K28" s="87" t="s">
        <v>317</v>
      </c>
    </row>
    <row r="29" spans="1:11" ht="18.75" customHeight="1" x14ac:dyDescent="0.25">
      <c r="A29" s="120"/>
      <c r="B29" s="167"/>
      <c r="C29" s="154"/>
      <c r="D29" s="167"/>
      <c r="E29" s="145"/>
      <c r="F29" s="145"/>
      <c r="G29" s="162"/>
      <c r="H29" s="171"/>
      <c r="I29" s="123"/>
      <c r="J29" s="110" t="s">
        <v>316</v>
      </c>
      <c r="K29" s="87" t="s">
        <v>318</v>
      </c>
    </row>
    <row r="30" spans="1:11" ht="73.5" customHeight="1" x14ac:dyDescent="0.25">
      <c r="A30" s="118">
        <f>A26+1</f>
        <v>16</v>
      </c>
      <c r="B30" s="165" t="s">
        <v>346</v>
      </c>
      <c r="C30" s="152" t="s">
        <v>19</v>
      </c>
      <c r="D30" s="163" t="s">
        <v>347</v>
      </c>
      <c r="E30" s="143" t="s">
        <v>226</v>
      </c>
      <c r="F30" s="143">
        <v>1</v>
      </c>
      <c r="G30" s="160">
        <v>1250104090</v>
      </c>
      <c r="H30" s="169" t="s">
        <v>205</v>
      </c>
      <c r="I30" s="121" t="s">
        <v>47</v>
      </c>
      <c r="J30" s="110">
        <f t="shared" ref="J30:J40" si="6">F30*G30</f>
        <v>1250104090</v>
      </c>
      <c r="K30" s="68">
        <f t="shared" ref="K30:K40" si="7">J30*1.12</f>
        <v>1400116580.8000002</v>
      </c>
    </row>
    <row r="31" spans="1:11" ht="24" customHeight="1" x14ac:dyDescent="0.25">
      <c r="A31" s="119"/>
      <c r="B31" s="166"/>
      <c r="C31" s="153"/>
      <c r="D31" s="164"/>
      <c r="E31" s="144"/>
      <c r="F31" s="144"/>
      <c r="G31" s="161"/>
      <c r="H31" s="170"/>
      <c r="I31" s="122"/>
      <c r="J31" s="13" t="s">
        <v>48</v>
      </c>
      <c r="K31" s="13" t="s">
        <v>48</v>
      </c>
    </row>
    <row r="32" spans="1:11" ht="18.75" customHeight="1" x14ac:dyDescent="0.25">
      <c r="A32" s="119"/>
      <c r="B32" s="166"/>
      <c r="C32" s="153"/>
      <c r="D32" s="164"/>
      <c r="E32" s="144"/>
      <c r="F32" s="144"/>
      <c r="G32" s="161"/>
      <c r="H32" s="170"/>
      <c r="I32" s="122"/>
      <c r="J32" s="110" t="s">
        <v>282</v>
      </c>
      <c r="K32" s="68" t="s">
        <v>283</v>
      </c>
    </row>
    <row r="33" spans="1:11" ht="18.75" customHeight="1" x14ac:dyDescent="0.25">
      <c r="A33" s="120"/>
      <c r="B33" s="167"/>
      <c r="C33" s="154"/>
      <c r="D33" s="168"/>
      <c r="E33" s="145"/>
      <c r="F33" s="145"/>
      <c r="G33" s="162"/>
      <c r="H33" s="171"/>
      <c r="I33" s="123"/>
      <c r="J33" s="110" t="s">
        <v>281</v>
      </c>
      <c r="K33" s="68" t="s">
        <v>284</v>
      </c>
    </row>
    <row r="34" spans="1:11" ht="123" customHeight="1" x14ac:dyDescent="0.25">
      <c r="A34" s="70">
        <f>A30+1</f>
        <v>17</v>
      </c>
      <c r="B34" s="61" t="s">
        <v>227</v>
      </c>
      <c r="C34" s="8" t="s">
        <v>19</v>
      </c>
      <c r="D34" s="44" t="s">
        <v>227</v>
      </c>
      <c r="E34" s="1" t="s">
        <v>226</v>
      </c>
      <c r="F34" s="1">
        <v>1</v>
      </c>
      <c r="G34" s="14">
        <v>531137650</v>
      </c>
      <c r="H34" s="46" t="s">
        <v>228</v>
      </c>
      <c r="I34" s="32" t="s">
        <v>47</v>
      </c>
      <c r="J34" s="110">
        <f>F34*G34</f>
        <v>531137650</v>
      </c>
      <c r="K34" s="68">
        <f>J34*1.12</f>
        <v>594874168</v>
      </c>
    </row>
    <row r="35" spans="1:11" ht="90.75" customHeight="1" x14ac:dyDescent="0.25">
      <c r="A35" s="90">
        <f>A34+1</f>
        <v>18</v>
      </c>
      <c r="B35" s="42" t="s">
        <v>206</v>
      </c>
      <c r="C35" s="8" t="s">
        <v>19</v>
      </c>
      <c r="D35" s="43" t="s">
        <v>206</v>
      </c>
      <c r="E35" s="1" t="s">
        <v>49</v>
      </c>
      <c r="F35" s="1">
        <v>1</v>
      </c>
      <c r="G35" s="14">
        <v>877152986</v>
      </c>
      <c r="H35" s="46" t="s">
        <v>205</v>
      </c>
      <c r="I35" s="32" t="s">
        <v>47</v>
      </c>
      <c r="J35" s="110">
        <f t="shared" si="6"/>
        <v>877152986</v>
      </c>
      <c r="K35" s="68">
        <f t="shared" si="7"/>
        <v>982411344.32000005</v>
      </c>
    </row>
    <row r="36" spans="1:11" ht="35.25" customHeight="1" x14ac:dyDescent="0.25">
      <c r="A36" s="118">
        <f>A35+1</f>
        <v>19</v>
      </c>
      <c r="B36" s="165" t="s">
        <v>321</v>
      </c>
      <c r="C36" s="152" t="s">
        <v>19</v>
      </c>
      <c r="D36" s="163" t="s">
        <v>321</v>
      </c>
      <c r="E36" s="143" t="s">
        <v>49</v>
      </c>
      <c r="F36" s="143">
        <v>1</v>
      </c>
      <c r="G36" s="160">
        <v>22733038070</v>
      </c>
      <c r="H36" s="121" t="s">
        <v>51</v>
      </c>
      <c r="I36" s="121" t="s">
        <v>47</v>
      </c>
      <c r="J36" s="110">
        <f t="shared" si="6"/>
        <v>22733038070</v>
      </c>
      <c r="K36" s="68">
        <f t="shared" si="7"/>
        <v>25461002638.400002</v>
      </c>
    </row>
    <row r="37" spans="1:11" ht="13.15" customHeight="1" x14ac:dyDescent="0.25">
      <c r="A37" s="119"/>
      <c r="B37" s="166"/>
      <c r="C37" s="153"/>
      <c r="D37" s="164"/>
      <c r="E37" s="144"/>
      <c r="F37" s="144"/>
      <c r="G37" s="161"/>
      <c r="H37" s="122"/>
      <c r="I37" s="122"/>
      <c r="J37" s="13" t="s">
        <v>48</v>
      </c>
      <c r="K37" s="13" t="s">
        <v>48</v>
      </c>
    </row>
    <row r="38" spans="1:11" ht="33" customHeight="1" x14ac:dyDescent="0.25">
      <c r="A38" s="119"/>
      <c r="B38" s="166"/>
      <c r="C38" s="153"/>
      <c r="D38" s="164"/>
      <c r="E38" s="144"/>
      <c r="F38" s="144"/>
      <c r="G38" s="161"/>
      <c r="H38" s="122"/>
      <c r="I38" s="122"/>
      <c r="J38" s="13" t="s">
        <v>207</v>
      </c>
      <c r="K38" s="13" t="s">
        <v>209</v>
      </c>
    </row>
    <row r="39" spans="1:11" ht="39.75" customHeight="1" x14ac:dyDescent="0.25">
      <c r="A39" s="120"/>
      <c r="B39" s="167"/>
      <c r="C39" s="154"/>
      <c r="D39" s="168"/>
      <c r="E39" s="145"/>
      <c r="F39" s="145"/>
      <c r="G39" s="162"/>
      <c r="H39" s="123"/>
      <c r="I39" s="123"/>
      <c r="J39" s="13" t="s">
        <v>208</v>
      </c>
      <c r="K39" s="13" t="s">
        <v>210</v>
      </c>
    </row>
    <row r="40" spans="1:11" ht="24" customHeight="1" x14ac:dyDescent="0.25">
      <c r="A40" s="118">
        <f>A36+1</f>
        <v>20</v>
      </c>
      <c r="B40" s="163" t="s">
        <v>320</v>
      </c>
      <c r="C40" s="152" t="s">
        <v>19</v>
      </c>
      <c r="D40" s="163" t="s">
        <v>320</v>
      </c>
      <c r="E40" s="143" t="s">
        <v>49</v>
      </c>
      <c r="F40" s="143">
        <v>1</v>
      </c>
      <c r="G40" s="160">
        <v>46520027839</v>
      </c>
      <c r="H40" s="121" t="s">
        <v>349</v>
      </c>
      <c r="I40" s="121" t="s">
        <v>47</v>
      </c>
      <c r="J40" s="110">
        <f t="shared" si="6"/>
        <v>46520027839</v>
      </c>
      <c r="K40" s="68">
        <f t="shared" si="7"/>
        <v>52102431179.680008</v>
      </c>
    </row>
    <row r="41" spans="1:11" ht="21" customHeight="1" x14ac:dyDescent="0.25">
      <c r="A41" s="119"/>
      <c r="B41" s="164"/>
      <c r="C41" s="153"/>
      <c r="D41" s="164"/>
      <c r="E41" s="144"/>
      <c r="F41" s="144"/>
      <c r="G41" s="161"/>
      <c r="H41" s="122"/>
      <c r="I41" s="122"/>
      <c r="J41" s="13" t="s">
        <v>48</v>
      </c>
      <c r="K41" s="13" t="s">
        <v>48</v>
      </c>
    </row>
    <row r="42" spans="1:11" ht="28.5" customHeight="1" x14ac:dyDescent="0.25">
      <c r="A42" s="119"/>
      <c r="B42" s="164"/>
      <c r="C42" s="153"/>
      <c r="D42" s="164"/>
      <c r="E42" s="144"/>
      <c r="F42" s="144"/>
      <c r="G42" s="161"/>
      <c r="H42" s="122"/>
      <c r="I42" s="122"/>
      <c r="J42" s="13" t="s">
        <v>297</v>
      </c>
      <c r="K42" s="13" t="s">
        <v>298</v>
      </c>
    </row>
    <row r="43" spans="1:11" ht="28.5" customHeight="1" x14ac:dyDescent="0.25">
      <c r="A43" s="119"/>
      <c r="B43" s="164"/>
      <c r="C43" s="153"/>
      <c r="D43" s="164"/>
      <c r="E43" s="144"/>
      <c r="F43" s="144"/>
      <c r="G43" s="161"/>
      <c r="H43" s="122"/>
      <c r="I43" s="122"/>
      <c r="J43" s="13" t="s">
        <v>299</v>
      </c>
      <c r="K43" s="13" t="s">
        <v>300</v>
      </c>
    </row>
    <row r="44" spans="1:11" ht="23.25" customHeight="1" x14ac:dyDescent="0.25">
      <c r="A44" s="119"/>
      <c r="B44" s="164"/>
      <c r="C44" s="153"/>
      <c r="D44" s="164"/>
      <c r="E44" s="144"/>
      <c r="F44" s="144"/>
      <c r="G44" s="161"/>
      <c r="H44" s="122"/>
      <c r="I44" s="122"/>
      <c r="J44" s="13" t="s">
        <v>301</v>
      </c>
      <c r="K44" s="13" t="s">
        <v>302</v>
      </c>
    </row>
    <row r="45" spans="1:11" ht="22.5" customHeight="1" x14ac:dyDescent="0.25">
      <c r="A45" s="118">
        <f>A40+1</f>
        <v>21</v>
      </c>
      <c r="B45" s="158" t="s">
        <v>204</v>
      </c>
      <c r="C45" s="152" t="s">
        <v>12</v>
      </c>
      <c r="D45" s="158" t="s">
        <v>204</v>
      </c>
      <c r="E45" s="143" t="s">
        <v>13</v>
      </c>
      <c r="F45" s="143">
        <v>1</v>
      </c>
      <c r="G45" s="160">
        <v>2230818690</v>
      </c>
      <c r="H45" s="121" t="s">
        <v>51</v>
      </c>
      <c r="I45" s="121" t="s">
        <v>47</v>
      </c>
      <c r="J45" s="110">
        <f>F45*G45</f>
        <v>2230818690</v>
      </c>
      <c r="K45" s="68">
        <f>J45*1.12</f>
        <v>2498516932.8000002</v>
      </c>
    </row>
    <row r="46" spans="1:11" ht="21" customHeight="1" x14ac:dyDescent="0.25">
      <c r="A46" s="119"/>
      <c r="B46" s="159"/>
      <c r="C46" s="153"/>
      <c r="D46" s="159"/>
      <c r="E46" s="144"/>
      <c r="F46" s="144"/>
      <c r="G46" s="161"/>
      <c r="H46" s="122"/>
      <c r="I46" s="122"/>
      <c r="J46" s="13" t="s">
        <v>48</v>
      </c>
      <c r="K46" s="13" t="s">
        <v>48</v>
      </c>
    </row>
    <row r="47" spans="1:11" ht="39" customHeight="1" x14ac:dyDescent="0.25">
      <c r="A47" s="119"/>
      <c r="B47" s="159"/>
      <c r="C47" s="153"/>
      <c r="D47" s="159"/>
      <c r="E47" s="144"/>
      <c r="F47" s="144"/>
      <c r="G47" s="161"/>
      <c r="H47" s="122"/>
      <c r="I47" s="122"/>
      <c r="J47" s="13" t="s">
        <v>293</v>
      </c>
      <c r="K47" s="13" t="s">
        <v>295</v>
      </c>
    </row>
    <row r="48" spans="1:11" ht="30" customHeight="1" x14ac:dyDescent="0.25">
      <c r="A48" s="119"/>
      <c r="B48" s="159"/>
      <c r="C48" s="153"/>
      <c r="D48" s="159"/>
      <c r="E48" s="144"/>
      <c r="F48" s="144"/>
      <c r="G48" s="161"/>
      <c r="H48" s="122"/>
      <c r="I48" s="122"/>
      <c r="J48" s="13" t="s">
        <v>294</v>
      </c>
      <c r="K48" s="13" t="s">
        <v>296</v>
      </c>
    </row>
    <row r="49" spans="1:11" ht="73.5" customHeight="1" x14ac:dyDescent="0.25">
      <c r="A49" s="70">
        <f>A45+1</f>
        <v>22</v>
      </c>
      <c r="B49" s="46" t="s">
        <v>58</v>
      </c>
      <c r="C49" s="8" t="s">
        <v>19</v>
      </c>
      <c r="D49" s="46" t="s">
        <v>58</v>
      </c>
      <c r="E49" s="1" t="s">
        <v>13</v>
      </c>
      <c r="F49" s="1">
        <v>1</v>
      </c>
      <c r="G49" s="1">
        <v>19450000</v>
      </c>
      <c r="H49" s="32" t="s">
        <v>59</v>
      </c>
      <c r="I49" s="32" t="s">
        <v>14</v>
      </c>
      <c r="J49" s="1">
        <f>F49*G49</f>
        <v>19450000</v>
      </c>
      <c r="K49" s="1">
        <f t="shared" ref="K49" si="8">J49*1.12</f>
        <v>21784000.000000004</v>
      </c>
    </row>
    <row r="50" spans="1:11" ht="16.5" customHeight="1" x14ac:dyDescent="0.25">
      <c r="A50" s="133">
        <v>23</v>
      </c>
      <c r="B50" s="149" t="s">
        <v>348</v>
      </c>
      <c r="C50" s="152" t="s">
        <v>19</v>
      </c>
      <c r="D50" s="149" t="s">
        <v>348</v>
      </c>
      <c r="E50" s="143" t="s">
        <v>13</v>
      </c>
      <c r="F50" s="143">
        <v>1</v>
      </c>
      <c r="G50" s="155">
        <v>532800000</v>
      </c>
      <c r="H50" s="121" t="s">
        <v>349</v>
      </c>
      <c r="I50" s="121" t="s">
        <v>47</v>
      </c>
      <c r="J50" s="110">
        <f>F50*G50</f>
        <v>532800000</v>
      </c>
      <c r="K50" s="110">
        <f>J50*1.12</f>
        <v>596736000</v>
      </c>
    </row>
    <row r="51" spans="1:11" ht="16.5" customHeight="1" x14ac:dyDescent="0.25">
      <c r="A51" s="133"/>
      <c r="B51" s="150"/>
      <c r="C51" s="153"/>
      <c r="D51" s="150"/>
      <c r="E51" s="144"/>
      <c r="F51" s="144"/>
      <c r="G51" s="156"/>
      <c r="H51" s="122"/>
      <c r="I51" s="122"/>
      <c r="J51" s="13" t="s">
        <v>350</v>
      </c>
      <c r="K51" s="13" t="s">
        <v>350</v>
      </c>
    </row>
    <row r="52" spans="1:11" ht="16.5" customHeight="1" x14ac:dyDescent="0.25">
      <c r="A52" s="133"/>
      <c r="B52" s="150"/>
      <c r="C52" s="153"/>
      <c r="D52" s="150"/>
      <c r="E52" s="144"/>
      <c r="F52" s="144"/>
      <c r="G52" s="156"/>
      <c r="H52" s="122"/>
      <c r="I52" s="122"/>
      <c r="J52" s="13" t="s">
        <v>351</v>
      </c>
      <c r="K52" s="13" t="s">
        <v>352</v>
      </c>
    </row>
    <row r="53" spans="1:11" ht="16.5" customHeight="1" x14ac:dyDescent="0.25">
      <c r="A53" s="133"/>
      <c r="B53" s="150"/>
      <c r="C53" s="153"/>
      <c r="D53" s="150"/>
      <c r="E53" s="144"/>
      <c r="F53" s="144"/>
      <c r="G53" s="156"/>
      <c r="H53" s="122"/>
      <c r="I53" s="122"/>
      <c r="J53" s="13" t="s">
        <v>353</v>
      </c>
      <c r="K53" s="13" t="s">
        <v>354</v>
      </c>
    </row>
    <row r="54" spans="1:11" ht="16.5" customHeight="1" x14ac:dyDescent="0.25">
      <c r="A54" s="133"/>
      <c r="B54" s="151"/>
      <c r="C54" s="154"/>
      <c r="D54" s="151"/>
      <c r="E54" s="145"/>
      <c r="F54" s="145"/>
      <c r="G54" s="157"/>
      <c r="H54" s="123"/>
      <c r="I54" s="123"/>
      <c r="J54" s="13" t="s">
        <v>355</v>
      </c>
      <c r="K54" s="13" t="s">
        <v>356</v>
      </c>
    </row>
    <row r="55" spans="1:11" ht="92.25" customHeight="1" x14ac:dyDescent="0.25">
      <c r="A55" s="109">
        <v>24</v>
      </c>
      <c r="B55" s="48" t="s">
        <v>213</v>
      </c>
      <c r="C55" s="76" t="s">
        <v>12</v>
      </c>
      <c r="D55" s="48" t="s">
        <v>213</v>
      </c>
      <c r="E55" s="17" t="s">
        <v>13</v>
      </c>
      <c r="F55" s="20">
        <v>1</v>
      </c>
      <c r="G55" s="20">
        <v>18180</v>
      </c>
      <c r="H55" s="35" t="s">
        <v>50</v>
      </c>
      <c r="I55" s="32" t="s">
        <v>14</v>
      </c>
      <c r="J55" s="114">
        <f>F55*G55</f>
        <v>18180</v>
      </c>
      <c r="K55" s="76">
        <f>J55*1.12</f>
        <v>20361.600000000002</v>
      </c>
    </row>
    <row r="56" spans="1:11" ht="141.75" customHeight="1" x14ac:dyDescent="0.25">
      <c r="A56" s="90">
        <f t="shared" ref="A56:A73" si="9">A55+1</f>
        <v>25</v>
      </c>
      <c r="B56" s="32" t="s">
        <v>255</v>
      </c>
      <c r="C56" s="29" t="s">
        <v>12</v>
      </c>
      <c r="D56" s="32" t="s">
        <v>255</v>
      </c>
      <c r="E56" s="9" t="s">
        <v>13</v>
      </c>
      <c r="F56" s="9">
        <v>1</v>
      </c>
      <c r="G56" s="78">
        <v>9190</v>
      </c>
      <c r="H56" s="35" t="s">
        <v>256</v>
      </c>
      <c r="I56" s="64" t="s">
        <v>14</v>
      </c>
      <c r="J56" s="1">
        <v>9190</v>
      </c>
      <c r="K56" s="1">
        <f>J56*1.12</f>
        <v>10292.800000000001</v>
      </c>
    </row>
    <row r="57" spans="1:11" ht="75" x14ac:dyDescent="0.25">
      <c r="A57" s="90">
        <f t="shared" si="9"/>
        <v>26</v>
      </c>
      <c r="B57" s="69" t="s">
        <v>303</v>
      </c>
      <c r="C57" s="29" t="s">
        <v>12</v>
      </c>
      <c r="D57" s="69" t="s">
        <v>303</v>
      </c>
      <c r="E57" s="9" t="s">
        <v>13</v>
      </c>
      <c r="F57" s="26">
        <v>1</v>
      </c>
      <c r="G57" s="26">
        <v>877153</v>
      </c>
      <c r="H57" s="69" t="s">
        <v>205</v>
      </c>
      <c r="I57" s="69" t="s">
        <v>47</v>
      </c>
      <c r="J57" s="110">
        <f t="shared" ref="J57:J62" si="10">F57*G57</f>
        <v>877153</v>
      </c>
      <c r="K57" s="68">
        <f>J57*1.12</f>
        <v>982411.3600000001</v>
      </c>
    </row>
    <row r="58" spans="1:11" ht="139.5" customHeight="1" x14ac:dyDescent="0.25">
      <c r="A58" s="90">
        <f t="shared" si="9"/>
        <v>27</v>
      </c>
      <c r="B58" s="32" t="s">
        <v>244</v>
      </c>
      <c r="C58" s="29" t="s">
        <v>12</v>
      </c>
      <c r="D58" s="32" t="s">
        <v>244</v>
      </c>
      <c r="E58" s="9" t="s">
        <v>13</v>
      </c>
      <c r="F58" s="9">
        <v>1</v>
      </c>
      <c r="G58" s="78">
        <v>9190</v>
      </c>
      <c r="H58" s="64" t="s">
        <v>233</v>
      </c>
      <c r="I58" s="64" t="s">
        <v>14</v>
      </c>
      <c r="J58" s="1">
        <f t="shared" si="10"/>
        <v>9190</v>
      </c>
      <c r="K58" s="1">
        <f>J58*1.12</f>
        <v>10292.800000000001</v>
      </c>
    </row>
    <row r="59" spans="1:11" ht="150" customHeight="1" x14ac:dyDescent="0.25">
      <c r="A59" s="90">
        <f t="shared" si="9"/>
        <v>28</v>
      </c>
      <c r="B59" s="32" t="s">
        <v>245</v>
      </c>
      <c r="C59" s="29" t="s">
        <v>12</v>
      </c>
      <c r="D59" s="32" t="s">
        <v>245</v>
      </c>
      <c r="E59" s="9" t="s">
        <v>13</v>
      </c>
      <c r="F59" s="9">
        <v>1</v>
      </c>
      <c r="G59" s="78">
        <v>165423</v>
      </c>
      <c r="H59" s="64" t="s">
        <v>233</v>
      </c>
      <c r="I59" s="64" t="s">
        <v>14</v>
      </c>
      <c r="J59" s="1">
        <f t="shared" si="10"/>
        <v>165423</v>
      </c>
      <c r="K59" s="1">
        <f>J59*1.12</f>
        <v>185273.76</v>
      </c>
    </row>
    <row r="60" spans="1:11" ht="72.75" customHeight="1" x14ac:dyDescent="0.25">
      <c r="A60" s="90">
        <f t="shared" si="9"/>
        <v>29</v>
      </c>
      <c r="B60" s="32" t="s">
        <v>246</v>
      </c>
      <c r="C60" s="86" t="s">
        <v>12</v>
      </c>
      <c r="D60" s="32" t="s">
        <v>246</v>
      </c>
      <c r="E60" s="9" t="s">
        <v>13</v>
      </c>
      <c r="F60" s="9">
        <v>1</v>
      </c>
      <c r="G60" s="78">
        <v>2154</v>
      </c>
      <c r="H60" s="64" t="s">
        <v>233</v>
      </c>
      <c r="I60" s="64" t="s">
        <v>14</v>
      </c>
      <c r="J60" s="1">
        <f t="shared" si="10"/>
        <v>2154</v>
      </c>
      <c r="K60" s="1">
        <v>2413</v>
      </c>
    </row>
    <row r="61" spans="1:11" s="16" customFormat="1" ht="58.5" customHeight="1" x14ac:dyDescent="0.25">
      <c r="A61" s="90">
        <f t="shared" si="9"/>
        <v>30</v>
      </c>
      <c r="B61" s="40" t="s">
        <v>60</v>
      </c>
      <c r="C61" s="71" t="s">
        <v>12</v>
      </c>
      <c r="D61" s="40" t="s">
        <v>60</v>
      </c>
      <c r="E61" s="1" t="s">
        <v>13</v>
      </c>
      <c r="F61" s="1">
        <v>1</v>
      </c>
      <c r="G61" s="1">
        <v>42687.5</v>
      </c>
      <c r="H61" s="32" t="s">
        <v>61</v>
      </c>
      <c r="I61" s="32" t="s">
        <v>14</v>
      </c>
      <c r="J61" s="1">
        <f t="shared" si="10"/>
        <v>42687.5</v>
      </c>
      <c r="K61" s="1">
        <f t="shared" ref="K61:K68" si="11">J61*1.12</f>
        <v>47810.000000000007</v>
      </c>
    </row>
    <row r="62" spans="1:11" s="16" customFormat="1" ht="89.25" customHeight="1" x14ac:dyDescent="0.25">
      <c r="A62" s="90">
        <f t="shared" si="9"/>
        <v>31</v>
      </c>
      <c r="B62" s="35" t="s">
        <v>211</v>
      </c>
      <c r="C62" s="8" t="s">
        <v>12</v>
      </c>
      <c r="D62" s="35" t="s">
        <v>211</v>
      </c>
      <c r="E62" s="1" t="s">
        <v>13</v>
      </c>
      <c r="F62" s="1">
        <v>1</v>
      </c>
      <c r="G62" s="1">
        <v>446415</v>
      </c>
      <c r="H62" s="32" t="s">
        <v>61</v>
      </c>
      <c r="I62" s="32" t="s">
        <v>14</v>
      </c>
      <c r="J62" s="1">
        <f t="shared" si="10"/>
        <v>446415</v>
      </c>
      <c r="K62" s="1">
        <f t="shared" si="11"/>
        <v>499984.80000000005</v>
      </c>
    </row>
    <row r="63" spans="1:11" ht="77.25" customHeight="1" x14ac:dyDescent="0.25">
      <c r="A63" s="90">
        <f t="shared" si="9"/>
        <v>32</v>
      </c>
      <c r="B63" s="32" t="s">
        <v>289</v>
      </c>
      <c r="C63" s="29" t="s">
        <v>12</v>
      </c>
      <c r="D63" s="32" t="s">
        <v>289</v>
      </c>
      <c r="E63" s="77" t="s">
        <v>13</v>
      </c>
      <c r="F63" s="77">
        <v>1</v>
      </c>
      <c r="G63" s="78">
        <v>34018</v>
      </c>
      <c r="H63" s="32" t="s">
        <v>61</v>
      </c>
      <c r="I63" s="64" t="s">
        <v>14</v>
      </c>
      <c r="J63" s="111">
        <v>34018</v>
      </c>
      <c r="K63" s="1">
        <f t="shared" si="11"/>
        <v>38100.160000000003</v>
      </c>
    </row>
    <row r="64" spans="1:11" s="58" customFormat="1" ht="79.5" customHeight="1" x14ac:dyDescent="0.25">
      <c r="A64" s="90">
        <f t="shared" si="9"/>
        <v>33</v>
      </c>
      <c r="B64" s="32" t="s">
        <v>290</v>
      </c>
      <c r="C64" s="74" t="s">
        <v>12</v>
      </c>
      <c r="D64" s="32" t="s">
        <v>290</v>
      </c>
      <c r="E64" s="35" t="s">
        <v>13</v>
      </c>
      <c r="F64" s="77">
        <v>1</v>
      </c>
      <c r="G64" s="78">
        <v>119183</v>
      </c>
      <c r="H64" s="32" t="s">
        <v>61</v>
      </c>
      <c r="I64" s="64" t="s">
        <v>14</v>
      </c>
      <c r="J64" s="111">
        <v>119183</v>
      </c>
      <c r="K64" s="1">
        <f t="shared" si="11"/>
        <v>133484.96000000002</v>
      </c>
    </row>
    <row r="65" spans="1:12" ht="87" customHeight="1" x14ac:dyDescent="0.25">
      <c r="A65" s="90">
        <f t="shared" si="9"/>
        <v>34</v>
      </c>
      <c r="B65" s="32" t="s">
        <v>252</v>
      </c>
      <c r="C65" s="29" t="s">
        <v>12</v>
      </c>
      <c r="D65" s="32" t="s">
        <v>252</v>
      </c>
      <c r="E65" s="9" t="s">
        <v>13</v>
      </c>
      <c r="F65" s="9">
        <v>1</v>
      </c>
      <c r="G65" s="78">
        <v>8621</v>
      </c>
      <c r="H65" s="64" t="s">
        <v>233</v>
      </c>
      <c r="I65" s="64" t="s">
        <v>14</v>
      </c>
      <c r="J65" s="1">
        <f>F65*G65</f>
        <v>8621</v>
      </c>
      <c r="K65" s="1">
        <f t="shared" si="11"/>
        <v>9655.52</v>
      </c>
    </row>
    <row r="66" spans="1:12" ht="90.75" customHeight="1" x14ac:dyDescent="0.25">
      <c r="A66" s="90">
        <f t="shared" si="9"/>
        <v>35</v>
      </c>
      <c r="B66" s="69" t="s">
        <v>247</v>
      </c>
      <c r="C66" s="29" t="s">
        <v>12</v>
      </c>
      <c r="D66" s="69" t="s">
        <v>247</v>
      </c>
      <c r="E66" s="9" t="s">
        <v>13</v>
      </c>
      <c r="F66" s="9">
        <v>1</v>
      </c>
      <c r="G66" s="26">
        <v>14609</v>
      </c>
      <c r="H66" s="64" t="s">
        <v>233</v>
      </c>
      <c r="I66" s="64" t="s">
        <v>14</v>
      </c>
      <c r="J66" s="110">
        <f>F66*G66</f>
        <v>14609</v>
      </c>
      <c r="K66" s="68">
        <f t="shared" si="11"/>
        <v>16362.080000000002</v>
      </c>
    </row>
    <row r="67" spans="1:12" ht="95.25" customHeight="1" x14ac:dyDescent="0.25">
      <c r="A67" s="90">
        <f t="shared" si="9"/>
        <v>36</v>
      </c>
      <c r="B67" s="32" t="s">
        <v>55</v>
      </c>
      <c r="C67" s="1" t="s">
        <v>12</v>
      </c>
      <c r="D67" s="32" t="s">
        <v>291</v>
      </c>
      <c r="E67" s="1" t="s">
        <v>292</v>
      </c>
      <c r="F67" s="1"/>
      <c r="G67" s="1"/>
      <c r="H67" s="32" t="s">
        <v>16</v>
      </c>
      <c r="I67" s="32" t="s">
        <v>56</v>
      </c>
      <c r="J67" s="10">
        <v>73346452</v>
      </c>
      <c r="K67" s="1">
        <f t="shared" si="11"/>
        <v>82148026.24000001</v>
      </c>
    </row>
    <row r="68" spans="1:12" ht="93" customHeight="1" x14ac:dyDescent="0.25">
      <c r="A68" s="90">
        <f t="shared" si="9"/>
        <v>37</v>
      </c>
      <c r="B68" s="32" t="s">
        <v>55</v>
      </c>
      <c r="C68" s="1" t="s">
        <v>12</v>
      </c>
      <c r="D68" s="32" t="s">
        <v>310</v>
      </c>
      <c r="E68" s="1" t="s">
        <v>13</v>
      </c>
      <c r="F68" s="1">
        <v>75</v>
      </c>
      <c r="G68" s="1">
        <f>J68/F68</f>
        <v>372978.56</v>
      </c>
      <c r="H68" s="32" t="s">
        <v>126</v>
      </c>
      <c r="I68" s="32" t="s">
        <v>363</v>
      </c>
      <c r="J68" s="10">
        <v>27973392</v>
      </c>
      <c r="K68" s="81">
        <f t="shared" si="11"/>
        <v>31330199.040000003</v>
      </c>
      <c r="L68" s="10"/>
    </row>
    <row r="69" spans="1:12" ht="59.25" customHeight="1" x14ac:dyDescent="0.25">
      <c r="A69" s="90">
        <f t="shared" si="9"/>
        <v>38</v>
      </c>
      <c r="B69" s="62" t="s">
        <v>52</v>
      </c>
      <c r="C69" s="1" t="s">
        <v>12</v>
      </c>
      <c r="D69" s="45" t="s">
        <v>265</v>
      </c>
      <c r="E69" s="8" t="s">
        <v>53</v>
      </c>
      <c r="F69" s="15">
        <v>167</v>
      </c>
      <c r="G69" s="1">
        <v>150000</v>
      </c>
      <c r="H69" s="46" t="s">
        <v>54</v>
      </c>
      <c r="I69" s="32" t="s">
        <v>14</v>
      </c>
      <c r="J69" s="10">
        <f>F69*G69</f>
        <v>25050000</v>
      </c>
      <c r="K69" s="10">
        <f t="shared" ref="K69:K85" si="12">J69*1.12</f>
        <v>28056000.000000004</v>
      </c>
    </row>
    <row r="70" spans="1:12" ht="60.75" customHeight="1" x14ac:dyDescent="0.25">
      <c r="A70" s="96">
        <f>A69+1</f>
        <v>39</v>
      </c>
      <c r="B70" s="32" t="s">
        <v>258</v>
      </c>
      <c r="C70" s="29" t="s">
        <v>12</v>
      </c>
      <c r="D70" s="32" t="s">
        <v>259</v>
      </c>
      <c r="E70" s="9" t="s">
        <v>53</v>
      </c>
      <c r="F70" s="77">
        <v>100</v>
      </c>
      <c r="G70" s="78">
        <v>165000</v>
      </c>
      <c r="H70" s="35" t="s">
        <v>261</v>
      </c>
      <c r="I70" s="64" t="s">
        <v>14</v>
      </c>
      <c r="J70" s="1">
        <f>F70*G70</f>
        <v>16500000</v>
      </c>
      <c r="K70" s="1">
        <f t="shared" si="12"/>
        <v>18480000</v>
      </c>
    </row>
    <row r="71" spans="1:12" ht="72" customHeight="1" x14ac:dyDescent="0.25">
      <c r="A71" s="96">
        <f t="shared" si="9"/>
        <v>40</v>
      </c>
      <c r="B71" s="32" t="s">
        <v>260</v>
      </c>
      <c r="C71" s="29" t="s">
        <v>12</v>
      </c>
      <c r="D71" s="32" t="s">
        <v>260</v>
      </c>
      <c r="E71" s="9" t="s">
        <v>53</v>
      </c>
      <c r="F71" s="77">
        <v>81</v>
      </c>
      <c r="G71" s="78">
        <v>12500</v>
      </c>
      <c r="H71" s="35" t="s">
        <v>261</v>
      </c>
      <c r="I71" s="64" t="s">
        <v>14</v>
      </c>
      <c r="J71" s="1">
        <f>F71*G71</f>
        <v>1012500</v>
      </c>
      <c r="K71" s="1">
        <f t="shared" si="12"/>
        <v>1134000</v>
      </c>
    </row>
    <row r="72" spans="1:12" ht="73.5" customHeight="1" x14ac:dyDescent="0.25">
      <c r="A72" s="109">
        <f t="shared" si="9"/>
        <v>41</v>
      </c>
      <c r="B72" s="45" t="s">
        <v>57</v>
      </c>
      <c r="C72" s="1" t="s">
        <v>12</v>
      </c>
      <c r="D72" s="45" t="s">
        <v>57</v>
      </c>
      <c r="E72" s="8" t="s">
        <v>13</v>
      </c>
      <c r="F72" s="15">
        <v>1</v>
      </c>
      <c r="G72" s="1">
        <v>1120000</v>
      </c>
      <c r="H72" s="46" t="s">
        <v>54</v>
      </c>
      <c r="I72" s="32" t="s">
        <v>14</v>
      </c>
      <c r="J72" s="10">
        <f>G72*F72</f>
        <v>1120000</v>
      </c>
      <c r="K72" s="10">
        <f t="shared" si="12"/>
        <v>1254400.0000000002</v>
      </c>
    </row>
    <row r="73" spans="1:12" s="16" customFormat="1" ht="79.5" customHeight="1" x14ac:dyDescent="0.25">
      <c r="A73" s="109">
        <f t="shared" si="9"/>
        <v>42</v>
      </c>
      <c r="B73" s="46" t="s">
        <v>62</v>
      </c>
      <c r="C73" s="8" t="s">
        <v>19</v>
      </c>
      <c r="D73" s="46" t="s">
        <v>62</v>
      </c>
      <c r="E73" s="1" t="s">
        <v>13</v>
      </c>
      <c r="F73" s="1">
        <v>1</v>
      </c>
      <c r="G73" s="1">
        <v>30000000</v>
      </c>
      <c r="H73" s="32" t="s">
        <v>63</v>
      </c>
      <c r="I73" s="32" t="s">
        <v>14</v>
      </c>
      <c r="J73" s="1">
        <v>30000000</v>
      </c>
      <c r="K73" s="1">
        <f t="shared" si="12"/>
        <v>33600000</v>
      </c>
    </row>
    <row r="74" spans="1:12" ht="78" customHeight="1" x14ac:dyDescent="0.25">
      <c r="A74" s="90">
        <f t="shared" ref="A74:A107" si="13">A73+1</f>
        <v>43</v>
      </c>
      <c r="B74" s="46" t="s">
        <v>64</v>
      </c>
      <c r="C74" s="8" t="s">
        <v>19</v>
      </c>
      <c r="D74" s="46" t="s">
        <v>65</v>
      </c>
      <c r="E74" s="1" t="s">
        <v>13</v>
      </c>
      <c r="F74" s="1">
        <v>1</v>
      </c>
      <c r="G74" s="1">
        <v>17060000</v>
      </c>
      <c r="H74" s="32" t="s">
        <v>66</v>
      </c>
      <c r="I74" s="32" t="s">
        <v>14</v>
      </c>
      <c r="J74" s="1">
        <f>F74*G74</f>
        <v>17060000</v>
      </c>
      <c r="K74" s="1">
        <f t="shared" si="12"/>
        <v>19107200</v>
      </c>
    </row>
    <row r="75" spans="1:12" ht="72" customHeight="1" x14ac:dyDescent="0.25">
      <c r="A75" s="90">
        <f t="shared" si="13"/>
        <v>44</v>
      </c>
      <c r="B75" s="47" t="s">
        <v>67</v>
      </c>
      <c r="C75" s="1" t="s">
        <v>25</v>
      </c>
      <c r="D75" s="35" t="s">
        <v>68</v>
      </c>
      <c r="E75" s="1" t="s">
        <v>13</v>
      </c>
      <c r="F75" s="1">
        <v>1</v>
      </c>
      <c r="G75" s="1">
        <v>3800000</v>
      </c>
      <c r="H75" s="32" t="s">
        <v>50</v>
      </c>
      <c r="I75" s="32" t="s">
        <v>14</v>
      </c>
      <c r="J75" s="1">
        <f t="shared" ref="J75:J155" si="14">F75*G75</f>
        <v>3800000</v>
      </c>
      <c r="K75" s="1">
        <f t="shared" si="12"/>
        <v>4256000</v>
      </c>
    </row>
    <row r="76" spans="1:12" ht="48.75" customHeight="1" x14ac:dyDescent="0.25">
      <c r="A76" s="90">
        <f t="shared" si="13"/>
        <v>45</v>
      </c>
      <c r="B76" s="47" t="s">
        <v>69</v>
      </c>
      <c r="C76" s="8" t="s">
        <v>19</v>
      </c>
      <c r="D76" s="47" t="s">
        <v>69</v>
      </c>
      <c r="E76" s="1" t="s">
        <v>13</v>
      </c>
      <c r="F76" s="1">
        <v>1</v>
      </c>
      <c r="G76" s="1">
        <v>14800000</v>
      </c>
      <c r="H76" s="32" t="s">
        <v>61</v>
      </c>
      <c r="I76" s="32" t="s">
        <v>14</v>
      </c>
      <c r="J76" s="1">
        <f t="shared" si="14"/>
        <v>14800000</v>
      </c>
      <c r="K76" s="1">
        <f t="shared" si="12"/>
        <v>16576000.000000002</v>
      </c>
    </row>
    <row r="77" spans="1:12" ht="75.75" customHeight="1" x14ac:dyDescent="0.25">
      <c r="A77" s="90">
        <f t="shared" si="13"/>
        <v>46</v>
      </c>
      <c r="B77" s="47" t="s">
        <v>70</v>
      </c>
      <c r="C77" s="8" t="s">
        <v>19</v>
      </c>
      <c r="D77" s="47" t="s">
        <v>70</v>
      </c>
      <c r="E77" s="1" t="s">
        <v>13</v>
      </c>
      <c r="F77" s="1">
        <v>1</v>
      </c>
      <c r="G77" s="1">
        <v>7270000</v>
      </c>
      <c r="H77" s="32" t="s">
        <v>50</v>
      </c>
      <c r="I77" s="32" t="s">
        <v>14</v>
      </c>
      <c r="J77" s="1">
        <f t="shared" si="14"/>
        <v>7270000</v>
      </c>
      <c r="K77" s="1">
        <f t="shared" si="12"/>
        <v>8142400.0000000009</v>
      </c>
    </row>
    <row r="78" spans="1:12" ht="72.75" customHeight="1" x14ac:dyDescent="0.25">
      <c r="A78" s="90">
        <f t="shared" si="13"/>
        <v>47</v>
      </c>
      <c r="B78" s="47" t="s">
        <v>71</v>
      </c>
      <c r="C78" s="8" t="s">
        <v>19</v>
      </c>
      <c r="D78" s="47" t="s">
        <v>71</v>
      </c>
      <c r="E78" s="1" t="s">
        <v>13</v>
      </c>
      <c r="F78" s="1">
        <v>1</v>
      </c>
      <c r="G78" s="1">
        <v>15000000</v>
      </c>
      <c r="H78" s="32" t="s">
        <v>50</v>
      </c>
      <c r="I78" s="32" t="s">
        <v>14</v>
      </c>
      <c r="J78" s="1">
        <f t="shared" si="14"/>
        <v>15000000</v>
      </c>
      <c r="K78" s="1">
        <f t="shared" si="12"/>
        <v>16800000</v>
      </c>
    </row>
    <row r="79" spans="1:12" ht="49.5" customHeight="1" x14ac:dyDescent="0.25">
      <c r="A79" s="103">
        <f t="shared" si="13"/>
        <v>48</v>
      </c>
      <c r="B79" s="47" t="s">
        <v>339</v>
      </c>
      <c r="C79" s="8" t="s">
        <v>19</v>
      </c>
      <c r="D79" s="47" t="s">
        <v>339</v>
      </c>
      <c r="E79" s="1" t="s">
        <v>13</v>
      </c>
      <c r="F79" s="1">
        <v>1</v>
      </c>
      <c r="G79" s="1">
        <v>26640000</v>
      </c>
      <c r="H79" s="32" t="s">
        <v>50</v>
      </c>
      <c r="I79" s="32" t="s">
        <v>14</v>
      </c>
      <c r="J79" s="1">
        <f t="shared" si="14"/>
        <v>26640000</v>
      </c>
      <c r="K79" s="1">
        <f t="shared" si="12"/>
        <v>29836800.000000004</v>
      </c>
    </row>
    <row r="80" spans="1:12" ht="72.75" customHeight="1" x14ac:dyDescent="0.25">
      <c r="A80" s="103">
        <f t="shared" si="13"/>
        <v>49</v>
      </c>
      <c r="B80" s="47" t="s">
        <v>72</v>
      </c>
      <c r="C80" s="8" t="s">
        <v>19</v>
      </c>
      <c r="D80" s="47" t="s">
        <v>72</v>
      </c>
      <c r="E80" s="1" t="s">
        <v>13</v>
      </c>
      <c r="F80" s="1">
        <v>1</v>
      </c>
      <c r="G80" s="1">
        <v>30000000</v>
      </c>
      <c r="H80" s="32" t="s">
        <v>50</v>
      </c>
      <c r="I80" s="32" t="s">
        <v>73</v>
      </c>
      <c r="J80" s="1">
        <f t="shared" si="14"/>
        <v>30000000</v>
      </c>
      <c r="K80" s="1">
        <f t="shared" si="12"/>
        <v>33600000</v>
      </c>
    </row>
    <row r="81" spans="1:11" ht="75" x14ac:dyDescent="0.25">
      <c r="A81" s="103">
        <f t="shared" si="13"/>
        <v>50</v>
      </c>
      <c r="B81" s="41" t="s">
        <v>74</v>
      </c>
      <c r="C81" s="1" t="s">
        <v>104</v>
      </c>
      <c r="D81" s="41" t="s">
        <v>75</v>
      </c>
      <c r="E81" s="1" t="s">
        <v>13</v>
      </c>
      <c r="F81" s="1">
        <v>1</v>
      </c>
      <c r="G81" s="1">
        <v>5400000</v>
      </c>
      <c r="H81" s="32" t="s">
        <v>201</v>
      </c>
      <c r="I81" s="32" t="s">
        <v>14</v>
      </c>
      <c r="J81" s="1">
        <f t="shared" si="14"/>
        <v>5400000</v>
      </c>
      <c r="K81" s="1">
        <f t="shared" si="12"/>
        <v>6048000.0000000009</v>
      </c>
    </row>
    <row r="82" spans="1:11" ht="63" customHeight="1" x14ac:dyDescent="0.25">
      <c r="A82" s="99">
        <f t="shared" si="13"/>
        <v>51</v>
      </c>
      <c r="B82" s="47" t="s">
        <v>76</v>
      </c>
      <c r="C82" s="1" t="s">
        <v>12</v>
      </c>
      <c r="D82" s="47" t="s">
        <v>333</v>
      </c>
      <c r="E82" s="1" t="s">
        <v>13</v>
      </c>
      <c r="F82" s="1">
        <v>7</v>
      </c>
      <c r="G82" s="1">
        <v>2111712</v>
      </c>
      <c r="H82" s="32" t="s">
        <v>16</v>
      </c>
      <c r="I82" s="32" t="s">
        <v>332</v>
      </c>
      <c r="J82" s="1">
        <f>F82*G82+3</f>
        <v>14781987</v>
      </c>
      <c r="K82" s="1">
        <f t="shared" si="12"/>
        <v>16555825.440000001</v>
      </c>
    </row>
    <row r="83" spans="1:11" ht="60.75" customHeight="1" x14ac:dyDescent="0.25">
      <c r="A83" s="90">
        <f t="shared" si="13"/>
        <v>52</v>
      </c>
      <c r="B83" s="47" t="s">
        <v>77</v>
      </c>
      <c r="C83" s="1" t="s">
        <v>12</v>
      </c>
      <c r="D83" s="47" t="s">
        <v>77</v>
      </c>
      <c r="E83" s="1" t="s">
        <v>13</v>
      </c>
      <c r="F83" s="1">
        <v>1</v>
      </c>
      <c r="G83" s="1">
        <v>877200</v>
      </c>
      <c r="H83" s="32" t="s">
        <v>16</v>
      </c>
      <c r="I83" s="32" t="s">
        <v>78</v>
      </c>
      <c r="J83" s="1">
        <f t="shared" si="14"/>
        <v>877200</v>
      </c>
      <c r="K83" s="1">
        <f t="shared" si="12"/>
        <v>982464.00000000012</v>
      </c>
    </row>
    <row r="84" spans="1:11" ht="62.25" customHeight="1" x14ac:dyDescent="0.25">
      <c r="A84" s="90">
        <f t="shared" si="13"/>
        <v>53</v>
      </c>
      <c r="B84" s="47" t="s">
        <v>79</v>
      </c>
      <c r="C84" s="1" t="s">
        <v>12</v>
      </c>
      <c r="D84" s="47" t="s">
        <v>79</v>
      </c>
      <c r="E84" s="1" t="s">
        <v>13</v>
      </c>
      <c r="F84" s="1">
        <v>1</v>
      </c>
      <c r="G84" s="1">
        <v>16813</v>
      </c>
      <c r="H84" s="32" t="s">
        <v>16</v>
      </c>
      <c r="I84" s="32" t="s">
        <v>80</v>
      </c>
      <c r="J84" s="1">
        <f t="shared" si="14"/>
        <v>16813</v>
      </c>
      <c r="K84" s="1">
        <f t="shared" si="12"/>
        <v>18830.560000000001</v>
      </c>
    </row>
    <row r="85" spans="1:11" ht="49.5" customHeight="1" x14ac:dyDescent="0.25">
      <c r="A85" s="103">
        <f t="shared" si="13"/>
        <v>54</v>
      </c>
      <c r="B85" s="47" t="s">
        <v>81</v>
      </c>
      <c r="C85" s="1" t="s">
        <v>12</v>
      </c>
      <c r="D85" s="47" t="s">
        <v>81</v>
      </c>
      <c r="E85" s="1" t="s">
        <v>13</v>
      </c>
      <c r="F85" s="1">
        <v>5</v>
      </c>
      <c r="G85" s="1">
        <v>225000</v>
      </c>
      <c r="H85" s="32" t="s">
        <v>16</v>
      </c>
      <c r="I85" s="32" t="s">
        <v>14</v>
      </c>
      <c r="J85" s="1">
        <f t="shared" si="14"/>
        <v>1125000</v>
      </c>
      <c r="K85" s="1">
        <f t="shared" si="12"/>
        <v>1260000.0000000002</v>
      </c>
    </row>
    <row r="86" spans="1:11" ht="50.25" customHeight="1" x14ac:dyDescent="0.25">
      <c r="A86" s="103">
        <f t="shared" si="13"/>
        <v>55</v>
      </c>
      <c r="B86" s="69" t="s">
        <v>251</v>
      </c>
      <c r="C86" s="29" t="s">
        <v>12</v>
      </c>
      <c r="D86" s="69" t="s">
        <v>251</v>
      </c>
      <c r="E86" s="9" t="s">
        <v>13</v>
      </c>
      <c r="F86" s="9">
        <v>1</v>
      </c>
      <c r="G86" s="26">
        <v>520000</v>
      </c>
      <c r="H86" s="64" t="s">
        <v>253</v>
      </c>
      <c r="I86" s="69" t="s">
        <v>249</v>
      </c>
      <c r="J86" s="1">
        <v>520000</v>
      </c>
      <c r="K86" s="68">
        <f t="shared" ref="K86:K89" si="15">J86*1.12</f>
        <v>582400</v>
      </c>
    </row>
    <row r="87" spans="1:11" ht="52.5" customHeight="1" x14ac:dyDescent="0.25">
      <c r="A87" s="99">
        <f t="shared" si="13"/>
        <v>56</v>
      </c>
      <c r="B87" s="69" t="s">
        <v>251</v>
      </c>
      <c r="C87" s="29" t="s">
        <v>12</v>
      </c>
      <c r="D87" s="69" t="s">
        <v>251</v>
      </c>
      <c r="E87" s="9" t="s">
        <v>13</v>
      </c>
      <c r="F87" s="9">
        <v>1</v>
      </c>
      <c r="G87" s="78">
        <v>1160000</v>
      </c>
      <c r="H87" s="64" t="s">
        <v>253</v>
      </c>
      <c r="I87" s="69" t="s">
        <v>249</v>
      </c>
      <c r="J87" s="1">
        <v>1160000</v>
      </c>
      <c r="K87" s="68">
        <f t="shared" si="15"/>
        <v>1299200.0000000002</v>
      </c>
    </row>
    <row r="88" spans="1:11" ht="48.75" customHeight="1" x14ac:dyDescent="0.25">
      <c r="A88" s="99">
        <f t="shared" si="13"/>
        <v>57</v>
      </c>
      <c r="B88" s="69" t="s">
        <v>251</v>
      </c>
      <c r="C88" s="29" t="s">
        <v>12</v>
      </c>
      <c r="D88" s="69" t="s">
        <v>251</v>
      </c>
      <c r="E88" s="9" t="s">
        <v>13</v>
      </c>
      <c r="F88" s="9">
        <v>1</v>
      </c>
      <c r="G88" s="78">
        <v>428000</v>
      </c>
      <c r="H88" s="64" t="s">
        <v>253</v>
      </c>
      <c r="I88" s="69" t="s">
        <v>248</v>
      </c>
      <c r="J88" s="1">
        <v>428000</v>
      </c>
      <c r="K88" s="68">
        <f t="shared" si="15"/>
        <v>479360.00000000006</v>
      </c>
    </row>
    <row r="89" spans="1:11" ht="46.5" customHeight="1" x14ac:dyDescent="0.25">
      <c r="A89" s="99">
        <f t="shared" si="13"/>
        <v>58</v>
      </c>
      <c r="B89" s="52" t="s">
        <v>122</v>
      </c>
      <c r="C89" s="1" t="s">
        <v>12</v>
      </c>
      <c r="D89" s="52" t="s">
        <v>122</v>
      </c>
      <c r="E89" s="1" t="s">
        <v>13</v>
      </c>
      <c r="F89" s="1">
        <v>1</v>
      </c>
      <c r="G89" s="1">
        <v>51800000</v>
      </c>
      <c r="H89" s="32" t="s">
        <v>16</v>
      </c>
      <c r="I89" s="32" t="s">
        <v>14</v>
      </c>
      <c r="J89" s="1">
        <f>F89*G89</f>
        <v>51800000</v>
      </c>
      <c r="K89" s="1">
        <f t="shared" si="15"/>
        <v>58016000.000000007</v>
      </c>
    </row>
    <row r="90" spans="1:11" ht="54" customHeight="1" x14ac:dyDescent="0.25">
      <c r="A90" s="90">
        <f t="shared" si="13"/>
        <v>59</v>
      </c>
      <c r="B90" s="47" t="s">
        <v>82</v>
      </c>
      <c r="C90" s="1" t="s">
        <v>12</v>
      </c>
      <c r="D90" s="47" t="s">
        <v>82</v>
      </c>
      <c r="E90" s="1" t="s">
        <v>13</v>
      </c>
      <c r="F90" s="1">
        <v>1</v>
      </c>
      <c r="G90" s="1">
        <v>70000</v>
      </c>
      <c r="H90" s="32" t="s">
        <v>16</v>
      </c>
      <c r="I90" s="32" t="s">
        <v>14</v>
      </c>
      <c r="J90" s="1">
        <f t="shared" si="14"/>
        <v>70000</v>
      </c>
      <c r="K90" s="1">
        <f t="shared" ref="K90:K101" si="16">J90*1.12</f>
        <v>78400.000000000015</v>
      </c>
    </row>
    <row r="91" spans="1:11" ht="51" customHeight="1" x14ac:dyDescent="0.25">
      <c r="A91" s="90">
        <f t="shared" si="13"/>
        <v>60</v>
      </c>
      <c r="B91" s="47" t="s">
        <v>83</v>
      </c>
      <c r="C91" s="1" t="s">
        <v>12</v>
      </c>
      <c r="D91" s="47" t="s">
        <v>83</v>
      </c>
      <c r="E91" s="1" t="s">
        <v>13</v>
      </c>
      <c r="F91" s="1">
        <v>1</v>
      </c>
      <c r="G91" s="1">
        <v>488800</v>
      </c>
      <c r="H91" s="32" t="s">
        <v>16</v>
      </c>
      <c r="I91" s="32" t="s">
        <v>14</v>
      </c>
      <c r="J91" s="1">
        <f t="shared" si="14"/>
        <v>488800</v>
      </c>
      <c r="K91" s="1">
        <f t="shared" si="16"/>
        <v>547456</v>
      </c>
    </row>
    <row r="92" spans="1:11" s="19" customFormat="1" ht="60" x14ac:dyDescent="0.25">
      <c r="A92" s="90">
        <f t="shared" si="13"/>
        <v>61</v>
      </c>
      <c r="B92" s="48" t="s">
        <v>84</v>
      </c>
      <c r="C92" s="76" t="s">
        <v>19</v>
      </c>
      <c r="D92" s="48" t="s">
        <v>84</v>
      </c>
      <c r="E92" s="76" t="s">
        <v>13</v>
      </c>
      <c r="F92" s="76">
        <v>1</v>
      </c>
      <c r="G92" s="18">
        <v>61500000</v>
      </c>
      <c r="H92" s="52" t="s">
        <v>38</v>
      </c>
      <c r="I92" s="52" t="s">
        <v>14</v>
      </c>
      <c r="J92" s="114">
        <f t="shared" si="14"/>
        <v>61500000</v>
      </c>
      <c r="K92" s="76">
        <f t="shared" si="16"/>
        <v>68880000</v>
      </c>
    </row>
    <row r="93" spans="1:11" ht="101.25" customHeight="1" x14ac:dyDescent="0.25">
      <c r="A93" s="90">
        <f t="shared" si="13"/>
        <v>62</v>
      </c>
      <c r="B93" s="41" t="s">
        <v>257</v>
      </c>
      <c r="C93" s="1" t="s">
        <v>12</v>
      </c>
      <c r="D93" s="41" t="s">
        <v>85</v>
      </c>
      <c r="E93" s="1" t="s">
        <v>13</v>
      </c>
      <c r="F93" s="1">
        <v>1</v>
      </c>
      <c r="G93" s="1">
        <v>31834397</v>
      </c>
      <c r="H93" s="32" t="s">
        <v>50</v>
      </c>
      <c r="I93" s="32" t="s">
        <v>14</v>
      </c>
      <c r="J93" s="1">
        <f t="shared" si="14"/>
        <v>31834397</v>
      </c>
      <c r="K93" s="1">
        <f t="shared" si="16"/>
        <v>35654524.640000001</v>
      </c>
    </row>
    <row r="94" spans="1:11" ht="53.25" customHeight="1" x14ac:dyDescent="0.25">
      <c r="A94" s="90">
        <f t="shared" si="13"/>
        <v>63</v>
      </c>
      <c r="B94" s="35" t="s">
        <v>86</v>
      </c>
      <c r="C94" s="1" t="s">
        <v>12</v>
      </c>
      <c r="D94" s="35" t="s">
        <v>87</v>
      </c>
      <c r="E94" s="1" t="s">
        <v>13</v>
      </c>
      <c r="F94" s="1">
        <v>1</v>
      </c>
      <c r="G94" s="1">
        <v>8222148</v>
      </c>
      <c r="H94" s="32" t="s">
        <v>50</v>
      </c>
      <c r="I94" s="32" t="s">
        <v>14</v>
      </c>
      <c r="J94" s="1">
        <f t="shared" si="14"/>
        <v>8222148</v>
      </c>
      <c r="K94" s="1">
        <f t="shared" si="16"/>
        <v>9208805.7600000016</v>
      </c>
    </row>
    <row r="95" spans="1:11" ht="51" customHeight="1" x14ac:dyDescent="0.25">
      <c r="A95" s="90">
        <f t="shared" si="13"/>
        <v>64</v>
      </c>
      <c r="B95" s="35" t="s">
        <v>88</v>
      </c>
      <c r="C95" s="1" t="s">
        <v>12</v>
      </c>
      <c r="D95" s="35" t="s">
        <v>89</v>
      </c>
      <c r="E95" s="1" t="s">
        <v>13</v>
      </c>
      <c r="F95" s="1">
        <v>1</v>
      </c>
      <c r="G95" s="1">
        <v>364625</v>
      </c>
      <c r="H95" s="32" t="s">
        <v>50</v>
      </c>
      <c r="I95" s="32" t="s">
        <v>14</v>
      </c>
      <c r="J95" s="1">
        <f t="shared" si="14"/>
        <v>364625</v>
      </c>
      <c r="K95" s="1">
        <f t="shared" si="16"/>
        <v>408380.00000000006</v>
      </c>
    </row>
    <row r="96" spans="1:11" ht="72.75" customHeight="1" x14ac:dyDescent="0.25">
      <c r="A96" s="90">
        <f t="shared" si="13"/>
        <v>65</v>
      </c>
      <c r="B96" s="50" t="s">
        <v>90</v>
      </c>
      <c r="C96" s="1" t="s">
        <v>19</v>
      </c>
      <c r="D96" s="49" t="s">
        <v>91</v>
      </c>
      <c r="E96" s="1" t="s">
        <v>13</v>
      </c>
      <c r="F96" s="1">
        <v>1</v>
      </c>
      <c r="G96" s="1">
        <v>64183315</v>
      </c>
      <c r="H96" s="32" t="s">
        <v>50</v>
      </c>
      <c r="I96" s="32" t="s">
        <v>92</v>
      </c>
      <c r="J96" s="1">
        <f t="shared" si="14"/>
        <v>64183315</v>
      </c>
      <c r="K96" s="1">
        <f t="shared" si="16"/>
        <v>71885312.800000012</v>
      </c>
    </row>
    <row r="97" spans="1:11" ht="108.75" customHeight="1" x14ac:dyDescent="0.25">
      <c r="A97" s="90">
        <f t="shared" si="13"/>
        <v>66</v>
      </c>
      <c r="B97" s="50" t="s">
        <v>93</v>
      </c>
      <c r="C97" s="1" t="s">
        <v>19</v>
      </c>
      <c r="D97" s="49" t="s">
        <v>94</v>
      </c>
      <c r="E97" s="1" t="s">
        <v>13</v>
      </c>
      <c r="F97" s="1">
        <v>1</v>
      </c>
      <c r="G97" s="1">
        <v>29995000</v>
      </c>
      <c r="H97" s="32" t="s">
        <v>50</v>
      </c>
      <c r="I97" s="32" t="s">
        <v>92</v>
      </c>
      <c r="J97" s="1">
        <f t="shared" si="14"/>
        <v>29995000</v>
      </c>
      <c r="K97" s="1">
        <f t="shared" si="16"/>
        <v>33594400</v>
      </c>
    </row>
    <row r="98" spans="1:11" ht="105" x14ac:dyDescent="0.25">
      <c r="A98" s="90">
        <f t="shared" si="13"/>
        <v>67</v>
      </c>
      <c r="B98" s="50" t="s">
        <v>95</v>
      </c>
      <c r="C98" s="1" t="s">
        <v>25</v>
      </c>
      <c r="D98" s="41" t="s">
        <v>96</v>
      </c>
      <c r="E98" s="1" t="s">
        <v>13</v>
      </c>
      <c r="F98" s="1">
        <v>1</v>
      </c>
      <c r="G98" s="1">
        <v>2449800</v>
      </c>
      <c r="H98" s="32" t="s">
        <v>50</v>
      </c>
      <c r="I98" s="32" t="s">
        <v>92</v>
      </c>
      <c r="J98" s="1">
        <f t="shared" si="14"/>
        <v>2449800</v>
      </c>
      <c r="K98" s="1">
        <f t="shared" si="16"/>
        <v>2743776.0000000005</v>
      </c>
    </row>
    <row r="99" spans="1:11" ht="48.75" customHeight="1" x14ac:dyDescent="0.25">
      <c r="A99" s="90">
        <f t="shared" si="13"/>
        <v>68</v>
      </c>
      <c r="B99" s="50" t="s">
        <v>97</v>
      </c>
      <c r="C99" s="1" t="s">
        <v>25</v>
      </c>
      <c r="D99" s="49" t="s">
        <v>98</v>
      </c>
      <c r="E99" s="1" t="s">
        <v>13</v>
      </c>
      <c r="F99" s="1">
        <v>1</v>
      </c>
      <c r="G99" s="1">
        <v>3100000</v>
      </c>
      <c r="H99" s="32" t="s">
        <v>50</v>
      </c>
      <c r="I99" s="32" t="s">
        <v>92</v>
      </c>
      <c r="J99" s="1">
        <f t="shared" si="14"/>
        <v>3100000</v>
      </c>
      <c r="K99" s="1">
        <f t="shared" si="16"/>
        <v>3472000.0000000005</v>
      </c>
    </row>
    <row r="100" spans="1:11" ht="50.25" customHeight="1" x14ac:dyDescent="0.25">
      <c r="A100" s="90">
        <f t="shared" si="13"/>
        <v>69</v>
      </c>
      <c r="B100" s="50" t="s">
        <v>99</v>
      </c>
      <c r="C100" s="1" t="s">
        <v>19</v>
      </c>
      <c r="D100" s="50" t="s">
        <v>99</v>
      </c>
      <c r="E100" s="1" t="s">
        <v>13</v>
      </c>
      <c r="F100" s="1">
        <v>1</v>
      </c>
      <c r="G100" s="1">
        <v>16312500</v>
      </c>
      <c r="H100" s="32" t="s">
        <v>50</v>
      </c>
      <c r="I100" s="32" t="s">
        <v>92</v>
      </c>
      <c r="J100" s="1">
        <f t="shared" si="14"/>
        <v>16312500</v>
      </c>
      <c r="K100" s="1">
        <f t="shared" si="16"/>
        <v>18270000</v>
      </c>
    </row>
    <row r="101" spans="1:11" ht="50.25" customHeight="1" x14ac:dyDescent="0.25">
      <c r="A101" s="90">
        <f t="shared" si="13"/>
        <v>70</v>
      </c>
      <c r="B101" s="50" t="s">
        <v>100</v>
      </c>
      <c r="C101" s="1" t="s">
        <v>19</v>
      </c>
      <c r="D101" s="50" t="s">
        <v>101</v>
      </c>
      <c r="E101" s="1" t="s">
        <v>13</v>
      </c>
      <c r="F101" s="1">
        <v>1</v>
      </c>
      <c r="G101" s="1">
        <v>30375000</v>
      </c>
      <c r="H101" s="32" t="s">
        <v>50</v>
      </c>
      <c r="I101" s="32" t="s">
        <v>92</v>
      </c>
      <c r="J101" s="1">
        <f t="shared" si="14"/>
        <v>30375000</v>
      </c>
      <c r="K101" s="1">
        <f t="shared" si="16"/>
        <v>34020000</v>
      </c>
    </row>
    <row r="102" spans="1:11" ht="90" customHeight="1" x14ac:dyDescent="0.25">
      <c r="A102" s="90">
        <f t="shared" si="13"/>
        <v>71</v>
      </c>
      <c r="B102" s="50" t="s">
        <v>224</v>
      </c>
      <c r="C102" s="1" t="s">
        <v>19</v>
      </c>
      <c r="D102" s="49" t="s">
        <v>225</v>
      </c>
      <c r="E102" s="1" t="s">
        <v>13</v>
      </c>
      <c r="F102" s="1">
        <v>1</v>
      </c>
      <c r="G102" s="1">
        <v>29750000</v>
      </c>
      <c r="H102" s="32" t="s">
        <v>50</v>
      </c>
      <c r="I102" s="32" t="s">
        <v>92</v>
      </c>
      <c r="J102" s="1">
        <f t="shared" si="14"/>
        <v>29750000</v>
      </c>
      <c r="K102" s="1">
        <f t="shared" ref="K102:K174" si="17">J102*1.12</f>
        <v>33320000.000000004</v>
      </c>
    </row>
    <row r="103" spans="1:11" ht="55.5" customHeight="1" x14ac:dyDescent="0.25">
      <c r="A103" s="75">
        <f t="shared" si="13"/>
        <v>72</v>
      </c>
      <c r="B103" s="50" t="s">
        <v>102</v>
      </c>
      <c r="C103" s="1" t="s">
        <v>19</v>
      </c>
      <c r="D103" s="49" t="s">
        <v>103</v>
      </c>
      <c r="E103" s="1" t="s">
        <v>13</v>
      </c>
      <c r="F103" s="1">
        <v>1</v>
      </c>
      <c r="G103" s="1">
        <v>17800000</v>
      </c>
      <c r="H103" s="32" t="s">
        <v>50</v>
      </c>
      <c r="I103" s="32" t="s">
        <v>92</v>
      </c>
      <c r="J103" s="1">
        <f t="shared" si="14"/>
        <v>17800000</v>
      </c>
      <c r="K103" s="1">
        <f t="shared" si="17"/>
        <v>19936000.000000004</v>
      </c>
    </row>
    <row r="104" spans="1:11" ht="56.25" customHeight="1" x14ac:dyDescent="0.25">
      <c r="A104" s="75">
        <f t="shared" si="13"/>
        <v>73</v>
      </c>
      <c r="B104" s="32" t="s">
        <v>105</v>
      </c>
      <c r="C104" s="77" t="s">
        <v>106</v>
      </c>
      <c r="D104" s="32" t="s">
        <v>107</v>
      </c>
      <c r="E104" s="1" t="s">
        <v>13</v>
      </c>
      <c r="F104" s="1">
        <v>1</v>
      </c>
      <c r="G104" s="1">
        <v>20000000</v>
      </c>
      <c r="H104" s="32" t="s">
        <v>108</v>
      </c>
      <c r="I104" s="32" t="s">
        <v>14</v>
      </c>
      <c r="J104" s="1">
        <f t="shared" si="14"/>
        <v>20000000</v>
      </c>
      <c r="K104" s="1">
        <f t="shared" si="17"/>
        <v>22400000.000000004</v>
      </c>
    </row>
    <row r="105" spans="1:11" ht="45.75" customHeight="1" x14ac:dyDescent="0.25">
      <c r="A105" s="75">
        <f t="shared" si="13"/>
        <v>74</v>
      </c>
      <c r="B105" s="54" t="s">
        <v>109</v>
      </c>
      <c r="C105" s="1" t="s">
        <v>12</v>
      </c>
      <c r="D105" s="53" t="s">
        <v>110</v>
      </c>
      <c r="E105" s="1" t="s">
        <v>13</v>
      </c>
      <c r="F105" s="1">
        <v>1</v>
      </c>
      <c r="G105" s="1">
        <v>90985000</v>
      </c>
      <c r="H105" s="32" t="s">
        <v>111</v>
      </c>
      <c r="I105" s="32" t="s">
        <v>92</v>
      </c>
      <c r="J105" s="1">
        <f t="shared" si="14"/>
        <v>90985000</v>
      </c>
      <c r="K105" s="1">
        <f t="shared" si="17"/>
        <v>101903200.00000001</v>
      </c>
    </row>
    <row r="106" spans="1:11" ht="120" customHeight="1" x14ac:dyDescent="0.25">
      <c r="A106" s="75">
        <f t="shared" si="13"/>
        <v>75</v>
      </c>
      <c r="B106" s="54" t="s">
        <v>112</v>
      </c>
      <c r="C106" s="1" t="s">
        <v>12</v>
      </c>
      <c r="D106" s="54" t="s">
        <v>112</v>
      </c>
      <c r="E106" s="1" t="s">
        <v>13</v>
      </c>
      <c r="F106" s="1">
        <v>1</v>
      </c>
      <c r="G106" s="1">
        <v>58956000</v>
      </c>
      <c r="H106" s="32" t="s">
        <v>113</v>
      </c>
      <c r="I106" s="32" t="s">
        <v>14</v>
      </c>
      <c r="J106" s="1">
        <f t="shared" si="14"/>
        <v>58956000</v>
      </c>
      <c r="K106" s="1">
        <f t="shared" si="17"/>
        <v>66030720.000000007</v>
      </c>
    </row>
    <row r="107" spans="1:11" ht="49.5" customHeight="1" x14ac:dyDescent="0.25">
      <c r="A107" s="75">
        <f t="shared" si="13"/>
        <v>76</v>
      </c>
      <c r="B107" s="48" t="s">
        <v>214</v>
      </c>
      <c r="C107" s="8" t="s">
        <v>12</v>
      </c>
      <c r="D107" s="48" t="str">
        <f>B107</f>
        <v xml:space="preserve">Разработка концепции развития интегрированной академической системы здравоохранения </v>
      </c>
      <c r="E107" s="1" t="s">
        <v>13</v>
      </c>
      <c r="F107" s="1">
        <v>1</v>
      </c>
      <c r="G107" s="1">
        <v>37500000</v>
      </c>
      <c r="H107" s="32" t="s">
        <v>219</v>
      </c>
      <c r="I107" s="32" t="s">
        <v>14</v>
      </c>
      <c r="J107" s="1">
        <f t="shared" si="14"/>
        <v>37500000</v>
      </c>
      <c r="K107" s="1">
        <f t="shared" si="17"/>
        <v>42000000.000000007</v>
      </c>
    </row>
    <row r="108" spans="1:11" ht="49.5" customHeight="1" x14ac:dyDescent="0.25">
      <c r="A108" s="85">
        <f t="shared" ref="A108:A116" si="18">A107+1</f>
        <v>77</v>
      </c>
      <c r="B108" s="55" t="s">
        <v>215</v>
      </c>
      <c r="C108" s="8" t="s">
        <v>12</v>
      </c>
      <c r="D108" s="55" t="s">
        <v>215</v>
      </c>
      <c r="E108" s="1" t="s">
        <v>13</v>
      </c>
      <c r="F108" s="1">
        <v>1</v>
      </c>
      <c r="G108" s="1">
        <v>30000000</v>
      </c>
      <c r="H108" s="32" t="s">
        <v>16</v>
      </c>
      <c r="I108" s="32" t="s">
        <v>14</v>
      </c>
      <c r="J108" s="1">
        <f t="shared" si="14"/>
        <v>30000000</v>
      </c>
      <c r="K108" s="1">
        <f>J108*1.12</f>
        <v>33600000</v>
      </c>
    </row>
    <row r="109" spans="1:11" ht="49.5" customHeight="1" x14ac:dyDescent="0.25">
      <c r="A109" s="85">
        <f t="shared" si="18"/>
        <v>78</v>
      </c>
      <c r="B109" s="7" t="s">
        <v>117</v>
      </c>
      <c r="C109" s="1" t="s">
        <v>12</v>
      </c>
      <c r="D109" s="7" t="s">
        <v>117</v>
      </c>
      <c r="E109" s="1" t="s">
        <v>13</v>
      </c>
      <c r="F109" s="1">
        <v>1</v>
      </c>
      <c r="G109" s="28">
        <v>1027264285.7</v>
      </c>
      <c r="H109" s="32" t="s">
        <v>200</v>
      </c>
      <c r="I109" s="32" t="s">
        <v>14</v>
      </c>
      <c r="J109" s="28">
        <f>F109*G109</f>
        <v>1027264285.7</v>
      </c>
      <c r="K109" s="1">
        <f>J109*1.12</f>
        <v>1150535999.9840002</v>
      </c>
    </row>
    <row r="110" spans="1:11" ht="58.5" customHeight="1" x14ac:dyDescent="0.25">
      <c r="A110" s="85">
        <f t="shared" si="18"/>
        <v>79</v>
      </c>
      <c r="B110" s="48" t="s">
        <v>218</v>
      </c>
      <c r="C110" s="1" t="s">
        <v>19</v>
      </c>
      <c r="D110" s="48" t="s">
        <v>218</v>
      </c>
      <c r="E110" s="1" t="s">
        <v>13</v>
      </c>
      <c r="F110" s="1">
        <v>1</v>
      </c>
      <c r="G110" s="1">
        <v>65000000</v>
      </c>
      <c r="H110" s="32" t="s">
        <v>200</v>
      </c>
      <c r="I110" s="32" t="s">
        <v>14</v>
      </c>
      <c r="J110" s="1">
        <f>F110*G110</f>
        <v>65000000</v>
      </c>
      <c r="K110" s="1">
        <f>J110*1.12</f>
        <v>72800000</v>
      </c>
    </row>
    <row r="111" spans="1:11" ht="46.5" customHeight="1" x14ac:dyDescent="0.25">
      <c r="A111" s="85">
        <f t="shared" si="18"/>
        <v>80</v>
      </c>
      <c r="B111" s="48" t="s">
        <v>216</v>
      </c>
      <c r="C111" s="76" t="s">
        <v>12</v>
      </c>
      <c r="D111" s="48" t="s">
        <v>216</v>
      </c>
      <c r="E111" s="17" t="s">
        <v>13</v>
      </c>
      <c r="F111" s="20">
        <v>1</v>
      </c>
      <c r="G111" s="25">
        <v>66600000</v>
      </c>
      <c r="H111" s="32" t="s">
        <v>219</v>
      </c>
      <c r="I111" s="32" t="s">
        <v>14</v>
      </c>
      <c r="J111" s="114">
        <f>F111*G111</f>
        <v>66600000</v>
      </c>
      <c r="K111" s="76">
        <f>J111*1.12</f>
        <v>74592000</v>
      </c>
    </row>
    <row r="112" spans="1:11" ht="46.5" customHeight="1" x14ac:dyDescent="0.25">
      <c r="A112" s="85">
        <f t="shared" si="18"/>
        <v>81</v>
      </c>
      <c r="B112" s="48" t="s">
        <v>217</v>
      </c>
      <c r="C112" s="76" t="s">
        <v>12</v>
      </c>
      <c r="D112" s="48" t="s">
        <v>217</v>
      </c>
      <c r="E112" s="17" t="s">
        <v>13</v>
      </c>
      <c r="F112" s="20">
        <v>1</v>
      </c>
      <c r="G112" s="25">
        <v>36500000</v>
      </c>
      <c r="H112" s="35" t="s">
        <v>267</v>
      </c>
      <c r="I112" s="32" t="s">
        <v>47</v>
      </c>
      <c r="J112" s="114">
        <f>F112*G112</f>
        <v>36500000</v>
      </c>
      <c r="K112" s="76">
        <f>J112*1.12</f>
        <v>40880000.000000007</v>
      </c>
    </row>
    <row r="113" spans="1:11" ht="90" x14ac:dyDescent="0.25">
      <c r="A113" s="85">
        <f t="shared" si="18"/>
        <v>82</v>
      </c>
      <c r="B113" s="51" t="s">
        <v>115</v>
      </c>
      <c r="C113" s="1" t="s">
        <v>104</v>
      </c>
      <c r="D113" s="51" t="s">
        <v>116</v>
      </c>
      <c r="E113" s="1" t="s">
        <v>13</v>
      </c>
      <c r="F113" s="1">
        <v>1</v>
      </c>
      <c r="G113" s="1">
        <v>3497000</v>
      </c>
      <c r="H113" s="32" t="s">
        <v>201</v>
      </c>
      <c r="I113" s="32" t="s">
        <v>14</v>
      </c>
      <c r="J113" s="1">
        <f t="shared" si="14"/>
        <v>3497000</v>
      </c>
      <c r="K113" s="1">
        <f t="shared" si="17"/>
        <v>3916640.0000000005</v>
      </c>
    </row>
    <row r="114" spans="1:11" ht="63" customHeight="1" x14ac:dyDescent="0.25">
      <c r="A114" s="85">
        <f t="shared" si="18"/>
        <v>83</v>
      </c>
      <c r="B114" s="54" t="s">
        <v>118</v>
      </c>
      <c r="C114" s="1" t="s">
        <v>12</v>
      </c>
      <c r="D114" s="54" t="s">
        <v>118</v>
      </c>
      <c r="E114" s="1" t="s">
        <v>13</v>
      </c>
      <c r="F114" s="1">
        <v>1</v>
      </c>
      <c r="G114" s="1">
        <v>55425000</v>
      </c>
      <c r="H114" s="32" t="s">
        <v>119</v>
      </c>
      <c r="I114" s="32" t="s">
        <v>14</v>
      </c>
      <c r="J114" s="1">
        <f t="shared" si="14"/>
        <v>55425000</v>
      </c>
      <c r="K114" s="1">
        <f t="shared" si="17"/>
        <v>62076000.000000007</v>
      </c>
    </row>
    <row r="115" spans="1:11" ht="105" x14ac:dyDescent="0.25">
      <c r="A115" s="85">
        <f t="shared" si="18"/>
        <v>84</v>
      </c>
      <c r="B115" s="54" t="s">
        <v>120</v>
      </c>
      <c r="C115" s="1" t="s">
        <v>12</v>
      </c>
      <c r="D115" s="54" t="s">
        <v>120</v>
      </c>
      <c r="E115" s="1" t="s">
        <v>13</v>
      </c>
      <c r="F115" s="1">
        <v>1</v>
      </c>
      <c r="G115" s="1">
        <v>80887920</v>
      </c>
      <c r="H115" s="32" t="s">
        <v>50</v>
      </c>
      <c r="I115" s="32" t="s">
        <v>47</v>
      </c>
      <c r="J115" s="1">
        <f t="shared" si="14"/>
        <v>80887920</v>
      </c>
      <c r="K115" s="1">
        <f t="shared" si="17"/>
        <v>90594470.400000006</v>
      </c>
    </row>
    <row r="116" spans="1:11" ht="60" customHeight="1" x14ac:dyDescent="0.25">
      <c r="A116" s="85">
        <f t="shared" si="18"/>
        <v>85</v>
      </c>
      <c r="B116" s="7" t="s">
        <v>121</v>
      </c>
      <c r="C116" s="1" t="s">
        <v>19</v>
      </c>
      <c r="D116" s="7" t="s">
        <v>121</v>
      </c>
      <c r="E116" s="1" t="s">
        <v>13</v>
      </c>
      <c r="F116" s="1">
        <v>1</v>
      </c>
      <c r="G116" s="1">
        <v>9060000</v>
      </c>
      <c r="H116" s="32" t="s">
        <v>113</v>
      </c>
      <c r="I116" s="32" t="s">
        <v>14</v>
      </c>
      <c r="J116" s="1">
        <f t="shared" si="14"/>
        <v>9060000</v>
      </c>
      <c r="K116" s="1">
        <f t="shared" si="17"/>
        <v>10147200.000000002</v>
      </c>
    </row>
    <row r="117" spans="1:11" ht="106.5" customHeight="1" x14ac:dyDescent="0.25">
      <c r="A117" s="106">
        <f>A116+1</f>
        <v>86</v>
      </c>
      <c r="B117" s="7" t="s">
        <v>266</v>
      </c>
      <c r="C117" s="1" t="s">
        <v>12</v>
      </c>
      <c r="D117" s="7" t="s">
        <v>266</v>
      </c>
      <c r="E117" s="1" t="s">
        <v>13</v>
      </c>
      <c r="F117" s="1">
        <v>1</v>
      </c>
      <c r="G117" s="1">
        <v>6739000</v>
      </c>
      <c r="H117" s="32" t="s">
        <v>114</v>
      </c>
      <c r="I117" s="32" t="s">
        <v>14</v>
      </c>
      <c r="J117" s="1">
        <f t="shared" si="14"/>
        <v>6739000</v>
      </c>
      <c r="K117" s="1">
        <f t="shared" si="17"/>
        <v>7547680.0000000009</v>
      </c>
    </row>
    <row r="118" spans="1:11" ht="40.5" customHeight="1" x14ac:dyDescent="0.25">
      <c r="A118" s="118">
        <f>A117+1</f>
        <v>87</v>
      </c>
      <c r="B118" s="146" t="s">
        <v>269</v>
      </c>
      <c r="C118" s="143" t="s">
        <v>12</v>
      </c>
      <c r="D118" s="146" t="s">
        <v>269</v>
      </c>
      <c r="E118" s="143" t="s">
        <v>13</v>
      </c>
      <c r="F118" s="143">
        <v>1</v>
      </c>
      <c r="G118" s="143">
        <v>259000000</v>
      </c>
      <c r="H118" s="121" t="s">
        <v>270</v>
      </c>
      <c r="I118" s="121" t="s">
        <v>47</v>
      </c>
      <c r="J118" s="1">
        <f t="shared" si="14"/>
        <v>259000000</v>
      </c>
      <c r="K118" s="1">
        <f t="shared" si="17"/>
        <v>290080000</v>
      </c>
    </row>
    <row r="119" spans="1:11" ht="18.75" customHeight="1" x14ac:dyDescent="0.25">
      <c r="A119" s="119"/>
      <c r="B119" s="147"/>
      <c r="C119" s="144"/>
      <c r="D119" s="147"/>
      <c r="E119" s="144"/>
      <c r="F119" s="144"/>
      <c r="G119" s="144"/>
      <c r="H119" s="122"/>
      <c r="I119" s="122"/>
      <c r="J119" s="13" t="s">
        <v>48</v>
      </c>
      <c r="K119" s="13" t="s">
        <v>48</v>
      </c>
    </row>
    <row r="120" spans="1:11" ht="43.5" customHeight="1" x14ac:dyDescent="0.25">
      <c r="A120" s="119"/>
      <c r="B120" s="147"/>
      <c r="C120" s="144"/>
      <c r="D120" s="147"/>
      <c r="E120" s="144"/>
      <c r="F120" s="144"/>
      <c r="G120" s="144"/>
      <c r="H120" s="122"/>
      <c r="I120" s="122"/>
      <c r="J120" s="13" t="s">
        <v>271</v>
      </c>
      <c r="K120" s="13" t="s">
        <v>273</v>
      </c>
    </row>
    <row r="121" spans="1:11" ht="33.75" customHeight="1" x14ac:dyDescent="0.25">
      <c r="A121" s="120"/>
      <c r="B121" s="148"/>
      <c r="C121" s="145"/>
      <c r="D121" s="148"/>
      <c r="E121" s="145"/>
      <c r="F121" s="145"/>
      <c r="G121" s="145"/>
      <c r="H121" s="123"/>
      <c r="I121" s="123"/>
      <c r="J121" s="13" t="s">
        <v>272</v>
      </c>
      <c r="K121" s="13" t="s">
        <v>274</v>
      </c>
    </row>
    <row r="122" spans="1:11" ht="30.75" customHeight="1" x14ac:dyDescent="0.25">
      <c r="A122" s="118">
        <f>A118+1</f>
        <v>88</v>
      </c>
      <c r="B122" s="146" t="s">
        <v>275</v>
      </c>
      <c r="C122" s="143" t="s">
        <v>12</v>
      </c>
      <c r="D122" s="146" t="s">
        <v>275</v>
      </c>
      <c r="E122" s="143" t="s">
        <v>13</v>
      </c>
      <c r="F122" s="143">
        <v>1</v>
      </c>
      <c r="G122" s="143">
        <v>409551224</v>
      </c>
      <c r="H122" s="121" t="s">
        <v>276</v>
      </c>
      <c r="I122" s="121" t="s">
        <v>47</v>
      </c>
      <c r="J122" s="1">
        <f t="shared" ref="J122" si="19">F122*G122</f>
        <v>409551224</v>
      </c>
      <c r="K122" s="1">
        <f t="shared" ref="K122" si="20">J122*1.12</f>
        <v>458697370.88000005</v>
      </c>
    </row>
    <row r="123" spans="1:11" ht="30.75" customHeight="1" x14ac:dyDescent="0.25">
      <c r="A123" s="119"/>
      <c r="B123" s="147"/>
      <c r="C123" s="144"/>
      <c r="D123" s="147"/>
      <c r="E123" s="144"/>
      <c r="F123" s="144"/>
      <c r="G123" s="144"/>
      <c r="H123" s="122"/>
      <c r="I123" s="122"/>
      <c r="J123" s="13" t="s">
        <v>48</v>
      </c>
      <c r="K123" s="13" t="s">
        <v>48</v>
      </c>
    </row>
    <row r="124" spans="1:11" ht="39.75" customHeight="1" x14ac:dyDescent="0.25">
      <c r="A124" s="119"/>
      <c r="B124" s="147"/>
      <c r="C124" s="144"/>
      <c r="D124" s="147"/>
      <c r="E124" s="144"/>
      <c r="F124" s="144"/>
      <c r="G124" s="144"/>
      <c r="H124" s="122"/>
      <c r="I124" s="122"/>
      <c r="J124" s="13" t="s">
        <v>277</v>
      </c>
      <c r="K124" s="13" t="s">
        <v>279</v>
      </c>
    </row>
    <row r="125" spans="1:11" ht="39.75" customHeight="1" x14ac:dyDescent="0.25">
      <c r="A125" s="120"/>
      <c r="B125" s="148"/>
      <c r="C125" s="145"/>
      <c r="D125" s="148"/>
      <c r="E125" s="145"/>
      <c r="F125" s="145"/>
      <c r="G125" s="145"/>
      <c r="H125" s="123"/>
      <c r="I125" s="123"/>
      <c r="J125" s="13" t="s">
        <v>278</v>
      </c>
      <c r="K125" s="13" t="s">
        <v>280</v>
      </c>
    </row>
    <row r="126" spans="1:11" ht="90" x14ac:dyDescent="0.25">
      <c r="A126" s="70">
        <f>A122+1</f>
        <v>89</v>
      </c>
      <c r="B126" s="7" t="s">
        <v>17</v>
      </c>
      <c r="C126" s="1" t="s">
        <v>12</v>
      </c>
      <c r="D126" s="7" t="str">
        <f>B126</f>
        <v>Консультационные услуги по разработке, внедрению и реализации корпоративных тренинговых программ для топ-менеджмента малого и среднего бизнеса</v>
      </c>
      <c r="E126" s="1" t="s">
        <v>13</v>
      </c>
      <c r="F126" s="1">
        <v>1</v>
      </c>
      <c r="G126" s="1">
        <v>91945000</v>
      </c>
      <c r="H126" s="32" t="s">
        <v>16</v>
      </c>
      <c r="I126" s="32" t="s">
        <v>14</v>
      </c>
      <c r="J126" s="1">
        <f t="shared" ref="J126:J134" si="21">F126*G126</f>
        <v>91945000</v>
      </c>
      <c r="K126" s="1">
        <f t="shared" si="17"/>
        <v>102978400.00000001</v>
      </c>
    </row>
    <row r="127" spans="1:11" ht="210" customHeight="1" x14ac:dyDescent="0.25">
      <c r="A127" s="70">
        <f>A126+1</f>
        <v>90</v>
      </c>
      <c r="B127" s="56" t="s">
        <v>123</v>
      </c>
      <c r="C127" s="1" t="s">
        <v>12</v>
      </c>
      <c r="D127" s="56" t="str">
        <f>B127</f>
        <v>Консультационные услуги, в сферах образования и науки, методического, методологического и материально-технического обеспечения образовательного процесса, а также внедрения и реализация образовательных программ, концепции развития (Программы по Стратегическому планированию и оценке) для организации и осуществления образовательной деятельности в Школе Наук и Технологий в Назарбаев Университет</v>
      </c>
      <c r="E127" s="1" t="s">
        <v>13</v>
      </c>
      <c r="F127" s="1">
        <v>1</v>
      </c>
      <c r="G127" s="1">
        <v>521220000</v>
      </c>
      <c r="H127" s="32" t="s">
        <v>50</v>
      </c>
      <c r="I127" s="32" t="s">
        <v>14</v>
      </c>
      <c r="J127" s="1">
        <f t="shared" si="21"/>
        <v>521220000</v>
      </c>
      <c r="K127" s="1">
        <f t="shared" si="17"/>
        <v>583766400</v>
      </c>
    </row>
    <row r="128" spans="1:11" ht="196.5" customHeight="1" x14ac:dyDescent="0.25">
      <c r="A128" s="90">
        <f t="shared" ref="A128:A132" si="22">A127+1</f>
        <v>91</v>
      </c>
      <c r="B128" s="48" t="s">
        <v>194</v>
      </c>
      <c r="C128" s="76" t="s">
        <v>12</v>
      </c>
      <c r="D128" s="48" t="s">
        <v>194</v>
      </c>
      <c r="E128" s="17" t="s">
        <v>13</v>
      </c>
      <c r="F128" s="20">
        <v>1</v>
      </c>
      <c r="G128" s="20">
        <v>762000000</v>
      </c>
      <c r="H128" s="48" t="s">
        <v>195</v>
      </c>
      <c r="I128" s="55" t="s">
        <v>196</v>
      </c>
      <c r="J128" s="114">
        <f t="shared" si="21"/>
        <v>762000000</v>
      </c>
      <c r="K128" s="76">
        <f t="shared" ref="K128:K134" si="23">J128*1.12</f>
        <v>853440000.00000012</v>
      </c>
    </row>
    <row r="129" spans="1:11" ht="105" x14ac:dyDescent="0.25">
      <c r="A129" s="90">
        <f t="shared" si="22"/>
        <v>92</v>
      </c>
      <c r="B129" s="84" t="s">
        <v>312</v>
      </c>
      <c r="C129" s="86" t="s">
        <v>12</v>
      </c>
      <c r="D129" s="84" t="s">
        <v>319</v>
      </c>
      <c r="E129" s="88" t="s">
        <v>13</v>
      </c>
      <c r="F129" s="89">
        <v>1</v>
      </c>
      <c r="G129" s="20">
        <v>46863176</v>
      </c>
      <c r="H129" s="64" t="s">
        <v>233</v>
      </c>
      <c r="I129" s="64" t="s">
        <v>14</v>
      </c>
      <c r="J129" s="113">
        <v>46863176</v>
      </c>
      <c r="K129" s="91">
        <f>J129*1.12</f>
        <v>52486757.120000005</v>
      </c>
    </row>
    <row r="130" spans="1:11" ht="183.75" customHeight="1" x14ac:dyDescent="0.25">
      <c r="A130" s="90">
        <f t="shared" si="22"/>
        <v>93</v>
      </c>
      <c r="B130" s="69" t="s">
        <v>232</v>
      </c>
      <c r="C130" s="29" t="s">
        <v>12</v>
      </c>
      <c r="D130" s="31" t="s">
        <v>237</v>
      </c>
      <c r="E130" s="9" t="s">
        <v>13</v>
      </c>
      <c r="F130" s="9">
        <v>1</v>
      </c>
      <c r="G130" s="27">
        <v>553203571.39999998</v>
      </c>
      <c r="H130" s="64" t="s">
        <v>233</v>
      </c>
      <c r="I130" s="64" t="s">
        <v>14</v>
      </c>
      <c r="J130" s="30">
        <f t="shared" si="21"/>
        <v>553203571.39999998</v>
      </c>
      <c r="K130" s="29">
        <f t="shared" si="23"/>
        <v>619587999.96800005</v>
      </c>
    </row>
    <row r="131" spans="1:11" ht="183.75" customHeight="1" x14ac:dyDescent="0.25">
      <c r="A131" s="90">
        <f t="shared" si="22"/>
        <v>94</v>
      </c>
      <c r="B131" s="32" t="s">
        <v>234</v>
      </c>
      <c r="C131" s="29" t="s">
        <v>12</v>
      </c>
      <c r="D131" s="32" t="s">
        <v>238</v>
      </c>
      <c r="E131" s="9" t="s">
        <v>13</v>
      </c>
      <c r="F131" s="9">
        <v>1</v>
      </c>
      <c r="G131" s="27">
        <v>267857142.90000001</v>
      </c>
      <c r="H131" s="64" t="s">
        <v>233</v>
      </c>
      <c r="I131" s="64" t="s">
        <v>47</v>
      </c>
      <c r="J131" s="30">
        <f t="shared" si="21"/>
        <v>267857142.90000001</v>
      </c>
      <c r="K131" s="29">
        <f t="shared" si="23"/>
        <v>300000000.04800004</v>
      </c>
    </row>
    <row r="132" spans="1:11" ht="330.75" customHeight="1" x14ac:dyDescent="0.25">
      <c r="A132" s="90">
        <f t="shared" si="22"/>
        <v>95</v>
      </c>
      <c r="B132" s="32" t="s">
        <v>235</v>
      </c>
      <c r="C132" s="29" t="s">
        <v>12</v>
      </c>
      <c r="D132" s="32" t="s">
        <v>239</v>
      </c>
      <c r="E132" s="9" t="s">
        <v>13</v>
      </c>
      <c r="F132" s="9">
        <v>1</v>
      </c>
      <c r="G132" s="27">
        <v>657142857.10000002</v>
      </c>
      <c r="H132" s="64" t="s">
        <v>233</v>
      </c>
      <c r="I132" s="64" t="s">
        <v>14</v>
      </c>
      <c r="J132" s="30">
        <f t="shared" si="21"/>
        <v>657142857.10000002</v>
      </c>
      <c r="K132" s="29">
        <f t="shared" si="23"/>
        <v>735999999.95200014</v>
      </c>
    </row>
    <row r="133" spans="1:11" ht="156" customHeight="1" x14ac:dyDescent="0.25">
      <c r="A133" s="70">
        <f>A132+1</f>
        <v>96</v>
      </c>
      <c r="B133" s="32" t="s">
        <v>236</v>
      </c>
      <c r="C133" s="29" t="s">
        <v>12</v>
      </c>
      <c r="D133" s="32" t="s">
        <v>240</v>
      </c>
      <c r="E133" s="9" t="s">
        <v>13</v>
      </c>
      <c r="F133" s="9">
        <v>1</v>
      </c>
      <c r="G133" s="27">
        <v>89285714.290000007</v>
      </c>
      <c r="H133" s="64" t="s">
        <v>233</v>
      </c>
      <c r="I133" s="64" t="s">
        <v>14</v>
      </c>
      <c r="J133" s="28">
        <f t="shared" si="21"/>
        <v>89285714.290000007</v>
      </c>
      <c r="K133" s="1">
        <f t="shared" si="23"/>
        <v>100000000.00480002</v>
      </c>
    </row>
    <row r="134" spans="1:11" ht="147" customHeight="1" x14ac:dyDescent="0.25">
      <c r="A134" s="70">
        <f>A133+1</f>
        <v>97</v>
      </c>
      <c r="B134" s="32" t="s">
        <v>242</v>
      </c>
      <c r="C134" s="29" t="s">
        <v>12</v>
      </c>
      <c r="D134" s="32" t="s">
        <v>243</v>
      </c>
      <c r="E134" s="9" t="s">
        <v>13</v>
      </c>
      <c r="F134" s="9">
        <v>1</v>
      </c>
      <c r="G134" s="27">
        <v>62964285.710000001</v>
      </c>
      <c r="H134" s="64" t="s">
        <v>254</v>
      </c>
      <c r="I134" s="64" t="s">
        <v>14</v>
      </c>
      <c r="J134" s="28">
        <f t="shared" si="21"/>
        <v>62964285.710000001</v>
      </c>
      <c r="K134" s="1">
        <f t="shared" si="23"/>
        <v>70519999.995200008</v>
      </c>
    </row>
    <row r="135" spans="1:11" ht="39.75" customHeight="1" x14ac:dyDescent="0.25">
      <c r="A135" s="133">
        <f>A134+1</f>
        <v>98</v>
      </c>
      <c r="B135" s="121" t="s">
        <v>263</v>
      </c>
      <c r="C135" s="134" t="s">
        <v>12</v>
      </c>
      <c r="D135" s="121" t="s">
        <v>264</v>
      </c>
      <c r="E135" s="135" t="s">
        <v>13</v>
      </c>
      <c r="F135" s="135">
        <v>1</v>
      </c>
      <c r="G135" s="136">
        <v>393750000</v>
      </c>
      <c r="H135" s="137" t="s">
        <v>262</v>
      </c>
      <c r="I135" s="117" t="s">
        <v>14</v>
      </c>
      <c r="J135" s="1">
        <f t="shared" ref="J135" si="24">F135*G135</f>
        <v>393750000</v>
      </c>
      <c r="K135" s="1">
        <f t="shared" ref="K135" si="25">J135*1.12</f>
        <v>441000000.00000006</v>
      </c>
    </row>
    <row r="136" spans="1:11" ht="18.75" customHeight="1" x14ac:dyDescent="0.25">
      <c r="A136" s="133"/>
      <c r="B136" s="122"/>
      <c r="C136" s="134"/>
      <c r="D136" s="122"/>
      <c r="E136" s="135"/>
      <c r="F136" s="135"/>
      <c r="G136" s="136"/>
      <c r="H136" s="138"/>
      <c r="I136" s="117"/>
      <c r="J136" s="1" t="s">
        <v>48</v>
      </c>
      <c r="K136" s="1" t="s">
        <v>48</v>
      </c>
    </row>
    <row r="137" spans="1:11" ht="24" customHeight="1" x14ac:dyDescent="0.25">
      <c r="A137" s="133"/>
      <c r="B137" s="122"/>
      <c r="C137" s="134"/>
      <c r="D137" s="122"/>
      <c r="E137" s="135"/>
      <c r="F137" s="135"/>
      <c r="G137" s="136"/>
      <c r="H137" s="138"/>
      <c r="I137" s="117"/>
      <c r="J137" s="1" t="s">
        <v>285</v>
      </c>
      <c r="K137" s="1" t="s">
        <v>287</v>
      </c>
    </row>
    <row r="138" spans="1:11" ht="22.5" customHeight="1" x14ac:dyDescent="0.25">
      <c r="A138" s="133"/>
      <c r="B138" s="123"/>
      <c r="C138" s="134"/>
      <c r="D138" s="123"/>
      <c r="E138" s="135"/>
      <c r="F138" s="135"/>
      <c r="G138" s="136"/>
      <c r="H138" s="139"/>
      <c r="I138" s="117"/>
      <c r="J138" s="1" t="s">
        <v>286</v>
      </c>
      <c r="K138" s="1" t="s">
        <v>288</v>
      </c>
    </row>
    <row r="139" spans="1:11" ht="42" customHeight="1" x14ac:dyDescent="0.25">
      <c r="A139" s="118">
        <f>A135+1</f>
        <v>99</v>
      </c>
      <c r="B139" s="121" t="s">
        <v>307</v>
      </c>
      <c r="C139" s="124" t="s">
        <v>12</v>
      </c>
      <c r="D139" s="121" t="s">
        <v>313</v>
      </c>
      <c r="E139" s="127" t="s">
        <v>13</v>
      </c>
      <c r="F139" s="127">
        <v>1</v>
      </c>
      <c r="G139" s="130">
        <v>1617072000</v>
      </c>
      <c r="H139" s="121" t="s">
        <v>212</v>
      </c>
      <c r="I139" s="121" t="s">
        <v>14</v>
      </c>
      <c r="J139" s="1">
        <v>1617072000</v>
      </c>
      <c r="K139" s="1">
        <v>1811120640</v>
      </c>
    </row>
    <row r="140" spans="1:11" ht="26.25" customHeight="1" x14ac:dyDescent="0.25">
      <c r="A140" s="119"/>
      <c r="B140" s="122"/>
      <c r="C140" s="125"/>
      <c r="D140" s="122"/>
      <c r="E140" s="128"/>
      <c r="F140" s="128"/>
      <c r="G140" s="131"/>
      <c r="H140" s="122"/>
      <c r="I140" s="122"/>
      <c r="J140" s="1" t="s">
        <v>48</v>
      </c>
      <c r="K140" s="1" t="s">
        <v>48</v>
      </c>
    </row>
    <row r="141" spans="1:11" ht="42" customHeight="1" x14ac:dyDescent="0.25">
      <c r="A141" s="119"/>
      <c r="B141" s="122"/>
      <c r="C141" s="125"/>
      <c r="D141" s="122"/>
      <c r="E141" s="128"/>
      <c r="F141" s="128"/>
      <c r="G141" s="131"/>
      <c r="H141" s="122"/>
      <c r="I141" s="122"/>
      <c r="J141" s="1" t="s">
        <v>308</v>
      </c>
      <c r="K141" s="1" t="s">
        <v>364</v>
      </c>
    </row>
    <row r="142" spans="1:11" ht="36.75" customHeight="1" x14ac:dyDescent="0.25">
      <c r="A142" s="120"/>
      <c r="B142" s="123"/>
      <c r="C142" s="126"/>
      <c r="D142" s="123"/>
      <c r="E142" s="129"/>
      <c r="F142" s="129"/>
      <c r="G142" s="132"/>
      <c r="H142" s="123"/>
      <c r="I142" s="123"/>
      <c r="J142" s="1" t="s">
        <v>309</v>
      </c>
      <c r="K142" s="1" t="s">
        <v>365</v>
      </c>
    </row>
    <row r="143" spans="1:11" ht="63" customHeight="1" x14ac:dyDescent="0.25">
      <c r="A143" s="82">
        <f>A139+1</f>
        <v>100</v>
      </c>
      <c r="B143" s="83" t="s">
        <v>311</v>
      </c>
      <c r="C143" s="92" t="s">
        <v>12</v>
      </c>
      <c r="D143" s="83" t="s">
        <v>311</v>
      </c>
      <c r="E143" s="93" t="s">
        <v>13</v>
      </c>
      <c r="F143" s="93">
        <v>1</v>
      </c>
      <c r="G143" s="94">
        <v>17857000</v>
      </c>
      <c r="H143" s="80" t="s">
        <v>126</v>
      </c>
      <c r="I143" s="80" t="s">
        <v>14</v>
      </c>
      <c r="J143" s="1">
        <v>17857000</v>
      </c>
      <c r="K143" s="1">
        <f>J143*1.12</f>
        <v>19999840.000000004</v>
      </c>
    </row>
    <row r="144" spans="1:11" ht="47.25" customHeight="1" x14ac:dyDescent="0.25">
      <c r="A144" s="70">
        <f>A143+1</f>
        <v>101</v>
      </c>
      <c r="B144" s="83" t="s">
        <v>304</v>
      </c>
      <c r="C144" s="1" t="s">
        <v>104</v>
      </c>
      <c r="D144" s="83" t="s">
        <v>304</v>
      </c>
      <c r="E144" s="77" t="s">
        <v>13</v>
      </c>
      <c r="F144" s="77">
        <v>17</v>
      </c>
      <c r="G144" s="78">
        <v>28000</v>
      </c>
      <c r="H144" s="80" t="s">
        <v>126</v>
      </c>
      <c r="I144" s="32" t="s">
        <v>92</v>
      </c>
      <c r="J144" s="1">
        <f>F144*G144</f>
        <v>476000</v>
      </c>
      <c r="K144" s="1">
        <f>J144*1.12</f>
        <v>533120</v>
      </c>
    </row>
    <row r="145" spans="1:11" ht="59.25" customHeight="1" x14ac:dyDescent="0.25">
      <c r="A145" s="90">
        <f t="shared" ref="A145:A193" si="26">A144+1</f>
        <v>102</v>
      </c>
      <c r="B145" s="83" t="s">
        <v>305</v>
      </c>
      <c r="C145" s="1" t="s">
        <v>104</v>
      </c>
      <c r="D145" s="83" t="s">
        <v>306</v>
      </c>
      <c r="E145" s="77" t="s">
        <v>13</v>
      </c>
      <c r="F145" s="77">
        <v>17</v>
      </c>
      <c r="G145" s="78">
        <v>10000</v>
      </c>
      <c r="H145" s="32" t="s">
        <v>126</v>
      </c>
      <c r="I145" s="32" t="s">
        <v>92</v>
      </c>
      <c r="J145" s="1">
        <f>F145*G145</f>
        <v>170000</v>
      </c>
      <c r="K145" s="1">
        <f>J145*1.12</f>
        <v>190400.00000000003</v>
      </c>
    </row>
    <row r="146" spans="1:11" ht="30.75" customHeight="1" x14ac:dyDescent="0.25">
      <c r="A146" s="90">
        <f t="shared" si="26"/>
        <v>103</v>
      </c>
      <c r="B146" s="54" t="s">
        <v>124</v>
      </c>
      <c r="C146" s="1" t="s">
        <v>12</v>
      </c>
      <c r="D146" s="54" t="s">
        <v>125</v>
      </c>
      <c r="E146" s="1" t="s">
        <v>13</v>
      </c>
      <c r="F146" s="1">
        <v>3</v>
      </c>
      <c r="G146" s="1"/>
      <c r="H146" s="32" t="s">
        <v>126</v>
      </c>
      <c r="I146" s="32" t="s">
        <v>92</v>
      </c>
      <c r="J146" s="1">
        <v>1830357</v>
      </c>
      <c r="K146" s="1">
        <f t="shared" si="17"/>
        <v>2049999.84</v>
      </c>
    </row>
    <row r="147" spans="1:11" ht="42.75" customHeight="1" x14ac:dyDescent="0.25">
      <c r="A147" s="90">
        <f t="shared" si="26"/>
        <v>104</v>
      </c>
      <c r="B147" s="54" t="s">
        <v>124</v>
      </c>
      <c r="C147" s="1" t="s">
        <v>12</v>
      </c>
      <c r="D147" s="54" t="s">
        <v>127</v>
      </c>
      <c r="E147" s="1" t="s">
        <v>13</v>
      </c>
      <c r="F147" s="1">
        <v>1</v>
      </c>
      <c r="G147" s="1">
        <v>169643</v>
      </c>
      <c r="H147" s="32" t="s">
        <v>128</v>
      </c>
      <c r="I147" s="32" t="s">
        <v>129</v>
      </c>
      <c r="J147" s="1">
        <f>F147*G147</f>
        <v>169643</v>
      </c>
      <c r="K147" s="1">
        <f t="shared" si="17"/>
        <v>190000.16000000003</v>
      </c>
    </row>
    <row r="148" spans="1:11" ht="30.75" customHeight="1" x14ac:dyDescent="0.25">
      <c r="A148" s="90">
        <f t="shared" si="26"/>
        <v>105</v>
      </c>
      <c r="B148" s="54" t="s">
        <v>124</v>
      </c>
      <c r="C148" s="1" t="s">
        <v>12</v>
      </c>
      <c r="D148" s="54" t="s">
        <v>130</v>
      </c>
      <c r="E148" s="1" t="s">
        <v>13</v>
      </c>
      <c r="F148" s="1">
        <v>1</v>
      </c>
      <c r="G148" s="1">
        <v>250000</v>
      </c>
      <c r="H148" s="32" t="s">
        <v>128</v>
      </c>
      <c r="I148" s="32" t="s">
        <v>47</v>
      </c>
      <c r="J148" s="1">
        <f>F148*G148</f>
        <v>250000</v>
      </c>
      <c r="K148" s="1">
        <f t="shared" si="17"/>
        <v>280000</v>
      </c>
    </row>
    <row r="149" spans="1:11" ht="30.75" customHeight="1" x14ac:dyDescent="0.25">
      <c r="A149" s="90">
        <f t="shared" si="26"/>
        <v>106</v>
      </c>
      <c r="B149" s="35" t="s">
        <v>131</v>
      </c>
      <c r="C149" s="1" t="s">
        <v>12</v>
      </c>
      <c r="D149" s="35" t="s">
        <v>132</v>
      </c>
      <c r="E149" s="77" t="s">
        <v>53</v>
      </c>
      <c r="F149" s="78">
        <v>1</v>
      </c>
      <c r="G149" s="78">
        <v>140000</v>
      </c>
      <c r="H149" s="35" t="s">
        <v>133</v>
      </c>
      <c r="I149" s="50" t="s">
        <v>134</v>
      </c>
      <c r="J149" s="1">
        <f>F149*G149</f>
        <v>140000</v>
      </c>
      <c r="K149" s="1">
        <f t="shared" si="17"/>
        <v>156800.00000000003</v>
      </c>
    </row>
    <row r="150" spans="1:11" ht="31.5" customHeight="1" x14ac:dyDescent="0.25">
      <c r="A150" s="90">
        <f t="shared" si="26"/>
        <v>107</v>
      </c>
      <c r="B150" s="35" t="s">
        <v>135</v>
      </c>
      <c r="C150" s="1" t="s">
        <v>12</v>
      </c>
      <c r="D150" s="35" t="s">
        <v>132</v>
      </c>
      <c r="E150" s="77" t="s">
        <v>53</v>
      </c>
      <c r="F150" s="78">
        <v>1</v>
      </c>
      <c r="G150" s="78">
        <v>252000</v>
      </c>
      <c r="H150" s="35" t="s">
        <v>136</v>
      </c>
      <c r="I150" s="50" t="s">
        <v>134</v>
      </c>
      <c r="J150" s="1">
        <f t="shared" si="14"/>
        <v>252000</v>
      </c>
      <c r="K150" s="1">
        <f t="shared" si="17"/>
        <v>282240</v>
      </c>
    </row>
    <row r="151" spans="1:11" ht="31.5" customHeight="1" x14ac:dyDescent="0.25">
      <c r="A151" s="90">
        <f t="shared" si="26"/>
        <v>108</v>
      </c>
      <c r="B151" s="35" t="s">
        <v>137</v>
      </c>
      <c r="C151" s="1" t="s">
        <v>12</v>
      </c>
      <c r="D151" s="57" t="s">
        <v>138</v>
      </c>
      <c r="E151" s="77" t="s">
        <v>53</v>
      </c>
      <c r="F151" s="78">
        <v>1</v>
      </c>
      <c r="G151" s="78">
        <v>151000</v>
      </c>
      <c r="H151" s="35" t="s">
        <v>139</v>
      </c>
      <c r="I151" s="50" t="s">
        <v>134</v>
      </c>
      <c r="J151" s="1">
        <f t="shared" si="14"/>
        <v>151000</v>
      </c>
      <c r="K151" s="1">
        <f t="shared" si="17"/>
        <v>169120.00000000003</v>
      </c>
    </row>
    <row r="152" spans="1:11" ht="45" customHeight="1" x14ac:dyDescent="0.25">
      <c r="A152" s="90">
        <f t="shared" si="26"/>
        <v>109</v>
      </c>
      <c r="B152" s="35" t="s">
        <v>140</v>
      </c>
      <c r="C152" s="1" t="s">
        <v>104</v>
      </c>
      <c r="D152" s="57" t="s">
        <v>141</v>
      </c>
      <c r="E152" s="77" t="s">
        <v>53</v>
      </c>
      <c r="F152" s="78">
        <v>5</v>
      </c>
      <c r="G152" s="78">
        <v>100000</v>
      </c>
      <c r="H152" s="35" t="s">
        <v>142</v>
      </c>
      <c r="I152" s="50" t="s">
        <v>134</v>
      </c>
      <c r="J152" s="1">
        <f t="shared" si="14"/>
        <v>500000</v>
      </c>
      <c r="K152" s="1">
        <f t="shared" si="17"/>
        <v>560000</v>
      </c>
    </row>
    <row r="153" spans="1:11" ht="31.5" customHeight="1" x14ac:dyDescent="0.25">
      <c r="A153" s="90">
        <f t="shared" si="26"/>
        <v>110</v>
      </c>
      <c r="B153" s="35" t="s">
        <v>140</v>
      </c>
      <c r="C153" s="1" t="s">
        <v>12</v>
      </c>
      <c r="D153" s="57" t="s">
        <v>143</v>
      </c>
      <c r="E153" s="77" t="s">
        <v>53</v>
      </c>
      <c r="F153" s="78">
        <v>1</v>
      </c>
      <c r="G153" s="78">
        <v>60900</v>
      </c>
      <c r="H153" s="35" t="s">
        <v>221</v>
      </c>
      <c r="I153" s="50" t="s">
        <v>165</v>
      </c>
      <c r="J153" s="1">
        <f t="shared" si="14"/>
        <v>60900</v>
      </c>
      <c r="K153" s="1">
        <f t="shared" si="17"/>
        <v>68208</v>
      </c>
    </row>
    <row r="154" spans="1:11" ht="31.5" customHeight="1" x14ac:dyDescent="0.25">
      <c r="A154" s="90">
        <f t="shared" si="26"/>
        <v>111</v>
      </c>
      <c r="B154" s="35" t="s">
        <v>140</v>
      </c>
      <c r="C154" s="1" t="s">
        <v>12</v>
      </c>
      <c r="D154" s="57" t="s">
        <v>144</v>
      </c>
      <c r="E154" s="77" t="s">
        <v>53</v>
      </c>
      <c r="F154" s="78">
        <v>2</v>
      </c>
      <c r="G154" s="78">
        <v>108000</v>
      </c>
      <c r="H154" s="35" t="s">
        <v>222</v>
      </c>
      <c r="I154" s="50" t="s">
        <v>134</v>
      </c>
      <c r="J154" s="1">
        <f t="shared" si="14"/>
        <v>216000</v>
      </c>
      <c r="K154" s="1">
        <f t="shared" si="17"/>
        <v>241920.00000000003</v>
      </c>
    </row>
    <row r="155" spans="1:11" ht="31.5" customHeight="1" x14ac:dyDescent="0.25">
      <c r="A155" s="90">
        <f t="shared" si="26"/>
        <v>112</v>
      </c>
      <c r="B155" s="35" t="s">
        <v>135</v>
      </c>
      <c r="C155" s="1" t="s">
        <v>12</v>
      </c>
      <c r="D155" s="57" t="s">
        <v>145</v>
      </c>
      <c r="E155" s="77" t="s">
        <v>53</v>
      </c>
      <c r="F155" s="78">
        <v>1</v>
      </c>
      <c r="G155" s="78">
        <v>65000</v>
      </c>
      <c r="H155" s="35" t="s">
        <v>146</v>
      </c>
      <c r="I155" s="50" t="s">
        <v>134</v>
      </c>
      <c r="J155" s="1">
        <f t="shared" si="14"/>
        <v>65000</v>
      </c>
      <c r="K155" s="1">
        <f t="shared" si="17"/>
        <v>72800</v>
      </c>
    </row>
    <row r="156" spans="1:11" ht="31.5" customHeight="1" x14ac:dyDescent="0.25">
      <c r="A156" s="90">
        <f t="shared" si="26"/>
        <v>113</v>
      </c>
      <c r="B156" s="35" t="s">
        <v>135</v>
      </c>
      <c r="C156" s="1" t="s">
        <v>12</v>
      </c>
      <c r="D156" s="57" t="s">
        <v>147</v>
      </c>
      <c r="E156" s="77" t="s">
        <v>53</v>
      </c>
      <c r="F156" s="78">
        <v>1</v>
      </c>
      <c r="G156" s="78">
        <v>90000</v>
      </c>
      <c r="H156" s="35" t="s">
        <v>148</v>
      </c>
      <c r="I156" s="50" t="s">
        <v>134</v>
      </c>
      <c r="J156" s="1">
        <f t="shared" ref="J156:J199" si="27">F156*G156</f>
        <v>90000</v>
      </c>
      <c r="K156" s="1">
        <f t="shared" si="17"/>
        <v>100800.00000000001</v>
      </c>
    </row>
    <row r="157" spans="1:11" ht="31.5" customHeight="1" x14ac:dyDescent="0.25">
      <c r="A157" s="90">
        <f t="shared" si="26"/>
        <v>114</v>
      </c>
      <c r="B157" s="35" t="s">
        <v>137</v>
      </c>
      <c r="C157" s="1" t="s">
        <v>12</v>
      </c>
      <c r="D157" s="57" t="s">
        <v>149</v>
      </c>
      <c r="E157" s="77" t="s">
        <v>53</v>
      </c>
      <c r="F157" s="78">
        <v>1</v>
      </c>
      <c r="G157" s="78">
        <v>80000</v>
      </c>
      <c r="H157" s="35" t="s">
        <v>150</v>
      </c>
      <c r="I157" s="50" t="s">
        <v>134</v>
      </c>
      <c r="J157" s="1">
        <f t="shared" si="27"/>
        <v>80000</v>
      </c>
      <c r="K157" s="1">
        <f t="shared" si="17"/>
        <v>89600.000000000015</v>
      </c>
    </row>
    <row r="158" spans="1:11" ht="31.5" customHeight="1" x14ac:dyDescent="0.25">
      <c r="A158" s="90">
        <f t="shared" si="26"/>
        <v>115</v>
      </c>
      <c r="B158" s="35" t="s">
        <v>151</v>
      </c>
      <c r="C158" s="1" t="s">
        <v>12</v>
      </c>
      <c r="D158" s="57" t="s">
        <v>152</v>
      </c>
      <c r="E158" s="77" t="s">
        <v>53</v>
      </c>
      <c r="F158" s="78">
        <v>1</v>
      </c>
      <c r="G158" s="78">
        <v>79000</v>
      </c>
      <c r="H158" s="35" t="s">
        <v>150</v>
      </c>
      <c r="I158" s="50" t="s">
        <v>134</v>
      </c>
      <c r="J158" s="1">
        <f t="shared" si="27"/>
        <v>79000</v>
      </c>
      <c r="K158" s="1">
        <f t="shared" si="17"/>
        <v>88480.000000000015</v>
      </c>
    </row>
    <row r="159" spans="1:11" ht="31.5" customHeight="1" x14ac:dyDescent="0.25">
      <c r="A159" s="90">
        <f t="shared" si="26"/>
        <v>116</v>
      </c>
      <c r="B159" s="35" t="s">
        <v>151</v>
      </c>
      <c r="C159" s="1" t="s">
        <v>12</v>
      </c>
      <c r="D159" s="57" t="s">
        <v>153</v>
      </c>
      <c r="E159" s="77" t="s">
        <v>53</v>
      </c>
      <c r="F159" s="78">
        <v>1</v>
      </c>
      <c r="G159" s="78">
        <v>150000</v>
      </c>
      <c r="H159" s="35" t="s">
        <v>150</v>
      </c>
      <c r="I159" s="50" t="s">
        <v>134</v>
      </c>
      <c r="J159" s="1">
        <f t="shared" si="27"/>
        <v>150000</v>
      </c>
      <c r="K159" s="1">
        <f t="shared" si="17"/>
        <v>168000.00000000003</v>
      </c>
    </row>
    <row r="160" spans="1:11" ht="28.5" customHeight="1" x14ac:dyDescent="0.25">
      <c r="A160" s="90">
        <f t="shared" si="26"/>
        <v>117</v>
      </c>
      <c r="B160" s="35" t="s">
        <v>154</v>
      </c>
      <c r="C160" s="1" t="s">
        <v>12</v>
      </c>
      <c r="D160" s="57" t="s">
        <v>155</v>
      </c>
      <c r="E160" s="77" t="s">
        <v>53</v>
      </c>
      <c r="F160" s="78">
        <v>2</v>
      </c>
      <c r="G160" s="78">
        <v>7000</v>
      </c>
      <c r="H160" s="35" t="s">
        <v>156</v>
      </c>
      <c r="I160" s="50" t="s">
        <v>134</v>
      </c>
      <c r="J160" s="1">
        <f t="shared" si="27"/>
        <v>14000</v>
      </c>
      <c r="K160" s="1">
        <f t="shared" si="17"/>
        <v>15680.000000000002</v>
      </c>
    </row>
    <row r="161" spans="1:11" ht="28.5" customHeight="1" x14ac:dyDescent="0.25">
      <c r="A161" s="90">
        <f t="shared" si="26"/>
        <v>118</v>
      </c>
      <c r="B161" s="35" t="s">
        <v>157</v>
      </c>
      <c r="C161" s="1" t="s">
        <v>12</v>
      </c>
      <c r="D161" s="57" t="s">
        <v>229</v>
      </c>
      <c r="E161" s="77" t="s">
        <v>53</v>
      </c>
      <c r="F161" s="78">
        <v>1</v>
      </c>
      <c r="G161" s="78">
        <v>90000</v>
      </c>
      <c r="H161" s="35" t="s">
        <v>133</v>
      </c>
      <c r="I161" s="50" t="s">
        <v>134</v>
      </c>
      <c r="J161" s="1">
        <f t="shared" si="27"/>
        <v>90000</v>
      </c>
      <c r="K161" s="1">
        <f t="shared" si="17"/>
        <v>100800.00000000001</v>
      </c>
    </row>
    <row r="162" spans="1:11" ht="28.5" customHeight="1" x14ac:dyDescent="0.25">
      <c r="A162" s="90">
        <f t="shared" si="26"/>
        <v>119</v>
      </c>
      <c r="B162" s="35" t="s">
        <v>137</v>
      </c>
      <c r="C162" s="1" t="s">
        <v>12</v>
      </c>
      <c r="D162" s="57" t="s">
        <v>230</v>
      </c>
      <c r="E162" s="77" t="s">
        <v>53</v>
      </c>
      <c r="F162" s="78">
        <v>1</v>
      </c>
      <c r="G162" s="78">
        <v>199500</v>
      </c>
      <c r="H162" s="35" t="s">
        <v>136</v>
      </c>
      <c r="I162" s="50" t="s">
        <v>134</v>
      </c>
      <c r="J162" s="1">
        <f t="shared" si="27"/>
        <v>199500</v>
      </c>
      <c r="K162" s="1">
        <f t="shared" si="17"/>
        <v>223440.00000000003</v>
      </c>
    </row>
    <row r="163" spans="1:11" ht="28.5" customHeight="1" x14ac:dyDescent="0.25">
      <c r="A163" s="90">
        <f t="shared" si="26"/>
        <v>120</v>
      </c>
      <c r="B163" s="35" t="s">
        <v>135</v>
      </c>
      <c r="C163" s="1" t="s">
        <v>12</v>
      </c>
      <c r="D163" s="57" t="s">
        <v>159</v>
      </c>
      <c r="E163" s="77" t="s">
        <v>53</v>
      </c>
      <c r="F163" s="78">
        <v>2</v>
      </c>
      <c r="G163" s="78">
        <v>100000</v>
      </c>
      <c r="H163" s="35" t="s">
        <v>133</v>
      </c>
      <c r="I163" s="50" t="s">
        <v>134</v>
      </c>
      <c r="J163" s="1">
        <f t="shared" si="27"/>
        <v>200000</v>
      </c>
      <c r="K163" s="1">
        <f t="shared" si="17"/>
        <v>224000.00000000003</v>
      </c>
    </row>
    <row r="164" spans="1:11" ht="28.5" customHeight="1" x14ac:dyDescent="0.25">
      <c r="A164" s="90">
        <f t="shared" si="26"/>
        <v>121</v>
      </c>
      <c r="B164" s="35" t="s">
        <v>135</v>
      </c>
      <c r="C164" s="1" t="s">
        <v>12</v>
      </c>
      <c r="D164" s="57" t="s">
        <v>160</v>
      </c>
      <c r="E164" s="77" t="s">
        <v>53</v>
      </c>
      <c r="F164" s="78">
        <v>1</v>
      </c>
      <c r="G164" s="78">
        <v>100000</v>
      </c>
      <c r="H164" s="35" t="s">
        <v>133</v>
      </c>
      <c r="I164" s="50" t="s">
        <v>134</v>
      </c>
      <c r="J164" s="1">
        <f t="shared" si="27"/>
        <v>100000</v>
      </c>
      <c r="K164" s="1">
        <f t="shared" si="17"/>
        <v>112000.00000000001</v>
      </c>
    </row>
    <row r="165" spans="1:11" ht="28.5" customHeight="1" x14ac:dyDescent="0.25">
      <c r="A165" s="90">
        <f t="shared" si="26"/>
        <v>122</v>
      </c>
      <c r="B165" s="35" t="s">
        <v>135</v>
      </c>
      <c r="C165" s="1" t="s">
        <v>12</v>
      </c>
      <c r="D165" s="57" t="s">
        <v>161</v>
      </c>
      <c r="E165" s="77" t="s">
        <v>53</v>
      </c>
      <c r="F165" s="78">
        <v>2</v>
      </c>
      <c r="G165" s="21">
        <v>139800</v>
      </c>
      <c r="H165" s="35" t="s">
        <v>150</v>
      </c>
      <c r="I165" s="50" t="s">
        <v>134</v>
      </c>
      <c r="J165" s="1">
        <f t="shared" si="27"/>
        <v>279600</v>
      </c>
      <c r="K165" s="1">
        <f t="shared" si="17"/>
        <v>313152.00000000006</v>
      </c>
    </row>
    <row r="166" spans="1:11" ht="59.25" customHeight="1" x14ac:dyDescent="0.25">
      <c r="A166" s="99">
        <f t="shared" si="26"/>
        <v>123</v>
      </c>
      <c r="B166" s="35" t="s">
        <v>323</v>
      </c>
      <c r="C166" s="1" t="s">
        <v>12</v>
      </c>
      <c r="D166" s="57" t="s">
        <v>324</v>
      </c>
      <c r="E166" s="101" t="s">
        <v>13</v>
      </c>
      <c r="F166" s="102">
        <v>4</v>
      </c>
      <c r="G166" s="21">
        <v>9280000</v>
      </c>
      <c r="H166" s="35" t="s">
        <v>325</v>
      </c>
      <c r="I166" s="50" t="s">
        <v>326</v>
      </c>
      <c r="J166" s="1">
        <f t="shared" si="27"/>
        <v>37120000</v>
      </c>
      <c r="K166" s="1">
        <f t="shared" si="17"/>
        <v>41574400.000000007</v>
      </c>
    </row>
    <row r="167" spans="1:11" ht="45.75" customHeight="1" x14ac:dyDescent="0.25">
      <c r="A167" s="99">
        <f t="shared" si="26"/>
        <v>124</v>
      </c>
      <c r="B167" s="35" t="s">
        <v>137</v>
      </c>
      <c r="C167" s="1" t="s">
        <v>12</v>
      </c>
      <c r="D167" s="57" t="s">
        <v>162</v>
      </c>
      <c r="E167" s="77" t="s">
        <v>53</v>
      </c>
      <c r="F167" s="78">
        <v>3</v>
      </c>
      <c r="G167" s="78">
        <v>328000</v>
      </c>
      <c r="H167" s="35" t="s">
        <v>50</v>
      </c>
      <c r="I167" s="50" t="s">
        <v>134</v>
      </c>
      <c r="J167" s="1">
        <f>F167*G167</f>
        <v>984000</v>
      </c>
      <c r="K167" s="1">
        <f t="shared" si="17"/>
        <v>1102080</v>
      </c>
    </row>
    <row r="168" spans="1:11" ht="46.5" customHeight="1" x14ac:dyDescent="0.25">
      <c r="A168" s="90">
        <f t="shared" si="26"/>
        <v>125</v>
      </c>
      <c r="B168" s="35" t="s">
        <v>163</v>
      </c>
      <c r="C168" s="1" t="s">
        <v>12</v>
      </c>
      <c r="D168" s="57" t="s">
        <v>164</v>
      </c>
      <c r="E168" s="77" t="s">
        <v>53</v>
      </c>
      <c r="F168" s="78">
        <v>2</v>
      </c>
      <c r="G168" s="78">
        <v>243000</v>
      </c>
      <c r="H168" s="35" t="s">
        <v>50</v>
      </c>
      <c r="I168" s="50" t="s">
        <v>165</v>
      </c>
      <c r="J168" s="1">
        <f t="shared" si="27"/>
        <v>486000</v>
      </c>
      <c r="K168" s="1">
        <f t="shared" si="17"/>
        <v>544320</v>
      </c>
    </row>
    <row r="169" spans="1:11" ht="46.5" customHeight="1" x14ac:dyDescent="0.25">
      <c r="A169" s="90">
        <f t="shared" si="26"/>
        <v>126</v>
      </c>
      <c r="B169" s="35" t="s">
        <v>137</v>
      </c>
      <c r="C169" s="1" t="s">
        <v>12</v>
      </c>
      <c r="D169" s="57" t="s">
        <v>166</v>
      </c>
      <c r="E169" s="77" t="s">
        <v>53</v>
      </c>
      <c r="F169" s="78">
        <v>1</v>
      </c>
      <c r="G169" s="78">
        <v>140000</v>
      </c>
      <c r="H169" s="35" t="s">
        <v>167</v>
      </c>
      <c r="I169" s="50" t="s">
        <v>165</v>
      </c>
      <c r="J169" s="1">
        <f t="shared" si="27"/>
        <v>140000</v>
      </c>
      <c r="K169" s="1">
        <f t="shared" si="17"/>
        <v>156800.00000000003</v>
      </c>
    </row>
    <row r="170" spans="1:11" ht="28.5" customHeight="1" x14ac:dyDescent="0.25">
      <c r="A170" s="90">
        <f t="shared" si="26"/>
        <v>127</v>
      </c>
      <c r="B170" s="35" t="s">
        <v>135</v>
      </c>
      <c r="C170" s="1" t="s">
        <v>12</v>
      </c>
      <c r="D170" s="57" t="s">
        <v>168</v>
      </c>
      <c r="E170" s="77" t="s">
        <v>53</v>
      </c>
      <c r="F170" s="21">
        <v>1</v>
      </c>
      <c r="G170" s="21">
        <v>90000</v>
      </c>
      <c r="H170" s="35" t="s">
        <v>136</v>
      </c>
      <c r="I170" s="57" t="s">
        <v>169</v>
      </c>
      <c r="J170" s="1">
        <f t="shared" si="27"/>
        <v>90000</v>
      </c>
      <c r="K170" s="1">
        <f t="shared" si="17"/>
        <v>100800.00000000001</v>
      </c>
    </row>
    <row r="171" spans="1:11" ht="28.5" customHeight="1" x14ac:dyDescent="0.25">
      <c r="A171" s="90">
        <f t="shared" si="26"/>
        <v>128</v>
      </c>
      <c r="B171" s="35" t="s">
        <v>170</v>
      </c>
      <c r="C171" s="1" t="s">
        <v>12</v>
      </c>
      <c r="D171" s="57" t="s">
        <v>171</v>
      </c>
      <c r="E171" s="77" t="s">
        <v>53</v>
      </c>
      <c r="F171" s="78">
        <v>1</v>
      </c>
      <c r="G171" s="78">
        <v>220000</v>
      </c>
      <c r="H171" s="35" t="s">
        <v>156</v>
      </c>
      <c r="I171" s="50" t="s">
        <v>134</v>
      </c>
      <c r="J171" s="1">
        <f t="shared" si="27"/>
        <v>220000</v>
      </c>
      <c r="K171" s="1">
        <f t="shared" si="17"/>
        <v>246400.00000000003</v>
      </c>
    </row>
    <row r="172" spans="1:11" ht="28.5" customHeight="1" x14ac:dyDescent="0.25">
      <c r="A172" s="90">
        <f t="shared" si="26"/>
        <v>129</v>
      </c>
      <c r="B172" s="35" t="s">
        <v>170</v>
      </c>
      <c r="C172" s="1" t="s">
        <v>12</v>
      </c>
      <c r="D172" s="57" t="s">
        <v>172</v>
      </c>
      <c r="E172" s="77" t="s">
        <v>53</v>
      </c>
      <c r="F172" s="78">
        <v>1</v>
      </c>
      <c r="G172" s="78">
        <v>219780</v>
      </c>
      <c r="H172" s="35" t="s">
        <v>156</v>
      </c>
      <c r="I172" s="50" t="s">
        <v>134</v>
      </c>
      <c r="J172" s="1">
        <f t="shared" si="27"/>
        <v>219780</v>
      </c>
      <c r="K172" s="1">
        <f t="shared" si="17"/>
        <v>246153.60000000003</v>
      </c>
    </row>
    <row r="173" spans="1:11" ht="28.5" customHeight="1" x14ac:dyDescent="0.25">
      <c r="A173" s="90">
        <f t="shared" si="26"/>
        <v>130</v>
      </c>
      <c r="B173" s="35" t="s">
        <v>137</v>
      </c>
      <c r="C173" s="1" t="s">
        <v>12</v>
      </c>
      <c r="D173" s="57" t="s">
        <v>173</v>
      </c>
      <c r="E173" s="77" t="s">
        <v>53</v>
      </c>
      <c r="F173" s="78">
        <v>1</v>
      </c>
      <c r="G173" s="78">
        <v>65000</v>
      </c>
      <c r="H173" s="35" t="s">
        <v>133</v>
      </c>
      <c r="I173" s="50" t="s">
        <v>134</v>
      </c>
      <c r="J173" s="1">
        <f t="shared" si="27"/>
        <v>65000</v>
      </c>
      <c r="K173" s="1">
        <f t="shared" si="17"/>
        <v>72800</v>
      </c>
    </row>
    <row r="174" spans="1:11" ht="29.25" customHeight="1" x14ac:dyDescent="0.25">
      <c r="A174" s="90">
        <f t="shared" si="26"/>
        <v>131</v>
      </c>
      <c r="B174" s="35" t="s">
        <v>137</v>
      </c>
      <c r="C174" s="1" t="s">
        <v>12</v>
      </c>
      <c r="D174" s="57" t="s">
        <v>173</v>
      </c>
      <c r="E174" s="77" t="s">
        <v>53</v>
      </c>
      <c r="F174" s="78">
        <v>1</v>
      </c>
      <c r="G174" s="78">
        <v>70000</v>
      </c>
      <c r="H174" s="35" t="s">
        <v>133</v>
      </c>
      <c r="I174" s="50" t="s">
        <v>134</v>
      </c>
      <c r="J174" s="1">
        <f t="shared" si="27"/>
        <v>70000</v>
      </c>
      <c r="K174" s="1">
        <f t="shared" si="17"/>
        <v>78400.000000000015</v>
      </c>
    </row>
    <row r="175" spans="1:11" ht="29.25" customHeight="1" x14ac:dyDescent="0.25">
      <c r="A175" s="90">
        <f t="shared" si="26"/>
        <v>132</v>
      </c>
      <c r="B175" s="35" t="s">
        <v>140</v>
      </c>
      <c r="C175" s="1" t="s">
        <v>12</v>
      </c>
      <c r="D175" s="57" t="s">
        <v>174</v>
      </c>
      <c r="E175" s="77" t="s">
        <v>53</v>
      </c>
      <c r="F175" s="78">
        <v>2</v>
      </c>
      <c r="G175" s="78">
        <v>50000</v>
      </c>
      <c r="H175" s="35" t="s">
        <v>136</v>
      </c>
      <c r="I175" s="50" t="s">
        <v>165</v>
      </c>
      <c r="J175" s="1">
        <f t="shared" si="27"/>
        <v>100000</v>
      </c>
      <c r="K175" s="1">
        <f t="shared" ref="K175:K200" si="28">J175*1.12</f>
        <v>112000.00000000001</v>
      </c>
    </row>
    <row r="176" spans="1:11" ht="29.25" customHeight="1" x14ac:dyDescent="0.25">
      <c r="A176" s="90">
        <f t="shared" si="26"/>
        <v>133</v>
      </c>
      <c r="B176" s="35" t="s">
        <v>140</v>
      </c>
      <c r="C176" s="1" t="s">
        <v>12</v>
      </c>
      <c r="D176" s="57" t="s">
        <v>175</v>
      </c>
      <c r="E176" s="77" t="s">
        <v>53</v>
      </c>
      <c r="F176" s="21">
        <v>2</v>
      </c>
      <c r="G176" s="21">
        <v>35000</v>
      </c>
      <c r="H176" s="35" t="s">
        <v>136</v>
      </c>
      <c r="I176" s="57" t="s">
        <v>165</v>
      </c>
      <c r="J176" s="1">
        <f t="shared" si="27"/>
        <v>70000</v>
      </c>
      <c r="K176" s="1">
        <f t="shared" si="28"/>
        <v>78400.000000000015</v>
      </c>
    </row>
    <row r="177" spans="1:11" ht="29.25" customHeight="1" x14ac:dyDescent="0.25">
      <c r="A177" s="90">
        <f t="shared" si="26"/>
        <v>134</v>
      </c>
      <c r="B177" s="35" t="s">
        <v>140</v>
      </c>
      <c r="C177" s="1" t="s">
        <v>12</v>
      </c>
      <c r="D177" s="57" t="s">
        <v>176</v>
      </c>
      <c r="E177" s="77" t="s">
        <v>53</v>
      </c>
      <c r="F177" s="78">
        <v>2</v>
      </c>
      <c r="G177" s="78">
        <v>35000</v>
      </c>
      <c r="H177" s="35" t="s">
        <v>136</v>
      </c>
      <c r="I177" s="50" t="s">
        <v>165</v>
      </c>
      <c r="J177" s="1">
        <f t="shared" si="27"/>
        <v>70000</v>
      </c>
      <c r="K177" s="1">
        <f t="shared" si="28"/>
        <v>78400.000000000015</v>
      </c>
    </row>
    <row r="178" spans="1:11" ht="29.25" customHeight="1" x14ac:dyDescent="0.25">
      <c r="A178" s="90">
        <f t="shared" si="26"/>
        <v>135</v>
      </c>
      <c r="B178" s="35" t="s">
        <v>140</v>
      </c>
      <c r="C178" s="1" t="s">
        <v>12</v>
      </c>
      <c r="D178" s="57" t="s">
        <v>177</v>
      </c>
      <c r="E178" s="77" t="s">
        <v>53</v>
      </c>
      <c r="F178" s="78">
        <v>2</v>
      </c>
      <c r="G178" s="78">
        <v>35000</v>
      </c>
      <c r="H178" s="35" t="s">
        <v>136</v>
      </c>
      <c r="I178" s="50" t="s">
        <v>165</v>
      </c>
      <c r="J178" s="1">
        <f t="shared" si="27"/>
        <v>70000</v>
      </c>
      <c r="K178" s="1">
        <f t="shared" si="28"/>
        <v>78400.000000000015</v>
      </c>
    </row>
    <row r="179" spans="1:11" ht="29.25" customHeight="1" x14ac:dyDescent="0.25">
      <c r="A179" s="90">
        <f t="shared" si="26"/>
        <v>136</v>
      </c>
      <c r="B179" s="35" t="s">
        <v>137</v>
      </c>
      <c r="C179" s="1" t="s">
        <v>12</v>
      </c>
      <c r="D179" s="57" t="s">
        <v>178</v>
      </c>
      <c r="E179" s="77" t="s">
        <v>53</v>
      </c>
      <c r="F179" s="78">
        <v>3</v>
      </c>
      <c r="G179" s="78">
        <v>50000</v>
      </c>
      <c r="H179" s="35" t="s">
        <v>133</v>
      </c>
      <c r="I179" s="50" t="s">
        <v>165</v>
      </c>
      <c r="J179" s="1">
        <f t="shared" si="27"/>
        <v>150000</v>
      </c>
      <c r="K179" s="1">
        <f t="shared" si="28"/>
        <v>168000.00000000003</v>
      </c>
    </row>
    <row r="180" spans="1:11" ht="45.75" customHeight="1" x14ac:dyDescent="0.25">
      <c r="A180" s="90">
        <f t="shared" si="26"/>
        <v>137</v>
      </c>
      <c r="B180" s="35" t="s">
        <v>137</v>
      </c>
      <c r="C180" s="1" t="s">
        <v>12</v>
      </c>
      <c r="D180" s="57" t="s">
        <v>179</v>
      </c>
      <c r="E180" s="77" t="s">
        <v>53</v>
      </c>
      <c r="F180" s="78">
        <v>1</v>
      </c>
      <c r="G180" s="78">
        <v>180000</v>
      </c>
      <c r="H180" s="35" t="s">
        <v>180</v>
      </c>
      <c r="I180" s="50" t="s">
        <v>134</v>
      </c>
      <c r="J180" s="1">
        <f t="shared" si="27"/>
        <v>180000</v>
      </c>
      <c r="K180" s="1">
        <f t="shared" si="28"/>
        <v>201600.00000000003</v>
      </c>
    </row>
    <row r="181" spans="1:11" ht="29.25" customHeight="1" x14ac:dyDescent="0.25">
      <c r="A181" s="90">
        <f t="shared" si="26"/>
        <v>138</v>
      </c>
      <c r="B181" s="35" t="s">
        <v>151</v>
      </c>
      <c r="C181" s="1" t="s">
        <v>12</v>
      </c>
      <c r="D181" s="57" t="s">
        <v>181</v>
      </c>
      <c r="E181" s="77" t="s">
        <v>53</v>
      </c>
      <c r="F181" s="21">
        <v>2</v>
      </c>
      <c r="G181" s="21">
        <v>80000</v>
      </c>
      <c r="H181" s="35" t="s">
        <v>133</v>
      </c>
      <c r="I181" s="57" t="s">
        <v>165</v>
      </c>
      <c r="J181" s="1">
        <f t="shared" si="27"/>
        <v>160000</v>
      </c>
      <c r="K181" s="1">
        <f t="shared" si="28"/>
        <v>179200.00000000003</v>
      </c>
    </row>
    <row r="182" spans="1:11" ht="29.25" customHeight="1" x14ac:dyDescent="0.25">
      <c r="A182" s="90">
        <f t="shared" si="26"/>
        <v>139</v>
      </c>
      <c r="B182" s="35" t="s">
        <v>182</v>
      </c>
      <c r="C182" s="1" t="s">
        <v>12</v>
      </c>
      <c r="D182" s="57" t="s">
        <v>183</v>
      </c>
      <c r="E182" s="77" t="s">
        <v>53</v>
      </c>
      <c r="F182" s="78">
        <v>2</v>
      </c>
      <c r="G182" s="78">
        <v>78400</v>
      </c>
      <c r="H182" s="35" t="s">
        <v>133</v>
      </c>
      <c r="I182" s="50" t="s">
        <v>134</v>
      </c>
      <c r="J182" s="1">
        <f t="shared" si="27"/>
        <v>156800</v>
      </c>
      <c r="K182" s="1">
        <f t="shared" si="28"/>
        <v>175616.00000000003</v>
      </c>
    </row>
    <row r="183" spans="1:11" ht="29.25" customHeight="1" x14ac:dyDescent="0.25">
      <c r="A183" s="90">
        <f t="shared" si="26"/>
        <v>140</v>
      </c>
      <c r="B183" s="35" t="s">
        <v>135</v>
      </c>
      <c r="C183" s="1" t="s">
        <v>12</v>
      </c>
      <c r="D183" s="57" t="s">
        <v>184</v>
      </c>
      <c r="E183" s="77" t="s">
        <v>53</v>
      </c>
      <c r="F183" s="78">
        <v>3</v>
      </c>
      <c r="G183" s="78">
        <v>50000</v>
      </c>
      <c r="H183" s="35" t="s">
        <v>150</v>
      </c>
      <c r="I183" s="50" t="s">
        <v>165</v>
      </c>
      <c r="J183" s="1">
        <f t="shared" si="27"/>
        <v>150000</v>
      </c>
      <c r="K183" s="1">
        <f t="shared" si="28"/>
        <v>168000.00000000003</v>
      </c>
    </row>
    <row r="184" spans="1:11" ht="29.25" customHeight="1" x14ac:dyDescent="0.25">
      <c r="A184" s="90">
        <f t="shared" si="26"/>
        <v>141</v>
      </c>
      <c r="B184" s="35" t="s">
        <v>135</v>
      </c>
      <c r="C184" s="1" t="s">
        <v>12</v>
      </c>
      <c r="D184" s="57" t="s">
        <v>185</v>
      </c>
      <c r="E184" s="77" t="s">
        <v>53</v>
      </c>
      <c r="F184" s="78">
        <v>291</v>
      </c>
      <c r="G184" s="78">
        <v>15000</v>
      </c>
      <c r="H184" s="35" t="s">
        <v>156</v>
      </c>
      <c r="I184" s="50" t="s">
        <v>165</v>
      </c>
      <c r="J184" s="1">
        <f t="shared" si="27"/>
        <v>4365000</v>
      </c>
      <c r="K184" s="1">
        <f t="shared" si="28"/>
        <v>4888800</v>
      </c>
    </row>
    <row r="185" spans="1:11" ht="29.25" customHeight="1" x14ac:dyDescent="0.25">
      <c r="A185" s="90">
        <f t="shared" si="26"/>
        <v>142</v>
      </c>
      <c r="B185" s="35" t="s">
        <v>137</v>
      </c>
      <c r="C185" s="1" t="s">
        <v>12</v>
      </c>
      <c r="D185" s="57" t="s">
        <v>186</v>
      </c>
      <c r="E185" s="77" t="s">
        <v>53</v>
      </c>
      <c r="F185" s="78">
        <v>1</v>
      </c>
      <c r="G185" s="78">
        <v>65000</v>
      </c>
      <c r="H185" s="35" t="s">
        <v>133</v>
      </c>
      <c r="I185" s="50" t="s">
        <v>165</v>
      </c>
      <c r="J185" s="1">
        <f t="shared" si="27"/>
        <v>65000</v>
      </c>
      <c r="K185" s="1">
        <f t="shared" si="28"/>
        <v>72800</v>
      </c>
    </row>
    <row r="186" spans="1:11" ht="29.25" customHeight="1" x14ac:dyDescent="0.25">
      <c r="A186" s="90">
        <f t="shared" si="26"/>
        <v>143</v>
      </c>
      <c r="B186" s="35" t="s">
        <v>137</v>
      </c>
      <c r="C186" s="1" t="s">
        <v>12</v>
      </c>
      <c r="D186" s="57" t="s">
        <v>187</v>
      </c>
      <c r="E186" s="77" t="s">
        <v>53</v>
      </c>
      <c r="F186" s="78">
        <v>1</v>
      </c>
      <c r="G186" s="78">
        <v>50000</v>
      </c>
      <c r="H186" s="35" t="s">
        <v>188</v>
      </c>
      <c r="I186" s="50" t="s">
        <v>134</v>
      </c>
      <c r="J186" s="1">
        <f t="shared" si="27"/>
        <v>50000</v>
      </c>
      <c r="K186" s="1">
        <f t="shared" si="28"/>
        <v>56000.000000000007</v>
      </c>
    </row>
    <row r="187" spans="1:11" ht="29.25" customHeight="1" x14ac:dyDescent="0.25">
      <c r="A187" s="90">
        <f t="shared" si="26"/>
        <v>144</v>
      </c>
      <c r="B187" s="35" t="s">
        <v>158</v>
      </c>
      <c r="C187" s="1" t="s">
        <v>12</v>
      </c>
      <c r="D187" s="50" t="s">
        <v>189</v>
      </c>
      <c r="E187" s="77" t="s">
        <v>53</v>
      </c>
      <c r="F187" s="78">
        <v>2</v>
      </c>
      <c r="G187" s="78">
        <v>50000</v>
      </c>
      <c r="H187" s="35" t="s">
        <v>133</v>
      </c>
      <c r="I187" s="50" t="s">
        <v>134</v>
      </c>
      <c r="J187" s="1">
        <f t="shared" si="27"/>
        <v>100000</v>
      </c>
      <c r="K187" s="1">
        <f t="shared" si="28"/>
        <v>112000.00000000001</v>
      </c>
    </row>
    <row r="188" spans="1:11" ht="29.25" customHeight="1" x14ac:dyDescent="0.25">
      <c r="A188" s="90">
        <f t="shared" si="26"/>
        <v>145</v>
      </c>
      <c r="B188" s="35" t="s">
        <v>137</v>
      </c>
      <c r="C188" s="1" t="s">
        <v>12</v>
      </c>
      <c r="D188" s="50" t="s">
        <v>231</v>
      </c>
      <c r="E188" s="77" t="s">
        <v>53</v>
      </c>
      <c r="F188" s="78">
        <v>1</v>
      </c>
      <c r="G188" s="78">
        <v>45000</v>
      </c>
      <c r="H188" s="35" t="s">
        <v>133</v>
      </c>
      <c r="I188" s="50" t="s">
        <v>165</v>
      </c>
      <c r="J188" s="1">
        <f t="shared" si="27"/>
        <v>45000</v>
      </c>
      <c r="K188" s="1">
        <f t="shared" si="28"/>
        <v>50400.000000000007</v>
      </c>
    </row>
    <row r="189" spans="1:11" ht="29.25" customHeight="1" x14ac:dyDescent="0.25">
      <c r="A189" s="90">
        <f t="shared" si="26"/>
        <v>146</v>
      </c>
      <c r="B189" s="35" t="s">
        <v>158</v>
      </c>
      <c r="C189" s="1" t="s">
        <v>12</v>
      </c>
      <c r="D189" s="50" t="s">
        <v>190</v>
      </c>
      <c r="E189" s="77" t="s">
        <v>53</v>
      </c>
      <c r="F189" s="78">
        <v>1</v>
      </c>
      <c r="G189" s="78">
        <v>50000</v>
      </c>
      <c r="H189" s="35" t="s">
        <v>133</v>
      </c>
      <c r="I189" s="50" t="s">
        <v>165</v>
      </c>
      <c r="J189" s="1">
        <f t="shared" si="27"/>
        <v>50000</v>
      </c>
      <c r="K189" s="1">
        <f t="shared" si="28"/>
        <v>56000.000000000007</v>
      </c>
    </row>
    <row r="190" spans="1:11" ht="29.25" customHeight="1" x14ac:dyDescent="0.25">
      <c r="A190" s="90">
        <f t="shared" si="26"/>
        <v>147</v>
      </c>
      <c r="B190" s="35" t="s">
        <v>191</v>
      </c>
      <c r="C190" s="1" t="s">
        <v>12</v>
      </c>
      <c r="D190" s="50" t="s">
        <v>192</v>
      </c>
      <c r="E190" s="77" t="s">
        <v>53</v>
      </c>
      <c r="F190" s="78">
        <v>1</v>
      </c>
      <c r="G190" s="78">
        <v>105000</v>
      </c>
      <c r="H190" s="35" t="s">
        <v>156</v>
      </c>
      <c r="I190" s="50" t="s">
        <v>165</v>
      </c>
      <c r="J190" s="1">
        <f t="shared" si="27"/>
        <v>105000</v>
      </c>
      <c r="K190" s="1">
        <f t="shared" si="28"/>
        <v>117600.00000000001</v>
      </c>
    </row>
    <row r="191" spans="1:11" ht="29.25" customHeight="1" x14ac:dyDescent="0.25">
      <c r="A191" s="90">
        <f t="shared" si="26"/>
        <v>148</v>
      </c>
      <c r="B191" s="35" t="s">
        <v>191</v>
      </c>
      <c r="C191" s="1" t="s">
        <v>12</v>
      </c>
      <c r="D191" s="50" t="s">
        <v>193</v>
      </c>
      <c r="E191" s="77" t="s">
        <v>53</v>
      </c>
      <c r="F191" s="78">
        <v>1</v>
      </c>
      <c r="G191" s="78">
        <v>50000</v>
      </c>
      <c r="H191" s="35" t="s">
        <v>133</v>
      </c>
      <c r="I191" s="50" t="s">
        <v>134</v>
      </c>
      <c r="J191" s="1">
        <f t="shared" si="27"/>
        <v>50000</v>
      </c>
      <c r="K191" s="1">
        <f t="shared" si="28"/>
        <v>56000.000000000007</v>
      </c>
    </row>
    <row r="192" spans="1:11" ht="29.25" customHeight="1" x14ac:dyDescent="0.25">
      <c r="A192" s="109">
        <f t="shared" si="26"/>
        <v>149</v>
      </c>
      <c r="B192" s="35" t="s">
        <v>137</v>
      </c>
      <c r="C192" s="1" t="s">
        <v>12</v>
      </c>
      <c r="D192" s="50" t="s">
        <v>137</v>
      </c>
      <c r="E192" s="115" t="s">
        <v>53</v>
      </c>
      <c r="F192" s="111">
        <v>5</v>
      </c>
      <c r="G192" s="111">
        <v>24000</v>
      </c>
      <c r="H192" s="35" t="s">
        <v>156</v>
      </c>
      <c r="I192" s="104" t="s">
        <v>165</v>
      </c>
      <c r="J192" s="1">
        <v>120000</v>
      </c>
      <c r="K192" s="1">
        <f>J192*1.12</f>
        <v>134400</v>
      </c>
    </row>
    <row r="193" spans="1:11" ht="45" customHeight="1" x14ac:dyDescent="0.25">
      <c r="A193" s="109">
        <f t="shared" si="26"/>
        <v>150</v>
      </c>
      <c r="B193" s="35" t="s">
        <v>140</v>
      </c>
      <c r="C193" s="1" t="str">
        <f>C191</f>
        <v>из одного источника</v>
      </c>
      <c r="D193" s="50" t="s">
        <v>338</v>
      </c>
      <c r="E193" s="107" t="s">
        <v>53</v>
      </c>
      <c r="F193" s="105">
        <v>2</v>
      </c>
      <c r="G193" s="105">
        <v>150000</v>
      </c>
      <c r="H193" s="35" t="s">
        <v>50</v>
      </c>
      <c r="I193" s="104" t="str">
        <f>I191</f>
        <v>Алматы</v>
      </c>
      <c r="J193" s="1">
        <f t="shared" si="27"/>
        <v>300000</v>
      </c>
      <c r="K193" s="1">
        <f t="shared" si="28"/>
        <v>336000.00000000006</v>
      </c>
    </row>
    <row r="194" spans="1:11" ht="61.5" customHeight="1" x14ac:dyDescent="0.25">
      <c r="A194" s="109">
        <f t="shared" ref="A194:A200" si="29">A193+1</f>
        <v>151</v>
      </c>
      <c r="B194" s="35" t="s">
        <v>322</v>
      </c>
      <c r="C194" s="1" t="s">
        <v>12</v>
      </c>
      <c r="D194" s="35" t="s">
        <v>327</v>
      </c>
      <c r="E194" s="97" t="s">
        <v>13</v>
      </c>
      <c r="F194" s="98">
        <v>5</v>
      </c>
      <c r="G194" s="98">
        <v>145440</v>
      </c>
      <c r="H194" s="35" t="s">
        <v>50</v>
      </c>
      <c r="I194" s="95" t="s">
        <v>328</v>
      </c>
      <c r="J194" s="1">
        <f t="shared" si="27"/>
        <v>727200</v>
      </c>
      <c r="K194" s="1">
        <f t="shared" si="28"/>
        <v>814464.00000000012</v>
      </c>
    </row>
    <row r="195" spans="1:11" ht="57" customHeight="1" x14ac:dyDescent="0.25">
      <c r="A195" s="109">
        <f t="shared" si="29"/>
        <v>152</v>
      </c>
      <c r="B195" s="35" t="s">
        <v>329</v>
      </c>
      <c r="C195" s="1" t="s">
        <v>104</v>
      </c>
      <c r="D195" s="35" t="s">
        <v>358</v>
      </c>
      <c r="E195" s="97" t="s">
        <v>13</v>
      </c>
      <c r="F195" s="98">
        <v>1</v>
      </c>
      <c r="G195" s="98">
        <v>82880</v>
      </c>
      <c r="H195" s="35" t="s">
        <v>250</v>
      </c>
      <c r="I195" s="50" t="s">
        <v>248</v>
      </c>
      <c r="J195" s="1">
        <f t="shared" si="27"/>
        <v>82880</v>
      </c>
      <c r="K195" s="1">
        <f t="shared" si="28"/>
        <v>92825.600000000006</v>
      </c>
    </row>
    <row r="196" spans="1:11" ht="48" customHeight="1" x14ac:dyDescent="0.25">
      <c r="A196" s="109">
        <f t="shared" si="29"/>
        <v>153</v>
      </c>
      <c r="B196" s="35" t="s">
        <v>330</v>
      </c>
      <c r="C196" s="1" t="s">
        <v>12</v>
      </c>
      <c r="D196" s="50" t="s">
        <v>331</v>
      </c>
      <c r="E196" s="97" t="s">
        <v>13</v>
      </c>
      <c r="F196" s="98">
        <v>30</v>
      </c>
      <c r="G196" s="98">
        <v>800000</v>
      </c>
      <c r="H196" s="35" t="s">
        <v>50</v>
      </c>
      <c r="I196" s="100" t="s">
        <v>357</v>
      </c>
      <c r="J196" s="1">
        <f t="shared" si="27"/>
        <v>24000000</v>
      </c>
      <c r="K196" s="1">
        <f t="shared" si="28"/>
        <v>26880000.000000004</v>
      </c>
    </row>
    <row r="197" spans="1:11" ht="62.25" customHeight="1" x14ac:dyDescent="0.25">
      <c r="A197" s="109">
        <f t="shared" si="29"/>
        <v>154</v>
      </c>
      <c r="B197" s="35" t="s">
        <v>334</v>
      </c>
      <c r="C197" s="1" t="s">
        <v>12</v>
      </c>
      <c r="D197" s="35" t="s">
        <v>335</v>
      </c>
      <c r="E197" s="97" t="s">
        <v>13</v>
      </c>
      <c r="F197" s="98">
        <v>30</v>
      </c>
      <c r="G197" s="98">
        <v>300000</v>
      </c>
      <c r="H197" s="35" t="s">
        <v>50</v>
      </c>
      <c r="I197" s="100" t="s">
        <v>357</v>
      </c>
      <c r="J197" s="1">
        <f t="shared" si="27"/>
        <v>9000000</v>
      </c>
      <c r="K197" s="1">
        <f t="shared" si="28"/>
        <v>10080000.000000002</v>
      </c>
    </row>
    <row r="198" spans="1:11" ht="63" customHeight="1" x14ac:dyDescent="0.25">
      <c r="A198" s="109">
        <f t="shared" si="29"/>
        <v>155</v>
      </c>
      <c r="B198" s="35" t="s">
        <v>359</v>
      </c>
      <c r="C198" s="1" t="s">
        <v>12</v>
      </c>
      <c r="D198" s="35" t="s">
        <v>360</v>
      </c>
      <c r="E198" s="107" t="s">
        <v>53</v>
      </c>
      <c r="F198" s="105">
        <v>81</v>
      </c>
      <c r="G198" s="105">
        <v>59000</v>
      </c>
      <c r="H198" s="35" t="s">
        <v>250</v>
      </c>
      <c r="I198" s="32" t="s">
        <v>326</v>
      </c>
      <c r="J198" s="1">
        <f t="shared" si="27"/>
        <v>4779000</v>
      </c>
      <c r="K198" s="1">
        <f t="shared" si="28"/>
        <v>5352480.0000000009</v>
      </c>
    </row>
    <row r="199" spans="1:11" ht="45" customHeight="1" x14ac:dyDescent="0.25">
      <c r="A199" s="109">
        <f t="shared" si="29"/>
        <v>156</v>
      </c>
      <c r="B199" s="35" t="s">
        <v>336</v>
      </c>
      <c r="C199" s="1" t="s">
        <v>12</v>
      </c>
      <c r="D199" s="35" t="s">
        <v>336</v>
      </c>
      <c r="E199" s="101" t="s">
        <v>13</v>
      </c>
      <c r="F199" s="102">
        <v>1</v>
      </c>
      <c r="G199" s="102">
        <v>12000000</v>
      </c>
      <c r="H199" s="35" t="s">
        <v>50</v>
      </c>
      <c r="I199" s="64" t="s">
        <v>14</v>
      </c>
      <c r="J199" s="1">
        <f t="shared" si="27"/>
        <v>12000000</v>
      </c>
      <c r="K199" s="1">
        <f t="shared" si="28"/>
        <v>13440000.000000002</v>
      </c>
    </row>
    <row r="200" spans="1:11" ht="48.75" customHeight="1" x14ac:dyDescent="0.25">
      <c r="A200" s="109">
        <f t="shared" si="29"/>
        <v>157</v>
      </c>
      <c r="B200" s="35" t="s">
        <v>337</v>
      </c>
      <c r="C200" s="1" t="s">
        <v>12</v>
      </c>
      <c r="D200" s="35" t="s">
        <v>361</v>
      </c>
      <c r="E200" s="101" t="s">
        <v>13</v>
      </c>
      <c r="F200" s="102">
        <f>J200/G200</f>
        <v>103.50611132089533</v>
      </c>
      <c r="G200" s="102">
        <v>475189.33299999998</v>
      </c>
      <c r="H200" s="35" t="s">
        <v>50</v>
      </c>
      <c r="I200" s="64" t="s">
        <v>362</v>
      </c>
      <c r="J200" s="1">
        <v>49185000</v>
      </c>
      <c r="K200" s="1">
        <f t="shared" si="28"/>
        <v>55087200.000000007</v>
      </c>
    </row>
    <row r="201" spans="1:11" x14ac:dyDescent="0.25">
      <c r="A201" s="140" t="s">
        <v>197</v>
      </c>
      <c r="B201" s="141"/>
      <c r="C201" s="141"/>
      <c r="D201" s="141"/>
      <c r="E201" s="141"/>
      <c r="F201" s="141"/>
      <c r="G201" s="141"/>
      <c r="H201" s="141"/>
      <c r="I201" s="142"/>
      <c r="J201" s="22">
        <f>SUM(J12:J200)</f>
        <v>83638179758.789993</v>
      </c>
      <c r="K201" s="22">
        <f>SUM(K12:K200)</f>
        <v>93674761330.364838</v>
      </c>
    </row>
    <row r="202" spans="1:11" x14ac:dyDescent="0.25">
      <c r="A202" s="4"/>
      <c r="B202" s="33"/>
      <c r="C202" s="79"/>
      <c r="D202" s="33"/>
      <c r="E202" s="79"/>
      <c r="F202" s="79"/>
      <c r="G202" s="79"/>
      <c r="H202" s="33"/>
      <c r="I202" s="33"/>
      <c r="J202" s="112"/>
      <c r="K202" s="79"/>
    </row>
    <row r="203" spans="1:11" x14ac:dyDescent="0.25">
      <c r="J203" s="112"/>
      <c r="K203" s="79"/>
    </row>
    <row r="204" spans="1:11" x14ac:dyDescent="0.25">
      <c r="A204" s="179" t="s">
        <v>15</v>
      </c>
      <c r="B204" s="179"/>
      <c r="C204" s="179"/>
      <c r="D204" s="179"/>
      <c r="E204" s="179"/>
      <c r="F204" s="179"/>
      <c r="G204" s="179"/>
      <c r="H204" s="179"/>
      <c r="I204" s="179"/>
      <c r="J204" s="116"/>
      <c r="K204" s="116"/>
    </row>
    <row r="205" spans="1:11" x14ac:dyDescent="0.25">
      <c r="A205" s="23"/>
      <c r="B205" s="59"/>
      <c r="C205" s="24"/>
      <c r="D205" s="59"/>
      <c r="E205" s="24"/>
      <c r="F205" s="24"/>
      <c r="J205" s="116"/>
      <c r="K205" s="116"/>
    </row>
    <row r="206" spans="1:11" x14ac:dyDescent="0.25">
      <c r="A206" s="23"/>
      <c r="B206" s="59"/>
      <c r="C206" s="24"/>
      <c r="D206" s="59"/>
      <c r="E206" s="24"/>
      <c r="F206" s="24"/>
      <c r="J206" s="116"/>
      <c r="K206" s="116"/>
    </row>
    <row r="207" spans="1:11" x14ac:dyDescent="0.25">
      <c r="A207" s="23"/>
      <c r="B207" s="59"/>
      <c r="C207" s="24"/>
      <c r="D207" s="59"/>
      <c r="E207" s="24"/>
      <c r="F207" s="24"/>
      <c r="J207" s="116"/>
      <c r="K207" s="116"/>
    </row>
    <row r="208" spans="1:11" x14ac:dyDescent="0.25">
      <c r="D208" s="60"/>
      <c r="J208" s="116"/>
      <c r="K208" s="116"/>
    </row>
    <row r="209" spans="11:11" x14ac:dyDescent="0.25">
      <c r="K209" s="5"/>
    </row>
    <row r="214" spans="11:11" x14ac:dyDescent="0.25">
      <c r="K214" s="5"/>
    </row>
    <row r="215" spans="11:11" x14ac:dyDescent="0.25">
      <c r="K215" s="3"/>
    </row>
    <row r="216" spans="11:11" x14ac:dyDescent="0.25">
      <c r="K216" s="3"/>
    </row>
  </sheetData>
  <autoFilter ref="A11:K201"/>
  <mergeCells count="112">
    <mergeCell ref="A26:A29"/>
    <mergeCell ref="B26:B29"/>
    <mergeCell ref="C26:C29"/>
    <mergeCell ref="D26:D29"/>
    <mergeCell ref="E26:E29"/>
    <mergeCell ref="F26:F29"/>
    <mergeCell ref="G26:G29"/>
    <mergeCell ref="H26:H29"/>
    <mergeCell ref="I26:I29"/>
    <mergeCell ref="I122:I125"/>
    <mergeCell ref="I135:I138"/>
    <mergeCell ref="A201:I201"/>
    <mergeCell ref="A204:I204"/>
    <mergeCell ref="J204:J208"/>
    <mergeCell ref="K204:K208"/>
    <mergeCell ref="E139:E142"/>
    <mergeCell ref="H139:H142"/>
    <mergeCell ref="I139:I142"/>
    <mergeCell ref="G139:G142"/>
    <mergeCell ref="F139:F142"/>
    <mergeCell ref="D139:D142"/>
    <mergeCell ref="C139:C142"/>
    <mergeCell ref="B139:B142"/>
    <mergeCell ref="A139:A142"/>
    <mergeCell ref="A135:A138"/>
    <mergeCell ref="B135:B138"/>
    <mergeCell ref="C135:C138"/>
    <mergeCell ref="D135:D138"/>
    <mergeCell ref="E135:E138"/>
    <mergeCell ref="F135:F138"/>
    <mergeCell ref="G135:G138"/>
    <mergeCell ref="H135:H138"/>
    <mergeCell ref="G122:G125"/>
    <mergeCell ref="H122:H125"/>
    <mergeCell ref="A122:A125"/>
    <mergeCell ref="B122:B125"/>
    <mergeCell ref="C122:C125"/>
    <mergeCell ref="D122:D125"/>
    <mergeCell ref="E122:E125"/>
    <mergeCell ref="F122:F125"/>
    <mergeCell ref="C45:C48"/>
    <mergeCell ref="D45:D48"/>
    <mergeCell ref="E45:E48"/>
    <mergeCell ref="F45:F48"/>
    <mergeCell ref="G45:G48"/>
    <mergeCell ref="H45:H48"/>
    <mergeCell ref="I45:I48"/>
    <mergeCell ref="A45:A48"/>
    <mergeCell ref="B45:B48"/>
    <mergeCell ref="A118:A121"/>
    <mergeCell ref="B118:B121"/>
    <mergeCell ref="C118:C121"/>
    <mergeCell ref="D118:D121"/>
    <mergeCell ref="E118:E121"/>
    <mergeCell ref="F118:F121"/>
    <mergeCell ref="G118:G121"/>
    <mergeCell ref="H118:H121"/>
    <mergeCell ref="I118:I121"/>
    <mergeCell ref="B50:B54"/>
    <mergeCell ref="C50:C54"/>
    <mergeCell ref="D50:D54"/>
    <mergeCell ref="E50:E54"/>
    <mergeCell ref="F50:F54"/>
    <mergeCell ref="G50:G54"/>
    <mergeCell ref="H50:H54"/>
    <mergeCell ref="I50:I54"/>
    <mergeCell ref="A50:A54"/>
    <mergeCell ref="A40:A44"/>
    <mergeCell ref="B40:B44"/>
    <mergeCell ref="C40:C44"/>
    <mergeCell ref="D40:D44"/>
    <mergeCell ref="E40:E44"/>
    <mergeCell ref="F40:F44"/>
    <mergeCell ref="G40:G44"/>
    <mergeCell ref="H40:H44"/>
    <mergeCell ref="I40:I44"/>
    <mergeCell ref="G30:G33"/>
    <mergeCell ref="H30:H33"/>
    <mergeCell ref="I30:I33"/>
    <mergeCell ref="A36:A39"/>
    <mergeCell ref="B36:B39"/>
    <mergeCell ref="C36:C39"/>
    <mergeCell ref="D36:D39"/>
    <mergeCell ref="E36:E39"/>
    <mergeCell ref="F36:F39"/>
    <mergeCell ref="G36:G39"/>
    <mergeCell ref="A30:A33"/>
    <mergeCell ref="B30:B33"/>
    <mergeCell ref="C30:C33"/>
    <mergeCell ref="D30:D33"/>
    <mergeCell ref="E30:E33"/>
    <mergeCell ref="F30:F33"/>
    <mergeCell ref="H36:H39"/>
    <mergeCell ref="I36:I39"/>
    <mergeCell ref="I1:K1"/>
    <mergeCell ref="I2:K2"/>
    <mergeCell ref="F10:F11"/>
    <mergeCell ref="I3:K3"/>
    <mergeCell ref="I4:K4"/>
    <mergeCell ref="I5:K5"/>
    <mergeCell ref="I6:K6"/>
    <mergeCell ref="C8:K8"/>
    <mergeCell ref="A10:A11"/>
    <mergeCell ref="B10:B11"/>
    <mergeCell ref="C10:C11"/>
    <mergeCell ref="D10:D11"/>
    <mergeCell ref="E10:E11"/>
    <mergeCell ref="G10:G11"/>
    <mergeCell ref="H10:H11"/>
    <mergeCell ref="I10:I11"/>
    <mergeCell ref="J10:J11"/>
    <mergeCell ref="K10:K11"/>
  </mergeCells>
  <dataValidations count="2">
    <dataValidation allowBlank="1" showInputMessage="1" showErrorMessage="1" prompt="Введите краткую хар-ку на рус.языке" sqref="D105"/>
    <dataValidation allowBlank="1" showInputMessage="1" showErrorMessage="1" prompt="Введите наименование на рус.языке" sqref="D122 B122 D146:D148 B89 D89 D106:D110 B105:B110 D126:D127 B126:B127 B146:B148 B113:B118 D113:D118"/>
  </dataValidations>
  <printOptions horizontalCentered="1"/>
  <pageMargins left="0.19685039370078741" right="0.19685039370078741" top="0.55118110236220474" bottom="0.35433070866141736" header="0.31496062992125984" footer="0.31496062992125984"/>
  <pageSetup paperSize="9" scale="59" orientation="landscape" r:id="rId1"/>
  <rowBreaks count="14" manualBreakCount="14">
    <brk id="21" max="10" man="1"/>
    <brk id="34" max="10" man="1"/>
    <brk id="60" max="10" man="1"/>
    <brk id="68" max="10" man="1"/>
    <brk id="78" max="10" man="1"/>
    <brk id="92" max="10" man="1"/>
    <brk id="100" max="10" man="1"/>
    <brk id="107" max="10" man="1"/>
    <brk id="121" max="10" man="1"/>
    <brk id="129" max="10" man="1"/>
    <brk id="132" max="10" man="1"/>
    <brk id="147" max="10" man="1"/>
    <brk id="167" max="10" man="1"/>
    <brk id="192" max="10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новая редакция</vt:lpstr>
      <vt:lpstr>'новая редакция'!Заголовки_для_печати</vt:lpstr>
      <vt:lpstr>'новая редакция'!Область_печати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админ</dc:creator>
  <cp:lastModifiedBy>ДАО. Серикбаева М.</cp:lastModifiedBy>
  <cp:lastPrinted>2011-08-25T12:02:55Z</cp:lastPrinted>
  <dcterms:created xsi:type="dcterms:W3CDTF">2010-11-22T12:00:33Z</dcterms:created>
  <dcterms:modified xsi:type="dcterms:W3CDTF">2011-08-11T05:00:44Z</dcterms:modified>
</cp:coreProperties>
</file>