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45" windowWidth="23880" windowHeight="9675"/>
  </bookViews>
  <sheets>
    <sheet name="Sheet1" sheetId="1" r:id="rId1"/>
  </sheets>
  <definedNames>
    <definedName name="_xlnm._FilterDatabase" localSheetId="0" hidden="1">Sheet1!$A$8:$L$55</definedName>
    <definedName name="_xlnm.Print_Area" localSheetId="0">Sheet1!$A$1:$L$56</definedName>
  </definedNames>
  <calcPr calcId="145621" refMode="R1C1"/>
</workbook>
</file>

<file path=xl/calcChain.xml><?xml version="1.0" encoding="utf-8"?>
<calcChain xmlns="http://schemas.openxmlformats.org/spreadsheetml/2006/main">
  <c r="H53" i="1" l="1"/>
  <c r="I53" i="1"/>
  <c r="H52" i="1"/>
  <c r="I52" i="1"/>
  <c r="H51" i="1"/>
  <c r="I51" i="1" s="1"/>
  <c r="H41" i="1" l="1"/>
  <c r="I41" i="1" s="1"/>
  <c r="H50" i="1" l="1"/>
  <c r="I50" i="1" s="1"/>
  <c r="H49" i="1"/>
  <c r="I49" i="1" s="1"/>
  <c r="H48" i="1"/>
  <c r="I48" i="1" s="1"/>
  <c r="H32" i="1"/>
  <c r="I32" i="1" s="1"/>
  <c r="H31" i="1"/>
  <c r="I31" i="1" s="1"/>
  <c r="H30" i="1"/>
  <c r="I30" i="1" s="1"/>
  <c r="H47" i="1"/>
  <c r="I47" i="1" s="1"/>
  <c r="H46" i="1"/>
  <c r="I46" i="1" l="1"/>
  <c r="H29" i="1"/>
  <c r="I29" i="1" s="1"/>
  <c r="H28" i="1"/>
  <c r="I28" i="1" s="1"/>
  <c r="H27" i="1"/>
  <c r="I27" i="1" s="1"/>
  <c r="H45" i="1" l="1"/>
  <c r="I45" i="1" s="1"/>
  <c r="H44" i="1"/>
  <c r="I44" i="1" s="1"/>
  <c r="H42" i="1" l="1"/>
  <c r="H40" i="1"/>
  <c r="I40" i="1" s="1"/>
  <c r="H39" i="1"/>
  <c r="I39" i="1" s="1"/>
  <c r="H36" i="1"/>
  <c r="I36" i="1" s="1"/>
  <c r="H37" i="1"/>
  <c r="I37" i="1" s="1"/>
  <c r="H38" i="1"/>
  <c r="I38" i="1" s="1"/>
  <c r="H35" i="1"/>
  <c r="I35" i="1" l="1"/>
  <c r="I42" i="1"/>
  <c r="H24" i="1"/>
  <c r="I24" i="1" s="1"/>
  <c r="H25" i="1"/>
  <c r="I25" i="1" s="1"/>
  <c r="H26" i="1"/>
  <c r="I26" i="1" s="1"/>
  <c r="H23" i="1"/>
  <c r="I23" i="1" s="1"/>
  <c r="H43" i="1" l="1"/>
  <c r="I43" i="1" l="1"/>
  <c r="H11" i="1"/>
  <c r="I11" i="1" s="1"/>
  <c r="H15" i="1" l="1"/>
  <c r="I15" i="1" s="1"/>
  <c r="H20" i="1"/>
  <c r="H21" i="1"/>
  <c r="H14" i="1" l="1"/>
  <c r="H16" i="1" s="1"/>
  <c r="I14" i="1" l="1"/>
  <c r="I16" i="1" s="1"/>
  <c r="H12" i="1" l="1"/>
  <c r="H17" i="1" s="1"/>
  <c r="H22" i="1" l="1"/>
  <c r="H33" i="1" s="1"/>
  <c r="H54" i="1" s="1"/>
  <c r="H55" i="1" s="1"/>
  <c r="I22" i="1" l="1"/>
  <c r="I12" i="1"/>
  <c r="I17" i="1" s="1"/>
  <c r="I21" i="1"/>
  <c r="I20" i="1"/>
  <c r="I33" i="1" l="1"/>
  <c r="I54" i="1" s="1"/>
  <c r="I55" i="1" s="1"/>
</calcChain>
</file>

<file path=xl/sharedStrings.xml><?xml version="1.0" encoding="utf-8"?>
<sst xmlns="http://schemas.openxmlformats.org/spreadsheetml/2006/main" count="247" uniqueCount="113">
  <si>
    <t>№ п/п</t>
  </si>
  <si>
    <t>Наименование товаров, работ, услуг</t>
  </si>
  <si>
    <t xml:space="preserve">Способ осуществления закупок </t>
  </si>
  <si>
    <t>Краткая характеристика (описание) товаров, работ, услуг</t>
  </si>
  <si>
    <t>Единица измерения (в соответствии с МКЕИ)</t>
  </si>
  <si>
    <t>Количество/ объем</t>
  </si>
  <si>
    <t>Цена за единицу, тенге (маркетинговая цена)</t>
  </si>
  <si>
    <t>Сумма планируемая для закупки без учета НДС, тенге</t>
  </si>
  <si>
    <t>Сумма планируемая для закупки с  учетом НДС, тенге</t>
  </si>
  <si>
    <t>Условия поставки по ИНКОТЕРМС 2010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</si>
  <si>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</si>
  <si>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</si>
  <si>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1. Товары, работы, услуги, приобретения которых осуществляются в соответствии с пунктом 16 Правил</t>
  </si>
  <si>
    <t>Товары</t>
  </si>
  <si>
    <t xml:space="preserve">Утверждено </t>
  </si>
  <si>
    <t>Итого по товарам:</t>
  </si>
  <si>
    <t>Итого по разделу 1:</t>
  </si>
  <si>
    <t>2. Товары, работы, услуги, приобретения которых осуществляются без Применения норм Правил в соответствии с пунктом 15 Правил</t>
  </si>
  <si>
    <t>Услуги</t>
  </si>
  <si>
    <t>Итого по услугам:</t>
  </si>
  <si>
    <t>Итого по разделу 2:</t>
  </si>
  <si>
    <t>ВСЕГО (раздел 1 и раздел 2)</t>
  </si>
  <si>
    <t>Услуга аренды нежилого помещения</t>
  </si>
  <si>
    <t>Вода питьевая</t>
  </si>
  <si>
    <t>Канцелярские товары</t>
  </si>
  <si>
    <t>Услуги письменного перевода</t>
  </si>
  <si>
    <t>услуга</t>
  </si>
  <si>
    <t>Услуги предоставления периодических изданий</t>
  </si>
  <si>
    <t>Справочник кадровика РК, Труд-Зарплата-Пенсия, комплект Финансист, Делопроизводство в Казахстане</t>
  </si>
  <si>
    <t>комплект</t>
  </si>
  <si>
    <t>Услуги страхования ГПО работодателя</t>
  </si>
  <si>
    <t>Обязательное страхование гражданско-правовой ответственности работодателя за причинение вреда жизни и здоровью работника при исполнении им трудовых (служебных) обязанностей</t>
  </si>
  <si>
    <t>Почтовые услуги</t>
  </si>
  <si>
    <t>Услуги связи</t>
  </si>
  <si>
    <t>подпункт 14)</t>
  </si>
  <si>
    <t>штука</t>
  </si>
  <si>
    <t xml:space="preserve">канцелярские товары </t>
  </si>
  <si>
    <t>запрос ценовых предложений</t>
  </si>
  <si>
    <t xml:space="preserve">услуга </t>
  </si>
  <si>
    <t>DDP</t>
  </si>
  <si>
    <t>Услуга по проведению Нового года</t>
  </si>
  <si>
    <t>Подарки на Новый год</t>
  </si>
  <si>
    <t>упаковка</t>
  </si>
  <si>
    <t xml:space="preserve">конфеты в ассортименте, не менее 1 кг, качество товара должно соответствовать требованиям действующих стандартов в РК, иметь соответствущий срок годности к моменту поставки товара. В подарочной упаковке. </t>
  </si>
  <si>
    <t>В течение 90 календарных дней со дня подписания договора</t>
  </si>
  <si>
    <t>подпункт 20)</t>
  </si>
  <si>
    <t>тендер</t>
  </si>
  <si>
    <t>Консультационные услуги в рамках проекта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</si>
  <si>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>г. Астана, пр.Кабанбай батыра, 53</t>
  </si>
  <si>
    <t>План закупок товаров, работ, услуг частного учреждения "Центр наук о жизни" на 2013 год</t>
  </si>
  <si>
    <t xml:space="preserve">Отправка и доставка почтовой  корреспонденции по странам СНГ, дальнего зарубежья, городам 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 Время прибытия курьера для приема почты – к указанному времени либо в течение не менее 30 минут после получения заявки от Заказчика.
Сроки доставки корреспонденции: по странам СНГ– от 2 до 4 рабочих дней,
по странам дальнего зарубежья – от 2 до 4 рабочих дней, по городам  Республики Казахстан от 1-3 рабочих дней, по городу Астана в течение следующего рабочего дня следующего за днем  отправки. 
Предоставление оперативных сведений о прохождении корреспонденции по всему маршруту следования; уведомлений о доставке корреспонденции; возможности самостоятельного отслеживания Заказчиком маршрута следования по Интернету.
</t>
  </si>
  <si>
    <t>Отправка и доставка почтовой  корреспонденции только по территории Республики Казахстан, оформление необходимых для перевозки документов, проверка количества и качества, хранение корреспонденции, предоставление упаковочного материала.</t>
  </si>
  <si>
    <t>приказом Генерального Директора</t>
  </si>
  <si>
    <t>Лабораторное оборудование</t>
  </si>
  <si>
    <t>Лабораторное оборудование для оснащения лабораторий ЧУ "Центр наук о жизни"</t>
  </si>
  <si>
    <t>Услуги в рамках НТП  «Разработка методологии клинической трансляции современных клеточных технологий для стимулирования компенсаторных и регенеративных процессов при патологиях печени и костной ткани»</t>
  </si>
  <si>
    <t>подпункт 31)</t>
  </si>
  <si>
    <t xml:space="preserve">Расходные лабораторные материалы в рамках НТП "Разработка инновационных подходов регенеративной медицины и внедрение научных основ медицины долголетия" </t>
  </si>
  <si>
    <t>Комплект расходных материалов, реактивов, лабораторной посуды и лабораторного пластика необходимого для выполнения исследований микробиома человека, фармакогеномных, микробиологических, фармакологических и др. работ</t>
  </si>
  <si>
    <t>Астана, пр.Кабанбай батыра, 53</t>
  </si>
  <si>
    <t>Расходные лабораторные материалы в рамках НТП "Метагеномные исследования микробиома человека в норме и при патологиях"</t>
  </si>
  <si>
    <t>Комплект расходных материалов, реактивов, лабораторной посуды и лабораторного пластика необходимого для выполнения исследований метагенома человека.</t>
  </si>
  <si>
    <t>Комплект расходных материалов, реактивов, лабораторной посуды и лабораторного пластика необходимого для выполнения экспериментальных работ</t>
  </si>
  <si>
    <t>Организация и проведение Нового года, в том числе предоставление места празднования,  праздничное оформление, ужин, представление. Празднование должно быть рассчитано не менее, чем на 63 сотрудников.</t>
  </si>
  <si>
    <t>Услуга аренды транспортного средства</t>
  </si>
  <si>
    <t>Письменный перевод с русского на казахский и английский языки</t>
  </si>
  <si>
    <t>декабрь 2014 года</t>
  </si>
  <si>
    <t>со дня подписания  договора до 31.12.2014</t>
  </si>
  <si>
    <t>со дня подписания  договора до 31.10.2014</t>
  </si>
  <si>
    <t>Услуги страхования</t>
  </si>
  <si>
    <t>Добровольное медицинское  страхование работников согласно штатному расписанию</t>
  </si>
  <si>
    <t>03.08.2014 - 02.08.2015</t>
  </si>
  <si>
    <t>02.05.2014 - 01.05.2015</t>
  </si>
  <si>
    <t>Услуги по выделению ДНК из стула, секвенированию и анализу результатов в рамках НТП "Разработка инновационных подходов регенеративной медицины и внедрение научных основ медицины долголетия"</t>
  </si>
  <si>
    <t>Услуги по доставке образцов биоматериала (стул), в Европейскую Молекулярную Биологическую Лаборраторию (EMBL). Комплекс работ по выделению ДНК из стула, секвенированию и анализу результатов Европейская Молекулярная Биологическая Лаборратория (EMBL), Гейдельберг, Германия</t>
  </si>
  <si>
    <t>Услуги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</si>
  <si>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Аренда вивария, предоставление лабораторных животных, предоставление услуг научного и вспомогательного персонала, обеспечение химическими реактивами для работы на HPLC.</t>
  </si>
  <si>
    <t>Расходные лабораторные материалы в рамках НТП "Разработка методологии клинической трансляции современных технологий для стимулирования компенсаторных и регенеративных процессов при патологиях печени и костной ткани"</t>
  </si>
  <si>
    <t xml:space="preserve">Расходные лабораторные материалы в рамках НТП "Разработка методов целенаправленной доставки антивирусных препаратов и иммуномодуляторов для лечения вирусных гепатитов" </t>
  </si>
  <si>
    <t xml:space="preserve">Расходные лабораторные материалы в рамках НТП "Исследования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клеток" </t>
  </si>
  <si>
    <t>Реагенты, реактивы, лабораторная посуда, изделия мед.назначения и др. расходные материалы, необходимые для обеспечения деятельности лабораторий ЧУ "Центр наук о жизни"</t>
  </si>
  <si>
    <t>Услуги по проведению клинических исследований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</si>
  <si>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Услуги включают в себя: проведение клинических исследований препарата Цитафат (рандомизированное исследование с двойным слепым контролем в соответствии с требованиями GCP по регламенту второй фазы клинических), не менее чем на 350 пациентах</t>
  </si>
  <si>
    <t>Услуги включают в себя: внедрения фармакоцитов с антибиотиками не менее чем, на 50 пациентах.</t>
  </si>
  <si>
    <t>Расходные лабораторные материалы в рамках проекта "Генофонд казахской популяции по данным о полиморфизме Y-хромосомы"</t>
  </si>
  <si>
    <t>Реагенты, реактивы, лабораторная посуда и др. расходные материалы, необходимые для реализации проекта "Генофонд казахской популяции по данным о полиморфизме Y-хромосомы" по субтипированию и анализу данных</t>
  </si>
  <si>
    <t>Расходные лабораторные материалы в рамках проекта "Картирование эко-социальных и генетических факторов, определяющих восприимчивость к туберкулезу"</t>
  </si>
  <si>
    <t xml:space="preserve">Реагенты, реактивы, лабораторная посуда и др. расходные материалы, необходимые  для реализации проекта "Картирование эко-социальных и генетических факторов, определяющих восприимчивость к туберкулезу" </t>
  </si>
  <si>
    <t>Расходные лабораторные материалы в рамках проекта   "Геномный и транскриптомный профиль рака пищевода"</t>
  </si>
  <si>
    <t>Реагенты, реактивы, лабораторная посуда и др. расходные материалы, необходимые  для реализации проекта "Геномный и транскриптомный профиль рака пищевода"</t>
  </si>
  <si>
    <t>Консультационные услуги  по проекту "Генофонд казахской популяции по данным о полиморфизме Y-хромосомы"</t>
  </si>
  <si>
    <t xml:space="preserve">Консультационные услуги  для реализации проекта "Генофонд казахской популяции по данным о полиморфизме Y-хромосомы" по субтипированию и анализу данных. </t>
  </si>
  <si>
    <t>Консультационные услуги  по проекту " Геномный и транскриптомный профиль рака пищевода "</t>
  </si>
  <si>
    <t xml:space="preserve">Консультационные услуги  для реализации проекта " Геномный и транскриптомный профиль рака пищевода " по субтипированию и анализу данных. </t>
  </si>
  <si>
    <t>Консультационные услуги  по проекту  "Картирование эко-социальных и генетических факторов, определяющих восприимчивость к туберкулезу</t>
  </si>
  <si>
    <t>Консультационные услуги  для реализации проекта  "Картирование эко-социальных и генетических факторов, определяющих восприимчивость к туберкулезу"  по методам полного геномного секвенирования.</t>
  </si>
  <si>
    <t>Расходные лабораторных материалов  в рамках НТП "Создание системы клинических исследований лекарственных средств на примере проведения испытаний оригинального отечественного цитопротектора и системы целенаправленной доставки антибиотиков при тяжёлых инфекциях"</t>
  </si>
  <si>
    <t>Расходные лабораторные материалы в рамках НТП "Сравнительное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теней"</t>
  </si>
  <si>
    <t>Вода питьевая, в 19 литровых бутылях. Цена указана без учета емкости для воды (бутыля). На предоставленный наполненный бутыль с водой, будет возвращен пустой бутыль без воды. Питьевая вода, не менее 8 степеней очистки, бутыли из поликарбоната. Озонированная, насыщенная кислородом. С содержанием йода и фтора.</t>
  </si>
  <si>
    <t>временное владение и пользование нежилыми помещения с имуществом, для размещения офиса, складов и лабораторий,  расположенных в ВП-3, ВП-8, ВП-9 здания научно-образовательного комплекса «Назарбаев Университет», площадью не менее 455 кв.м.</t>
  </si>
  <si>
    <t>аренда транспортного средства не ранее 2008 года выпуска, с экипажем и обеспечением всех сопутствующих услуг по техническому обслуживанию транспортного средства (включая своевременное обеспечение ГСМ, парковку в отапливаемом гараже, периодическую мойку и т.д.).</t>
  </si>
  <si>
    <t xml:space="preserve">Услуги сотовой связи </t>
  </si>
  <si>
    <t>подпункт 34)</t>
  </si>
  <si>
    <t>Экспертиза материалов клинических исследований фармакологических и лекарственных средств</t>
  </si>
  <si>
    <t>Экспертиза материалов III фазы международного рандомизированного клинического исследования «HeartMate III Маркировка CE». Итог: заключение о выполнимости клинического исследования.</t>
  </si>
  <si>
    <t>Услуги добровольного страхования гражданско-правовой ответственности</t>
  </si>
  <si>
    <r>
      <t xml:space="preserve">Услуга </t>
    </r>
    <r>
      <rPr>
        <sz val="10"/>
        <color theme="1"/>
        <rFont val="Times New Roman"/>
        <family val="1"/>
        <charset val="204"/>
      </rPr>
      <t>страхования гражданско-правовой ответственности за причинение вреда жизни/здоровью третьих лиц в результате осуществления Страхователем своей профессиональной деятельности (проведение клинического исследования нового препарата)</t>
    </r>
    <r>
      <rPr>
        <sz val="10"/>
        <color rgb="FF000000"/>
        <rFont val="Times New Roman"/>
        <family val="1"/>
        <charset val="204"/>
      </rPr>
      <t>. Страхование не менее 200 человек. Срок страхования не менее 12 месяцев.</t>
    </r>
  </si>
  <si>
    <t>В течение 12 месяцев со дня заключения договора</t>
  </si>
  <si>
    <t>г.Астана, пр.Кабанбай батыра, 53</t>
  </si>
  <si>
    <t>подпункт 12)</t>
  </si>
  <si>
    <t>подпункт 4)</t>
  </si>
  <si>
    <t>от "26" февраля 2014 года № 11-н/қ</t>
  </si>
  <si>
    <t>В течение 30 календарных дней со дня заключения договора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</si>
</sst>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164" formatCode="0.0"/>
    <numFmt numFmtId="165" formatCode="[$-F400]h:mm:ss\ AM/PM"/>
  </numFmts>
  <fonts count="12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3" fillId="0" borderId="0" applyFont="0" applyFill="0" applyBorder="0" applyAlignment="0" applyProtection="0"/>
    <xf numFmtId="0" fontId="7" fillId="0" borderId="0"/>
    <xf numFmtId="0" fontId="9" fillId="0" borderId="0"/>
    <xf numFmtId="0" fontId="10" fillId="0" borderId="0"/>
    <xf numFmtId="0" fontId="11" fillId="0" borderId="0"/>
    <xf numFmtId="164" fontId="11" fillId="0" borderId="0" applyFont="0" applyFill="0" applyBorder="0" applyAlignment="0" applyProtection="0"/>
    <xf numFmtId="0" fontId="7" fillId="0" borderId="0"/>
  </cellStyleXfs>
  <cellXfs count="84">
    <xf numFmtId="0" fontId="0" fillId="0" borderId="0" xfId="0"/>
    <xf numFmtId="3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1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3" fontId="1" fillId="2" borderId="1" xfId="1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41" fontId="2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/>
    <xf numFmtId="3" fontId="5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right" vertical="center" wrapText="1"/>
    </xf>
    <xf numFmtId="2" fontId="4" fillId="2" borderId="0" xfId="0" applyNumberFormat="1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4" fillId="2" borderId="0" xfId="0" applyNumberFormat="1" applyFont="1" applyFill="1" applyAlignment="1">
      <alignment horizontal="left" vertical="center"/>
    </xf>
    <xf numFmtId="3" fontId="4" fillId="2" borderId="2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165" fontId="4" fillId="2" borderId="2" xfId="0" applyNumberFormat="1" applyFont="1" applyFill="1" applyBorder="1" applyAlignment="1">
      <alignment horizontal="lef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8" fillId="2" borderId="2" xfId="2" applyFont="1" applyFill="1" applyBorder="1" applyAlignment="1">
      <alignment horizontal="center" vertical="distributed"/>
    </xf>
    <xf numFmtId="0" fontId="4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 applyAlignment="1">
      <alignment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65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right" vertical="center" wrapText="1"/>
    </xf>
    <xf numFmtId="165" fontId="2" fillId="2" borderId="0" xfId="0" applyNumberFormat="1" applyFont="1" applyFill="1" applyAlignment="1">
      <alignment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3" fontId="4" fillId="2" borderId="6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" fontId="1" fillId="2" borderId="3" xfId="1" applyNumberFormat="1" applyFont="1" applyFill="1" applyBorder="1" applyAlignment="1">
      <alignment horizontal="left" vertical="center" wrapText="1"/>
    </xf>
    <xf numFmtId="1" fontId="1" fillId="2" borderId="4" xfId="1" applyNumberFormat="1" applyFont="1" applyFill="1" applyBorder="1" applyAlignment="1">
      <alignment horizontal="left" vertical="center" wrapText="1"/>
    </xf>
    <xf numFmtId="1" fontId="1" fillId="2" borderId="5" xfId="1" applyNumberFormat="1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</cellXfs>
  <cellStyles count="8">
    <cellStyle name="Normal 2" xfId="4"/>
    <cellStyle name="Normal 6" xfId="7"/>
    <cellStyle name="Обычный" xfId="0" builtinId="0"/>
    <cellStyle name="Обычный 15" xfId="2"/>
    <cellStyle name="Обычный 2" xfId="5"/>
    <cellStyle name="Обычный 2 8" xfId="3"/>
    <cellStyle name="Финансовый 2" xfId="6"/>
    <cellStyle name="Финансовый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"/>
  <sheetViews>
    <sheetView tabSelected="1" view="pageBreakPreview" zoomScale="70" zoomScaleNormal="60" zoomScaleSheetLayoutView="70" workbookViewId="0">
      <selection activeCell="L51" sqref="L51"/>
    </sheetView>
  </sheetViews>
  <sheetFormatPr defaultRowHeight="12.75" x14ac:dyDescent="0.2"/>
  <cols>
    <col min="1" max="1" width="9.140625" style="12"/>
    <col min="2" max="2" width="26.42578125" style="33" customWidth="1"/>
    <col min="3" max="3" width="9.140625" style="31" customWidth="1"/>
    <col min="4" max="4" width="51.42578125" style="33" customWidth="1"/>
    <col min="5" max="6" width="9.140625" style="13"/>
    <col min="7" max="7" width="11.5703125" style="22" customWidth="1"/>
    <col min="8" max="8" width="13.140625" style="22" customWidth="1"/>
    <col min="9" max="9" width="14.42578125" style="22" customWidth="1"/>
    <col min="10" max="10" width="11.7109375" style="12" customWidth="1"/>
    <col min="11" max="11" width="20.28515625" style="13" customWidth="1"/>
    <col min="12" max="12" width="13.85546875" style="13" customWidth="1"/>
    <col min="13" max="16384" width="9.140625" style="12"/>
  </cols>
  <sheetData>
    <row r="1" spans="1:12" x14ac:dyDescent="0.2">
      <c r="I1" s="34" t="s">
        <v>14</v>
      </c>
      <c r="J1" s="32"/>
    </row>
    <row r="2" spans="1:12" x14ac:dyDescent="0.2">
      <c r="I2" s="34" t="s">
        <v>52</v>
      </c>
      <c r="J2" s="33"/>
      <c r="K2" s="33"/>
    </row>
    <row r="3" spans="1:12" x14ac:dyDescent="0.2">
      <c r="I3" s="76" t="s">
        <v>111</v>
      </c>
      <c r="J3" s="76"/>
      <c r="K3" s="76"/>
    </row>
    <row r="5" spans="1:12" x14ac:dyDescent="0.2">
      <c r="A5" s="77" t="s">
        <v>49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</row>
    <row r="6" spans="1:12" x14ac:dyDescent="0.2">
      <c r="A6" s="2"/>
      <c r="B6" s="3"/>
      <c r="C6" s="14"/>
      <c r="D6" s="3"/>
      <c r="E6" s="16"/>
      <c r="F6" s="2"/>
      <c r="G6" s="1"/>
      <c r="H6" s="1"/>
      <c r="I6" s="1"/>
      <c r="J6" s="1"/>
      <c r="K6" s="16"/>
      <c r="L6" s="16"/>
    </row>
    <row r="7" spans="1:12" ht="76.5" x14ac:dyDescent="0.2">
      <c r="A7" s="4" t="s">
        <v>0</v>
      </c>
      <c r="B7" s="6" t="s">
        <v>1</v>
      </c>
      <c r="C7" s="15" t="s">
        <v>2</v>
      </c>
      <c r="D7" s="6" t="s">
        <v>3</v>
      </c>
      <c r="E7" s="5" t="s">
        <v>4</v>
      </c>
      <c r="F7" s="4" t="s">
        <v>5</v>
      </c>
      <c r="G7" s="5" t="s">
        <v>6</v>
      </c>
      <c r="H7" s="5" t="s">
        <v>7</v>
      </c>
      <c r="I7" s="17" t="s">
        <v>8</v>
      </c>
      <c r="J7" s="7" t="s">
        <v>9</v>
      </c>
      <c r="K7" s="5" t="s">
        <v>10</v>
      </c>
      <c r="L7" s="5" t="s">
        <v>11</v>
      </c>
    </row>
    <row r="8" spans="1:12" x14ac:dyDescent="0.2">
      <c r="A8" s="4">
        <v>1</v>
      </c>
      <c r="B8" s="6">
        <v>2</v>
      </c>
      <c r="C8" s="4">
        <v>3</v>
      </c>
      <c r="D8" s="6">
        <v>4</v>
      </c>
      <c r="E8" s="5">
        <v>5</v>
      </c>
      <c r="F8" s="4">
        <v>6</v>
      </c>
      <c r="G8" s="5">
        <v>7</v>
      </c>
      <c r="H8" s="8">
        <v>8</v>
      </c>
      <c r="I8" s="18">
        <v>9</v>
      </c>
      <c r="J8" s="8">
        <v>10</v>
      </c>
      <c r="K8" s="5">
        <v>11</v>
      </c>
      <c r="L8" s="5">
        <v>12</v>
      </c>
    </row>
    <row r="9" spans="1:12" x14ac:dyDescent="0.2">
      <c r="A9" s="73" t="s">
        <v>12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5"/>
    </row>
    <row r="10" spans="1:12" x14ac:dyDescent="0.2">
      <c r="A10" s="73" t="s">
        <v>13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5"/>
    </row>
    <row r="11" spans="1:12" ht="92.25" customHeight="1" x14ac:dyDescent="0.2">
      <c r="A11" s="42">
        <v>1</v>
      </c>
      <c r="B11" s="25" t="s">
        <v>53</v>
      </c>
      <c r="C11" s="9" t="s">
        <v>46</v>
      </c>
      <c r="D11" s="25" t="s">
        <v>54</v>
      </c>
      <c r="E11" s="43" t="s">
        <v>29</v>
      </c>
      <c r="F11" s="44">
        <v>1</v>
      </c>
      <c r="G11" s="45">
        <v>297090000</v>
      </c>
      <c r="H11" s="46">
        <f>G11*F11</f>
        <v>297090000</v>
      </c>
      <c r="I11" s="47">
        <f t="shared" ref="I11" si="0">H11*1.12</f>
        <v>332740800.00000006</v>
      </c>
      <c r="J11" s="48" t="s">
        <v>39</v>
      </c>
      <c r="K11" s="36" t="s">
        <v>44</v>
      </c>
      <c r="L11" s="19" t="s">
        <v>48</v>
      </c>
    </row>
    <row r="12" spans="1:12" x14ac:dyDescent="0.2">
      <c r="A12" s="26"/>
      <c r="B12" s="78" t="s">
        <v>15</v>
      </c>
      <c r="C12" s="79"/>
      <c r="D12" s="28"/>
      <c r="E12" s="21"/>
      <c r="F12" s="21"/>
      <c r="G12" s="23"/>
      <c r="H12" s="27">
        <f>SUM(H11:H11)</f>
        <v>297090000</v>
      </c>
      <c r="I12" s="27">
        <f>SUM(I11:I11)</f>
        <v>332740800.00000006</v>
      </c>
      <c r="J12" s="35"/>
      <c r="K12" s="21"/>
      <c r="L12" s="21"/>
    </row>
    <row r="13" spans="1:12" x14ac:dyDescent="0.2">
      <c r="A13" s="78" t="s">
        <v>18</v>
      </c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79"/>
    </row>
    <row r="14" spans="1:12" ht="246" customHeight="1" x14ac:dyDescent="0.2">
      <c r="A14" s="9">
        <v>1</v>
      </c>
      <c r="B14" s="24" t="s">
        <v>32</v>
      </c>
      <c r="C14" s="36" t="s">
        <v>37</v>
      </c>
      <c r="D14" s="25" t="s">
        <v>50</v>
      </c>
      <c r="E14" s="9" t="s">
        <v>38</v>
      </c>
      <c r="F14" s="9">
        <v>1</v>
      </c>
      <c r="G14" s="10">
        <v>500000</v>
      </c>
      <c r="H14" s="10">
        <f>G14*F14</f>
        <v>500000</v>
      </c>
      <c r="I14" s="10">
        <f>H14*1.12</f>
        <v>560000</v>
      </c>
      <c r="J14" s="11"/>
      <c r="K14" s="9" t="s">
        <v>67</v>
      </c>
      <c r="L14" s="19" t="s">
        <v>48</v>
      </c>
    </row>
    <row r="15" spans="1:12" ht="72" customHeight="1" x14ac:dyDescent="0.2">
      <c r="A15" s="9">
        <v>2</v>
      </c>
      <c r="B15" s="24" t="s">
        <v>32</v>
      </c>
      <c r="C15" s="36" t="s">
        <v>37</v>
      </c>
      <c r="D15" s="25" t="s">
        <v>51</v>
      </c>
      <c r="E15" s="9" t="s">
        <v>38</v>
      </c>
      <c r="F15" s="9">
        <v>1</v>
      </c>
      <c r="G15" s="10">
        <v>28000</v>
      </c>
      <c r="H15" s="10">
        <f t="shared" ref="H15" si="1">G15*F15</f>
        <v>28000</v>
      </c>
      <c r="I15" s="10">
        <f t="shared" ref="I15" si="2">H15*1.12</f>
        <v>31360.000000000004</v>
      </c>
      <c r="J15" s="11"/>
      <c r="K15" s="9" t="s">
        <v>67</v>
      </c>
      <c r="L15" s="19" t="s">
        <v>48</v>
      </c>
    </row>
    <row r="16" spans="1:12" x14ac:dyDescent="0.2">
      <c r="A16" s="26"/>
      <c r="B16" s="37" t="s">
        <v>19</v>
      </c>
      <c r="C16" s="38"/>
      <c r="D16" s="28"/>
      <c r="E16" s="21"/>
      <c r="F16" s="21"/>
      <c r="G16" s="23"/>
      <c r="H16" s="27">
        <f>SUM(H14:H15)</f>
        <v>528000</v>
      </c>
      <c r="I16" s="27">
        <f>SUM(I14:I15)</f>
        <v>591360</v>
      </c>
      <c r="J16" s="35"/>
      <c r="K16" s="21"/>
      <c r="L16" s="21"/>
    </row>
    <row r="17" spans="1:12" x14ac:dyDescent="0.2">
      <c r="A17" s="26"/>
      <c r="B17" s="81" t="s">
        <v>16</v>
      </c>
      <c r="C17" s="81"/>
      <c r="D17" s="28"/>
      <c r="E17" s="21"/>
      <c r="F17" s="21"/>
      <c r="G17" s="23"/>
      <c r="H17" s="27">
        <f>H12+H16</f>
        <v>297618000</v>
      </c>
      <c r="I17" s="27">
        <f>I12+I16</f>
        <v>333332160.00000006</v>
      </c>
      <c r="J17" s="26"/>
      <c r="K17" s="21"/>
      <c r="L17" s="21"/>
    </row>
    <row r="18" spans="1:12" x14ac:dyDescent="0.2">
      <c r="A18" s="73" t="s">
        <v>17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5"/>
    </row>
    <row r="19" spans="1:12" x14ac:dyDescent="0.2">
      <c r="A19" s="73" t="s">
        <v>13</v>
      </c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5"/>
    </row>
    <row r="20" spans="1:12" ht="78" customHeight="1" x14ac:dyDescent="0.2">
      <c r="A20" s="9">
        <v>1</v>
      </c>
      <c r="B20" s="24" t="s">
        <v>23</v>
      </c>
      <c r="C20" s="20" t="s">
        <v>34</v>
      </c>
      <c r="D20" s="56" t="s">
        <v>98</v>
      </c>
      <c r="E20" s="9" t="s">
        <v>35</v>
      </c>
      <c r="F20" s="9">
        <v>506</v>
      </c>
      <c r="G20" s="10">
        <v>477</v>
      </c>
      <c r="H20" s="10">
        <f>G20*F20</f>
        <v>241362</v>
      </c>
      <c r="I20" s="10">
        <f t="shared" ref="I20:I22" si="3">H20*1.12</f>
        <v>270325.44</v>
      </c>
      <c r="J20" s="11" t="s">
        <v>39</v>
      </c>
      <c r="K20" s="9" t="s">
        <v>67</v>
      </c>
      <c r="L20" s="19" t="s">
        <v>48</v>
      </c>
    </row>
    <row r="21" spans="1:12" ht="31.5" customHeight="1" x14ac:dyDescent="0.2">
      <c r="A21" s="9">
        <v>2</v>
      </c>
      <c r="B21" s="24" t="s">
        <v>24</v>
      </c>
      <c r="C21" s="20" t="s">
        <v>34</v>
      </c>
      <c r="D21" s="24" t="s">
        <v>36</v>
      </c>
      <c r="E21" s="9" t="s">
        <v>29</v>
      </c>
      <c r="F21" s="9">
        <v>1</v>
      </c>
      <c r="G21" s="10">
        <v>1755000</v>
      </c>
      <c r="H21" s="10">
        <f t="shared" ref="H21:H22" si="4">G21*F21</f>
        <v>1755000</v>
      </c>
      <c r="I21" s="10">
        <f t="shared" si="3"/>
        <v>1965600.0000000002</v>
      </c>
      <c r="J21" s="11" t="s">
        <v>39</v>
      </c>
      <c r="K21" s="9" t="s">
        <v>67</v>
      </c>
      <c r="L21" s="19" t="s">
        <v>48</v>
      </c>
    </row>
    <row r="22" spans="1:12" ht="59.25" customHeight="1" x14ac:dyDescent="0.2">
      <c r="A22" s="36">
        <v>3</v>
      </c>
      <c r="B22" s="56" t="s">
        <v>41</v>
      </c>
      <c r="C22" s="55" t="s">
        <v>34</v>
      </c>
      <c r="D22" s="56" t="s">
        <v>43</v>
      </c>
      <c r="E22" s="57" t="s">
        <v>42</v>
      </c>
      <c r="F22" s="57">
        <v>65</v>
      </c>
      <c r="G22" s="50">
        <v>2232.1428571428569</v>
      </c>
      <c r="H22" s="50">
        <f t="shared" si="4"/>
        <v>145089.28571428571</v>
      </c>
      <c r="I22" s="50">
        <f t="shared" si="3"/>
        <v>162500</v>
      </c>
      <c r="J22" s="57" t="s">
        <v>39</v>
      </c>
      <c r="K22" s="57" t="s">
        <v>66</v>
      </c>
      <c r="L22" s="19" t="s">
        <v>48</v>
      </c>
    </row>
    <row r="23" spans="1:12" ht="111" customHeight="1" x14ac:dyDescent="0.2">
      <c r="A23" s="9">
        <v>4</v>
      </c>
      <c r="B23" s="49" t="s">
        <v>57</v>
      </c>
      <c r="C23" s="9" t="s">
        <v>45</v>
      </c>
      <c r="D23" s="41" t="s">
        <v>58</v>
      </c>
      <c r="E23" s="21" t="s">
        <v>29</v>
      </c>
      <c r="F23" s="21">
        <v>1</v>
      </c>
      <c r="G23" s="23">
        <v>16847000</v>
      </c>
      <c r="H23" s="50">
        <f>G23*F23</f>
        <v>16847000</v>
      </c>
      <c r="I23" s="51">
        <f>H23*1.12</f>
        <v>18868640</v>
      </c>
      <c r="J23" s="52" t="s">
        <v>39</v>
      </c>
      <c r="K23" s="9" t="s">
        <v>44</v>
      </c>
      <c r="L23" s="9" t="s">
        <v>59</v>
      </c>
    </row>
    <row r="24" spans="1:12" ht="78.75" customHeight="1" x14ac:dyDescent="0.2">
      <c r="A24" s="9">
        <v>5</v>
      </c>
      <c r="B24" s="49" t="s">
        <v>60</v>
      </c>
      <c r="C24" s="9" t="s">
        <v>45</v>
      </c>
      <c r="D24" s="41" t="s">
        <v>61</v>
      </c>
      <c r="E24" s="21" t="s">
        <v>29</v>
      </c>
      <c r="F24" s="21">
        <v>1</v>
      </c>
      <c r="G24" s="23">
        <v>9427000</v>
      </c>
      <c r="H24" s="50">
        <f t="shared" ref="H24:H32" si="5">G24*F24</f>
        <v>9427000</v>
      </c>
      <c r="I24" s="51">
        <f t="shared" ref="I24:I32" si="6">H24*1.12</f>
        <v>10558240.000000002</v>
      </c>
      <c r="J24" s="52" t="s">
        <v>39</v>
      </c>
      <c r="K24" s="9" t="s">
        <v>44</v>
      </c>
      <c r="L24" s="9" t="s">
        <v>59</v>
      </c>
    </row>
    <row r="25" spans="1:12" ht="189.75" customHeight="1" x14ac:dyDescent="0.2">
      <c r="A25" s="9">
        <v>6</v>
      </c>
      <c r="B25" s="41" t="s">
        <v>96</v>
      </c>
      <c r="C25" s="9" t="s">
        <v>45</v>
      </c>
      <c r="D25" s="41" t="s">
        <v>62</v>
      </c>
      <c r="E25" s="21" t="s">
        <v>29</v>
      </c>
      <c r="F25" s="21">
        <v>1</v>
      </c>
      <c r="G25" s="23">
        <v>3437000</v>
      </c>
      <c r="H25" s="50">
        <f t="shared" si="5"/>
        <v>3437000</v>
      </c>
      <c r="I25" s="51">
        <f t="shared" si="6"/>
        <v>3849440.0000000005</v>
      </c>
      <c r="J25" s="52" t="s">
        <v>39</v>
      </c>
      <c r="K25" s="9" t="s">
        <v>44</v>
      </c>
      <c r="L25" s="9" t="s">
        <v>59</v>
      </c>
    </row>
    <row r="26" spans="1:12" ht="180.75" customHeight="1" x14ac:dyDescent="0.2">
      <c r="A26" s="9">
        <v>7</v>
      </c>
      <c r="B26" s="53" t="s">
        <v>97</v>
      </c>
      <c r="C26" s="9" t="s">
        <v>45</v>
      </c>
      <c r="D26" s="41" t="s">
        <v>62</v>
      </c>
      <c r="E26" s="21" t="s">
        <v>29</v>
      </c>
      <c r="F26" s="21">
        <v>1</v>
      </c>
      <c r="G26" s="23">
        <v>7348000</v>
      </c>
      <c r="H26" s="50">
        <f t="shared" si="5"/>
        <v>7348000</v>
      </c>
      <c r="I26" s="51">
        <f t="shared" si="6"/>
        <v>8229760.0000000009</v>
      </c>
      <c r="J26" s="52" t="s">
        <v>39</v>
      </c>
      <c r="K26" s="9" t="s">
        <v>44</v>
      </c>
      <c r="L26" s="9" t="s">
        <v>59</v>
      </c>
    </row>
    <row r="27" spans="1:12" s="13" customFormat="1" ht="139.5" customHeight="1" x14ac:dyDescent="0.25">
      <c r="A27" s="9">
        <v>8</v>
      </c>
      <c r="B27" s="24" t="s">
        <v>77</v>
      </c>
      <c r="C27" s="9" t="s">
        <v>45</v>
      </c>
      <c r="D27" s="9" t="s">
        <v>80</v>
      </c>
      <c r="E27" s="21" t="s">
        <v>29</v>
      </c>
      <c r="F27" s="21">
        <v>1</v>
      </c>
      <c r="G27" s="23">
        <v>22554000</v>
      </c>
      <c r="H27" s="50">
        <f t="shared" si="5"/>
        <v>22554000</v>
      </c>
      <c r="I27" s="51">
        <f t="shared" si="6"/>
        <v>25260480.000000004</v>
      </c>
      <c r="J27" s="52" t="s">
        <v>39</v>
      </c>
      <c r="K27" s="9" t="s">
        <v>44</v>
      </c>
      <c r="L27" s="9" t="s">
        <v>59</v>
      </c>
    </row>
    <row r="28" spans="1:12" s="13" customFormat="1" ht="139.5" customHeight="1" x14ac:dyDescent="0.25">
      <c r="A28" s="9">
        <v>9</v>
      </c>
      <c r="B28" s="24" t="s">
        <v>78</v>
      </c>
      <c r="C28" s="9" t="s">
        <v>45</v>
      </c>
      <c r="D28" s="9" t="s">
        <v>80</v>
      </c>
      <c r="E28" s="21" t="s">
        <v>29</v>
      </c>
      <c r="F28" s="21">
        <v>1</v>
      </c>
      <c r="G28" s="23">
        <v>6250000</v>
      </c>
      <c r="H28" s="50">
        <f t="shared" si="5"/>
        <v>6250000</v>
      </c>
      <c r="I28" s="51">
        <f t="shared" si="6"/>
        <v>7000000.0000000009</v>
      </c>
      <c r="J28" s="52" t="s">
        <v>39</v>
      </c>
      <c r="K28" s="9" t="s">
        <v>44</v>
      </c>
      <c r="L28" s="9" t="s">
        <v>59</v>
      </c>
    </row>
    <row r="29" spans="1:12" ht="180.75" customHeight="1" x14ac:dyDescent="0.2">
      <c r="A29" s="9">
        <v>10</v>
      </c>
      <c r="B29" s="41" t="s">
        <v>79</v>
      </c>
      <c r="C29" s="9" t="s">
        <v>45</v>
      </c>
      <c r="D29" s="9" t="s">
        <v>80</v>
      </c>
      <c r="E29" s="21" t="s">
        <v>29</v>
      </c>
      <c r="F29" s="21">
        <v>1</v>
      </c>
      <c r="G29" s="23">
        <v>4678000</v>
      </c>
      <c r="H29" s="50">
        <f t="shared" si="5"/>
        <v>4678000</v>
      </c>
      <c r="I29" s="51">
        <f t="shared" si="6"/>
        <v>5239360.0000000009</v>
      </c>
      <c r="J29" s="52" t="s">
        <v>39</v>
      </c>
      <c r="K29" s="9" t="s">
        <v>44</v>
      </c>
      <c r="L29" s="9" t="s">
        <v>59</v>
      </c>
    </row>
    <row r="30" spans="1:12" ht="88.5" customHeight="1" x14ac:dyDescent="0.2">
      <c r="A30" s="9">
        <v>11</v>
      </c>
      <c r="B30" s="24" t="s">
        <v>84</v>
      </c>
      <c r="C30" s="9" t="s">
        <v>45</v>
      </c>
      <c r="D30" s="9" t="s">
        <v>85</v>
      </c>
      <c r="E30" s="21" t="s">
        <v>29</v>
      </c>
      <c r="F30" s="21">
        <v>1</v>
      </c>
      <c r="G30" s="23">
        <v>4023000</v>
      </c>
      <c r="H30" s="50">
        <f t="shared" si="5"/>
        <v>4023000</v>
      </c>
      <c r="I30" s="51">
        <f t="shared" si="6"/>
        <v>4505760</v>
      </c>
      <c r="J30" s="52" t="s">
        <v>39</v>
      </c>
      <c r="K30" s="9" t="s">
        <v>44</v>
      </c>
      <c r="L30" s="9" t="s">
        <v>59</v>
      </c>
    </row>
    <row r="31" spans="1:12" ht="108.75" customHeight="1" x14ac:dyDescent="0.2">
      <c r="A31" s="9">
        <v>12</v>
      </c>
      <c r="B31" s="24" t="s">
        <v>86</v>
      </c>
      <c r="C31" s="9" t="s">
        <v>45</v>
      </c>
      <c r="D31" s="9" t="s">
        <v>87</v>
      </c>
      <c r="E31" s="21" t="s">
        <v>29</v>
      </c>
      <c r="F31" s="21">
        <v>1</v>
      </c>
      <c r="G31" s="23">
        <v>24845000</v>
      </c>
      <c r="H31" s="50">
        <f t="shared" si="5"/>
        <v>24845000</v>
      </c>
      <c r="I31" s="51">
        <f t="shared" si="6"/>
        <v>27826400.000000004</v>
      </c>
      <c r="J31" s="52" t="s">
        <v>39</v>
      </c>
      <c r="K31" s="9" t="s">
        <v>44</v>
      </c>
      <c r="L31" s="9" t="s">
        <v>59</v>
      </c>
    </row>
    <row r="32" spans="1:12" ht="63.75" x14ac:dyDescent="0.2">
      <c r="A32" s="9">
        <v>13</v>
      </c>
      <c r="B32" s="24" t="s">
        <v>88</v>
      </c>
      <c r="C32" s="9" t="s">
        <v>45</v>
      </c>
      <c r="D32" s="9" t="s">
        <v>89</v>
      </c>
      <c r="E32" s="21" t="s">
        <v>29</v>
      </c>
      <c r="F32" s="21">
        <v>1</v>
      </c>
      <c r="G32" s="23">
        <v>15696000</v>
      </c>
      <c r="H32" s="50">
        <f t="shared" si="5"/>
        <v>15696000</v>
      </c>
      <c r="I32" s="51">
        <f t="shared" si="6"/>
        <v>17579520</v>
      </c>
      <c r="J32" s="52" t="s">
        <v>39</v>
      </c>
      <c r="K32" s="9" t="s">
        <v>44</v>
      </c>
      <c r="L32" s="9" t="s">
        <v>59</v>
      </c>
    </row>
    <row r="33" spans="1:12" x14ac:dyDescent="0.2">
      <c r="A33" s="29"/>
      <c r="B33" s="78" t="s">
        <v>15</v>
      </c>
      <c r="C33" s="79"/>
      <c r="D33" s="28"/>
      <c r="E33" s="21"/>
      <c r="F33" s="21"/>
      <c r="G33" s="23"/>
      <c r="H33" s="27">
        <f>SUM(H20:H32)</f>
        <v>117246451.28571428</v>
      </c>
      <c r="I33" s="27">
        <f>SUM(I20:I32)</f>
        <v>131316025.44000001</v>
      </c>
      <c r="J33" s="29"/>
      <c r="K33" s="21"/>
      <c r="L33" s="21"/>
    </row>
    <row r="34" spans="1:12" x14ac:dyDescent="0.2">
      <c r="A34" s="78" t="s">
        <v>18</v>
      </c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79"/>
    </row>
    <row r="35" spans="1:12" s="32" customFormat="1" ht="72.75" customHeight="1" x14ac:dyDescent="0.25">
      <c r="A35" s="21">
        <v>1</v>
      </c>
      <c r="B35" s="39" t="s">
        <v>22</v>
      </c>
      <c r="C35" s="40" t="s">
        <v>34</v>
      </c>
      <c r="D35" s="60" t="s">
        <v>99</v>
      </c>
      <c r="E35" s="21" t="s">
        <v>38</v>
      </c>
      <c r="F35" s="21">
        <v>1</v>
      </c>
      <c r="G35" s="23">
        <v>15412000</v>
      </c>
      <c r="H35" s="23">
        <f>G35*F35</f>
        <v>15412000</v>
      </c>
      <c r="I35" s="23">
        <f>H35*1.12</f>
        <v>17261440</v>
      </c>
      <c r="J35" s="28"/>
      <c r="K35" s="9" t="s">
        <v>67</v>
      </c>
      <c r="L35" s="19" t="s">
        <v>48</v>
      </c>
    </row>
    <row r="36" spans="1:12" ht="72" customHeight="1" x14ac:dyDescent="0.2">
      <c r="A36" s="21">
        <v>2</v>
      </c>
      <c r="B36" s="24" t="s">
        <v>64</v>
      </c>
      <c r="C36" s="40" t="s">
        <v>34</v>
      </c>
      <c r="D36" s="56" t="s">
        <v>100</v>
      </c>
      <c r="E36" s="21" t="s">
        <v>38</v>
      </c>
      <c r="F36" s="21">
        <v>1</v>
      </c>
      <c r="G36" s="23">
        <v>4916000</v>
      </c>
      <c r="H36" s="23">
        <f t="shared" ref="H36:H41" si="7">G36*F36</f>
        <v>4916000</v>
      </c>
      <c r="I36" s="23">
        <f t="shared" ref="I36:I42" si="8">H36*1.12</f>
        <v>5505920.0000000009</v>
      </c>
      <c r="J36" s="28"/>
      <c r="K36" s="9" t="s">
        <v>68</v>
      </c>
      <c r="L36" s="19" t="s">
        <v>48</v>
      </c>
    </row>
    <row r="37" spans="1:12" ht="35.25" customHeight="1" x14ac:dyDescent="0.2">
      <c r="A37" s="21">
        <v>3</v>
      </c>
      <c r="B37" s="24" t="s">
        <v>25</v>
      </c>
      <c r="C37" s="40" t="s">
        <v>34</v>
      </c>
      <c r="D37" s="54" t="s">
        <v>65</v>
      </c>
      <c r="E37" s="21" t="s">
        <v>38</v>
      </c>
      <c r="F37" s="21">
        <v>1</v>
      </c>
      <c r="G37" s="23">
        <v>44000</v>
      </c>
      <c r="H37" s="23">
        <f t="shared" si="7"/>
        <v>44000</v>
      </c>
      <c r="I37" s="23">
        <f t="shared" si="8"/>
        <v>49280.000000000007</v>
      </c>
      <c r="J37" s="28"/>
      <c r="K37" s="9" t="s">
        <v>67</v>
      </c>
      <c r="L37" s="19" t="s">
        <v>48</v>
      </c>
    </row>
    <row r="38" spans="1:12" ht="38.25" x14ac:dyDescent="0.2">
      <c r="A38" s="21">
        <v>4</v>
      </c>
      <c r="B38" s="24" t="s">
        <v>27</v>
      </c>
      <c r="C38" s="40" t="s">
        <v>34</v>
      </c>
      <c r="D38" s="24" t="s">
        <v>28</v>
      </c>
      <c r="E38" s="21" t="s">
        <v>38</v>
      </c>
      <c r="F38" s="21">
        <v>1</v>
      </c>
      <c r="G38" s="23">
        <v>74000</v>
      </c>
      <c r="H38" s="23">
        <f t="shared" si="7"/>
        <v>74000</v>
      </c>
      <c r="I38" s="23">
        <f t="shared" si="8"/>
        <v>82880.000000000015</v>
      </c>
      <c r="J38" s="28"/>
      <c r="K38" s="9" t="s">
        <v>67</v>
      </c>
      <c r="L38" s="19" t="s">
        <v>48</v>
      </c>
    </row>
    <row r="39" spans="1:12" ht="31.5" customHeight="1" x14ac:dyDescent="0.2">
      <c r="A39" s="21">
        <v>5</v>
      </c>
      <c r="B39" s="24" t="s">
        <v>69</v>
      </c>
      <c r="C39" s="40" t="s">
        <v>34</v>
      </c>
      <c r="D39" s="24" t="s">
        <v>70</v>
      </c>
      <c r="E39" s="21" t="s">
        <v>38</v>
      </c>
      <c r="F39" s="21">
        <v>1</v>
      </c>
      <c r="G39" s="10">
        <v>11558000</v>
      </c>
      <c r="H39" s="10">
        <f t="shared" si="7"/>
        <v>11558000</v>
      </c>
      <c r="I39" s="10">
        <f t="shared" si="8"/>
        <v>12944960.000000002</v>
      </c>
      <c r="J39" s="29"/>
      <c r="K39" s="9" t="s">
        <v>72</v>
      </c>
      <c r="L39" s="19" t="s">
        <v>48</v>
      </c>
    </row>
    <row r="40" spans="1:12" ht="70.5" customHeight="1" x14ac:dyDescent="0.2">
      <c r="A40" s="21">
        <v>6</v>
      </c>
      <c r="B40" s="24" t="s">
        <v>30</v>
      </c>
      <c r="C40" s="40" t="s">
        <v>34</v>
      </c>
      <c r="D40" s="24" t="s">
        <v>31</v>
      </c>
      <c r="E40" s="21" t="s">
        <v>38</v>
      </c>
      <c r="F40" s="21">
        <v>1</v>
      </c>
      <c r="G40" s="10">
        <v>1723000</v>
      </c>
      <c r="H40" s="10">
        <f t="shared" si="7"/>
        <v>1723000</v>
      </c>
      <c r="I40" s="10">
        <f t="shared" si="8"/>
        <v>1929760.0000000002</v>
      </c>
      <c r="J40" s="29"/>
      <c r="K40" s="9" t="s">
        <v>71</v>
      </c>
      <c r="L40" s="19" t="s">
        <v>48</v>
      </c>
    </row>
    <row r="41" spans="1:12" ht="57.75" customHeight="1" x14ac:dyDescent="0.2">
      <c r="A41" s="21">
        <v>7</v>
      </c>
      <c r="B41" s="24" t="s">
        <v>33</v>
      </c>
      <c r="C41" s="40" t="s">
        <v>102</v>
      </c>
      <c r="D41" s="24" t="s">
        <v>101</v>
      </c>
      <c r="E41" s="21" t="s">
        <v>38</v>
      </c>
      <c r="F41" s="21">
        <v>1</v>
      </c>
      <c r="G41" s="10">
        <v>333000</v>
      </c>
      <c r="H41" s="10">
        <f t="shared" si="7"/>
        <v>333000</v>
      </c>
      <c r="I41" s="10">
        <f t="shared" si="8"/>
        <v>372960.00000000006</v>
      </c>
      <c r="J41" s="30"/>
      <c r="K41" s="9" t="s">
        <v>67</v>
      </c>
      <c r="L41" s="19" t="s">
        <v>48</v>
      </c>
    </row>
    <row r="42" spans="1:12" ht="65.25" customHeight="1" x14ac:dyDescent="0.2">
      <c r="A42" s="57">
        <v>8</v>
      </c>
      <c r="B42" s="56" t="s">
        <v>40</v>
      </c>
      <c r="C42" s="58" t="s">
        <v>34</v>
      </c>
      <c r="D42" s="56" t="s">
        <v>63</v>
      </c>
      <c r="E42" s="57" t="s">
        <v>38</v>
      </c>
      <c r="F42" s="57">
        <v>1</v>
      </c>
      <c r="G42" s="50">
        <v>843749.99999999988</v>
      </c>
      <c r="H42" s="50">
        <f t="shared" ref="H42" si="9">G42*F42</f>
        <v>843749.99999999988</v>
      </c>
      <c r="I42" s="50">
        <f t="shared" si="8"/>
        <v>945000</v>
      </c>
      <c r="J42" s="59"/>
      <c r="K42" s="36" t="s">
        <v>66</v>
      </c>
      <c r="L42" s="19" t="s">
        <v>48</v>
      </c>
    </row>
    <row r="43" spans="1:12" ht="153.75" customHeight="1" x14ac:dyDescent="0.2">
      <c r="A43" s="21">
        <v>9</v>
      </c>
      <c r="B43" s="24" t="s">
        <v>55</v>
      </c>
      <c r="C43" s="55" t="s">
        <v>56</v>
      </c>
      <c r="D43" s="24" t="s">
        <v>47</v>
      </c>
      <c r="E43" s="21" t="s">
        <v>26</v>
      </c>
      <c r="F43" s="21">
        <v>1</v>
      </c>
      <c r="G43" s="23">
        <v>7435000</v>
      </c>
      <c r="H43" s="10">
        <f>G43*F43</f>
        <v>7435000</v>
      </c>
      <c r="I43" s="10">
        <f>H43*1.12</f>
        <v>8327200.0000000009</v>
      </c>
      <c r="J43" s="10"/>
      <c r="K43" s="9" t="s">
        <v>67</v>
      </c>
      <c r="L43" s="19" t="s">
        <v>48</v>
      </c>
    </row>
    <row r="44" spans="1:12" ht="152.25" customHeight="1" x14ac:dyDescent="0.2">
      <c r="A44" s="21">
        <v>10</v>
      </c>
      <c r="B44" s="41" t="s">
        <v>73</v>
      </c>
      <c r="C44" s="9" t="s">
        <v>56</v>
      </c>
      <c r="D44" s="41" t="s">
        <v>74</v>
      </c>
      <c r="E44" s="21" t="s">
        <v>26</v>
      </c>
      <c r="F44" s="21">
        <v>1</v>
      </c>
      <c r="G44" s="23">
        <v>37245000</v>
      </c>
      <c r="H44" s="10">
        <f>G44*F44</f>
        <v>37245000</v>
      </c>
      <c r="I44" s="10">
        <f>H44*1.12</f>
        <v>41714400.000000007</v>
      </c>
      <c r="J44" s="23"/>
      <c r="K44" s="9" t="s">
        <v>67</v>
      </c>
      <c r="L44" s="9" t="s">
        <v>59</v>
      </c>
    </row>
    <row r="45" spans="1:12" ht="177" customHeight="1" x14ac:dyDescent="0.2">
      <c r="A45" s="21">
        <v>11</v>
      </c>
      <c r="B45" s="41" t="s">
        <v>75</v>
      </c>
      <c r="C45" s="9" t="s">
        <v>56</v>
      </c>
      <c r="D45" s="41" t="s">
        <v>76</v>
      </c>
      <c r="E45" s="21" t="s">
        <v>26</v>
      </c>
      <c r="F45" s="21">
        <v>1</v>
      </c>
      <c r="G45" s="23">
        <v>8482000</v>
      </c>
      <c r="H45" s="10">
        <f t="shared" ref="H45:H49" si="10">G45*F45</f>
        <v>8482000</v>
      </c>
      <c r="I45" s="10">
        <f t="shared" ref="I45:I52" si="11">H45*1.12</f>
        <v>9499840</v>
      </c>
      <c r="J45" s="23"/>
      <c r="K45" s="9" t="s">
        <v>67</v>
      </c>
      <c r="L45" s="9" t="s">
        <v>59</v>
      </c>
    </row>
    <row r="46" spans="1:12" ht="165.75" x14ac:dyDescent="0.2">
      <c r="A46" s="21">
        <v>12</v>
      </c>
      <c r="B46" s="41" t="s">
        <v>81</v>
      </c>
      <c r="C46" s="9" t="s">
        <v>56</v>
      </c>
      <c r="D46" s="41" t="s">
        <v>82</v>
      </c>
      <c r="E46" s="21" t="s">
        <v>26</v>
      </c>
      <c r="F46" s="21">
        <v>1</v>
      </c>
      <c r="G46" s="23">
        <v>22220500</v>
      </c>
      <c r="H46" s="10">
        <f t="shared" si="10"/>
        <v>22220500</v>
      </c>
      <c r="I46" s="10">
        <f t="shared" si="11"/>
        <v>24886960.000000004</v>
      </c>
      <c r="J46" s="23"/>
      <c r="K46" s="9" t="s">
        <v>67</v>
      </c>
      <c r="L46" s="9" t="s">
        <v>59</v>
      </c>
    </row>
    <row r="47" spans="1:12" ht="165.75" x14ac:dyDescent="0.2">
      <c r="A47" s="21">
        <v>13</v>
      </c>
      <c r="B47" s="41" t="s">
        <v>81</v>
      </c>
      <c r="C47" s="9" t="s">
        <v>56</v>
      </c>
      <c r="D47" s="41" t="s">
        <v>83</v>
      </c>
      <c r="E47" s="21" t="s">
        <v>26</v>
      </c>
      <c r="F47" s="21">
        <v>1</v>
      </c>
      <c r="G47" s="23">
        <v>3125000</v>
      </c>
      <c r="H47" s="10">
        <f t="shared" si="10"/>
        <v>3125000</v>
      </c>
      <c r="I47" s="10">
        <f t="shared" si="11"/>
        <v>3500000.0000000005</v>
      </c>
      <c r="J47" s="23"/>
      <c r="K47" s="9" t="s">
        <v>67</v>
      </c>
      <c r="L47" s="9" t="s">
        <v>59</v>
      </c>
    </row>
    <row r="48" spans="1:12" ht="63.75" x14ac:dyDescent="0.2">
      <c r="A48" s="21">
        <v>14</v>
      </c>
      <c r="B48" s="41" t="s">
        <v>90</v>
      </c>
      <c r="C48" s="9" t="s">
        <v>56</v>
      </c>
      <c r="D48" s="41" t="s">
        <v>91</v>
      </c>
      <c r="E48" s="21" t="s">
        <v>26</v>
      </c>
      <c r="F48" s="21">
        <v>1</v>
      </c>
      <c r="G48" s="23">
        <v>20000000</v>
      </c>
      <c r="H48" s="10">
        <f t="shared" si="10"/>
        <v>20000000</v>
      </c>
      <c r="I48" s="10">
        <f t="shared" si="11"/>
        <v>22400000.000000004</v>
      </c>
      <c r="J48" s="23"/>
      <c r="K48" s="9" t="s">
        <v>67</v>
      </c>
      <c r="L48" s="9" t="s">
        <v>59</v>
      </c>
    </row>
    <row r="49" spans="1:12" ht="51" x14ac:dyDescent="0.2">
      <c r="A49" s="21">
        <v>15</v>
      </c>
      <c r="B49" s="41" t="s">
        <v>92</v>
      </c>
      <c r="C49" s="9" t="s">
        <v>56</v>
      </c>
      <c r="D49" s="41" t="s">
        <v>93</v>
      </c>
      <c r="E49" s="21" t="s">
        <v>26</v>
      </c>
      <c r="F49" s="21">
        <v>1</v>
      </c>
      <c r="G49" s="23">
        <v>14286000</v>
      </c>
      <c r="H49" s="10">
        <f t="shared" si="10"/>
        <v>14286000</v>
      </c>
      <c r="I49" s="10">
        <f t="shared" si="11"/>
        <v>16000320.000000002</v>
      </c>
      <c r="J49" s="23"/>
      <c r="K49" s="9" t="s">
        <v>67</v>
      </c>
      <c r="L49" s="9" t="s">
        <v>59</v>
      </c>
    </row>
    <row r="50" spans="1:12" ht="76.5" x14ac:dyDescent="0.2">
      <c r="A50" s="21">
        <v>16</v>
      </c>
      <c r="B50" s="41" t="s">
        <v>94</v>
      </c>
      <c r="C50" s="9" t="s">
        <v>56</v>
      </c>
      <c r="D50" s="41" t="s">
        <v>95</v>
      </c>
      <c r="E50" s="21" t="s">
        <v>26</v>
      </c>
      <c r="F50" s="21">
        <v>1</v>
      </c>
      <c r="G50" s="23">
        <v>40906000</v>
      </c>
      <c r="H50" s="10">
        <f t="shared" ref="H50:H52" si="12">G50*F50</f>
        <v>40906000</v>
      </c>
      <c r="I50" s="10">
        <f t="shared" si="11"/>
        <v>45814720.000000007</v>
      </c>
      <c r="J50" s="23"/>
      <c r="K50" s="9" t="s">
        <v>67</v>
      </c>
      <c r="L50" s="9" t="s">
        <v>59</v>
      </c>
    </row>
    <row r="51" spans="1:12" ht="51" x14ac:dyDescent="0.2">
      <c r="A51" s="21">
        <v>17</v>
      </c>
      <c r="B51" s="71" t="s">
        <v>103</v>
      </c>
      <c r="C51" s="62" t="s">
        <v>109</v>
      </c>
      <c r="D51" s="63" t="s">
        <v>104</v>
      </c>
      <c r="E51" s="62" t="s">
        <v>26</v>
      </c>
      <c r="F51" s="62">
        <v>1</v>
      </c>
      <c r="G51" s="23">
        <v>77909</v>
      </c>
      <c r="H51" s="10">
        <f t="shared" si="12"/>
        <v>77909</v>
      </c>
      <c r="I51" s="10">
        <f t="shared" si="11"/>
        <v>87258.08</v>
      </c>
      <c r="J51" s="23"/>
      <c r="K51" s="68" t="s">
        <v>112</v>
      </c>
      <c r="L51" s="70" t="s">
        <v>59</v>
      </c>
    </row>
    <row r="52" spans="1:12" ht="76.5" x14ac:dyDescent="0.2">
      <c r="A52" s="21">
        <v>18</v>
      </c>
      <c r="B52" s="72" t="s">
        <v>105</v>
      </c>
      <c r="C52" s="68" t="s">
        <v>110</v>
      </c>
      <c r="D52" s="69" t="s">
        <v>106</v>
      </c>
      <c r="E52" s="68" t="s">
        <v>26</v>
      </c>
      <c r="F52" s="68">
        <v>1</v>
      </c>
      <c r="G52" s="23">
        <v>1000000</v>
      </c>
      <c r="H52" s="10">
        <f t="shared" si="12"/>
        <v>1000000</v>
      </c>
      <c r="I52" s="10">
        <f t="shared" si="11"/>
        <v>1120000</v>
      </c>
      <c r="J52" s="45"/>
      <c r="K52" s="68" t="s">
        <v>107</v>
      </c>
      <c r="L52" s="68" t="s">
        <v>108</v>
      </c>
    </row>
    <row r="53" spans="1:12" x14ac:dyDescent="0.2">
      <c r="A53" s="64"/>
      <c r="B53" s="82" t="s">
        <v>19</v>
      </c>
      <c r="C53" s="83"/>
      <c r="D53" s="65"/>
      <c r="E53" s="61"/>
      <c r="F53" s="61"/>
      <c r="G53" s="66"/>
      <c r="H53" s="67">
        <f>SUM(H35:H52)</f>
        <v>189681159</v>
      </c>
      <c r="I53" s="67">
        <f>SUM(I35:I52)</f>
        <v>212442898.08000001</v>
      </c>
      <c r="J53" s="64"/>
      <c r="K53" s="61"/>
      <c r="L53" s="61"/>
    </row>
    <row r="54" spans="1:12" x14ac:dyDescent="0.2">
      <c r="A54" s="29"/>
      <c r="B54" s="78" t="s">
        <v>20</v>
      </c>
      <c r="C54" s="79"/>
      <c r="D54" s="28"/>
      <c r="E54" s="21"/>
      <c r="F54" s="21"/>
      <c r="G54" s="23"/>
      <c r="H54" s="27">
        <f>H53+H33</f>
        <v>306927610.28571427</v>
      </c>
      <c r="I54" s="27">
        <f>I53+I33</f>
        <v>343758923.52000004</v>
      </c>
      <c r="J54" s="29"/>
      <c r="K54" s="21"/>
      <c r="L54" s="21"/>
    </row>
    <row r="55" spans="1:12" x14ac:dyDescent="0.2">
      <c r="A55" s="29"/>
      <c r="B55" s="78" t="s">
        <v>21</v>
      </c>
      <c r="C55" s="79"/>
      <c r="D55" s="28"/>
      <c r="E55" s="21"/>
      <c r="F55" s="21"/>
      <c r="G55" s="23"/>
      <c r="H55" s="27">
        <f>H54+H17</f>
        <v>604545610.28571427</v>
      </c>
      <c r="I55" s="27">
        <f>I54+I17</f>
        <v>677091083.5200001</v>
      </c>
      <c r="J55" s="29"/>
      <c r="K55" s="21"/>
      <c r="L55" s="21"/>
    </row>
  </sheetData>
  <mergeCells count="14">
    <mergeCell ref="A13:L13"/>
    <mergeCell ref="B54:C54"/>
    <mergeCell ref="B55:C55"/>
    <mergeCell ref="B17:C17"/>
    <mergeCell ref="A18:L18"/>
    <mergeCell ref="A19:L19"/>
    <mergeCell ref="A34:L34"/>
    <mergeCell ref="B53:C53"/>
    <mergeCell ref="B33:C33"/>
    <mergeCell ref="A9:L9"/>
    <mergeCell ref="A10:L10"/>
    <mergeCell ref="I3:K3"/>
    <mergeCell ref="A5:L5"/>
    <mergeCell ref="B12:C12"/>
  </mergeCells>
  <pageMargins left="0.31" right="0.24" top="0.32" bottom="0.31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2014-01-21T08:15:00Z</cp:lastPrinted>
  <dcterms:created xsi:type="dcterms:W3CDTF">2013-01-25T04:43:23Z</dcterms:created>
  <dcterms:modified xsi:type="dcterms:W3CDTF">2014-02-26T08:57:55Z</dcterms:modified>
</cp:coreProperties>
</file>