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960" yWindow="-60" windowWidth="12510" windowHeight="12105" tabRatio="589"/>
  </bookViews>
  <sheets>
    <sheet name="ПЗ товаров, работ 2011 ЧУ ЦЭИ" sheetId="6" r:id="rId1"/>
    <sheet name="Sheet2" sheetId="10" r:id="rId2"/>
    <sheet name="планируемые" sheetId="11" r:id="rId3"/>
    <sheet name="Sheet1" sheetId="12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xlnm._FilterDatabase" localSheetId="0" hidden="1">'ПЗ товаров, работ 2011 ЧУ ЦЭИ'!$A$9:$L$9</definedName>
    <definedName name="_GoBack" localSheetId="0">'ПЗ товаров, работ 2011 ЧУ ЦЭИ'!$B$425</definedName>
    <definedName name="_wes940" localSheetId="0">#REF!</definedName>
    <definedName name="_wes940">#REF!</definedName>
    <definedName name="_xlnm.Database" localSheetId="0">#REF!</definedName>
    <definedName name="_xlnm.Database">#REF!</definedName>
    <definedName name="fdn">'[1]ремонт 25'!$B$10</definedName>
    <definedName name="II" localSheetId="0">[2]исп.см.!#REF!</definedName>
    <definedName name="II">[2]исп.см.!#REF!</definedName>
    <definedName name="_xlnm.Print_Area" localSheetId="0">'ПЗ товаров, работ 2011 ЧУ ЦЭИ'!$A$1:$L$389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24519"/>
</workbook>
</file>

<file path=xl/calcChain.xml><?xml version="1.0" encoding="utf-8"?>
<calcChain xmlns="http://schemas.openxmlformats.org/spreadsheetml/2006/main">
  <c r="J48" i="6"/>
  <c r="L48" s="1"/>
  <c r="L47"/>
  <c r="J47"/>
  <c r="L46"/>
  <c r="J46"/>
  <c r="J45"/>
  <c r="G45" s="1"/>
  <c r="J44"/>
  <c r="G44" s="1"/>
  <c r="J43"/>
  <c r="G43"/>
  <c r="J42"/>
  <c r="G42"/>
  <c r="J41"/>
  <c r="G41"/>
  <c r="J40"/>
  <c r="G40"/>
  <c r="J39"/>
  <c r="G39"/>
  <c r="J38"/>
  <c r="G38"/>
  <c r="J37"/>
  <c r="L37" s="1"/>
  <c r="J36"/>
  <c r="G36" s="1"/>
  <c r="J35"/>
  <c r="G35" s="1"/>
  <c r="J34"/>
  <c r="G34" s="1"/>
  <c r="J33"/>
  <c r="G33" s="1"/>
  <c r="J32"/>
  <c r="G32" s="1"/>
  <c r="J31"/>
  <c r="G31" s="1"/>
  <c r="J30"/>
  <c r="G30" s="1"/>
  <c r="J29"/>
  <c r="G29" s="1"/>
  <c r="J28"/>
  <c r="G28" s="1"/>
  <c r="L27"/>
  <c r="J25"/>
  <c r="G25" s="1"/>
  <c r="K389"/>
  <c r="J56"/>
  <c r="L56" s="1"/>
  <c r="J57"/>
  <c r="L57" s="1"/>
  <c r="J58"/>
  <c r="L58" s="1"/>
  <c r="J59"/>
  <c r="L59" s="1"/>
  <c r="J60"/>
  <c r="L60" s="1"/>
  <c r="J61"/>
  <c r="L61" s="1"/>
  <c r="J62"/>
  <c r="L62" s="1"/>
  <c r="J63"/>
  <c r="L63" s="1"/>
  <c r="J64"/>
  <c r="L64" s="1"/>
  <c r="J65"/>
  <c r="L65" s="1"/>
  <c r="J66"/>
  <c r="L66" s="1"/>
  <c r="J67"/>
  <c r="L67" s="1"/>
  <c r="J68"/>
  <c r="L68" s="1"/>
  <c r="J69"/>
  <c r="L69" s="1"/>
  <c r="J70"/>
  <c r="L70" s="1"/>
  <c r="J71"/>
  <c r="L71" s="1"/>
  <c r="J72"/>
  <c r="L72" s="1"/>
  <c r="J73"/>
  <c r="L73" s="1"/>
  <c r="J74"/>
  <c r="L74" s="1"/>
  <c r="J75"/>
  <c r="L75" s="1"/>
  <c r="J76"/>
  <c r="L76" s="1"/>
  <c r="J77"/>
  <c r="L77" s="1"/>
  <c r="J78"/>
  <c r="L78" s="1"/>
  <c r="J79"/>
  <c r="L79" s="1"/>
  <c r="J80"/>
  <c r="L80" s="1"/>
  <c r="J81"/>
  <c r="L81" s="1"/>
  <c r="J82"/>
  <c r="L82" s="1"/>
  <c r="J83"/>
  <c r="L83" s="1"/>
  <c r="J84"/>
  <c r="L84" s="1"/>
  <c r="J85"/>
  <c r="L85" s="1"/>
  <c r="J86"/>
  <c r="L86" s="1"/>
  <c r="J87"/>
  <c r="L87" s="1"/>
  <c r="J88"/>
  <c r="L88" s="1"/>
  <c r="J89"/>
  <c r="L89" s="1"/>
  <c r="J90"/>
  <c r="L90" s="1"/>
  <c r="J91"/>
  <c r="L91" s="1"/>
  <c r="J92"/>
  <c r="L92" s="1"/>
  <c r="J93"/>
  <c r="L93" s="1"/>
  <c r="J94"/>
  <c r="L94" s="1"/>
  <c r="J55"/>
  <c r="L55" s="1"/>
  <c r="J118" l="1"/>
  <c r="L118" s="1"/>
  <c r="L117"/>
  <c r="J122"/>
  <c r="L122" s="1"/>
  <c r="J49"/>
  <c r="L49" s="1"/>
  <c r="L51"/>
  <c r="L50"/>
  <c r="J124" l="1"/>
  <c r="L124" s="1"/>
  <c r="L23"/>
  <c r="J22"/>
  <c r="L22" s="1"/>
  <c r="L123" l="1"/>
  <c r="J125"/>
  <c r="L125" s="1"/>
  <c r="J18"/>
  <c r="L18" s="1"/>
  <c r="J101"/>
  <c r="L101" s="1"/>
  <c r="J98"/>
  <c r="L98" s="1"/>
  <c r="L97"/>
  <c r="L96"/>
  <c r="L95"/>
  <c r="J13" l="1"/>
  <c r="L13" s="1"/>
  <c r="J11" l="1"/>
  <c r="L11" l="1"/>
  <c r="L127"/>
  <c r="J17"/>
  <c r="L17" s="1"/>
  <c r="J12" l="1"/>
  <c r="L12" l="1"/>
  <c r="J384"/>
  <c r="L384" s="1"/>
  <c r="J298"/>
  <c r="L298" s="1"/>
  <c r="J299"/>
  <c r="L299" s="1"/>
  <c r="J300"/>
  <c r="L300" s="1"/>
  <c r="J301"/>
  <c r="L301" s="1"/>
  <c r="J302"/>
  <c r="L302" s="1"/>
  <c r="J303"/>
  <c r="L303" s="1"/>
  <c r="J304"/>
  <c r="L304" s="1"/>
  <c r="J305"/>
  <c r="L305" s="1"/>
  <c r="J306"/>
  <c r="L306" s="1"/>
  <c r="J307"/>
  <c r="L307" s="1"/>
  <c r="J308"/>
  <c r="L308" s="1"/>
  <c r="J309"/>
  <c r="L309" s="1"/>
  <c r="J310"/>
  <c r="L310" s="1"/>
  <c r="J311"/>
  <c r="L311" s="1"/>
  <c r="J312"/>
  <c r="L312" s="1"/>
  <c r="J313"/>
  <c r="L313" s="1"/>
  <c r="J314"/>
  <c r="L314" s="1"/>
  <c r="J315"/>
  <c r="L315" s="1"/>
  <c r="J316"/>
  <c r="L316" s="1"/>
  <c r="J317"/>
  <c r="L317" s="1"/>
  <c r="J318"/>
  <c r="L318" s="1"/>
  <c r="J319"/>
  <c r="L319" s="1"/>
  <c r="J320"/>
  <c r="L320" s="1"/>
  <c r="J321"/>
  <c r="L321" s="1"/>
  <c r="J322"/>
  <c r="L322" s="1"/>
  <c r="J323"/>
  <c r="L323" s="1"/>
  <c r="J324"/>
  <c r="L324" s="1"/>
  <c r="J325"/>
  <c r="L325" s="1"/>
  <c r="J326"/>
  <c r="L326" s="1"/>
  <c r="J327"/>
  <c r="L327" s="1"/>
  <c r="J328"/>
  <c r="L328" s="1"/>
  <c r="J329"/>
  <c r="L329" s="1"/>
  <c r="J330"/>
  <c r="L330" s="1"/>
  <c r="J331"/>
  <c r="L331" s="1"/>
  <c r="J332"/>
  <c r="L332" s="1"/>
  <c r="J333"/>
  <c r="L333" s="1"/>
  <c r="J334"/>
  <c r="L334" s="1"/>
  <c r="J335"/>
  <c r="L335" s="1"/>
  <c r="J336"/>
  <c r="L336" s="1"/>
  <c r="J337"/>
  <c r="L337" s="1"/>
  <c r="J338"/>
  <c r="L338" s="1"/>
  <c r="J339"/>
  <c r="L339" s="1"/>
  <c r="J340"/>
  <c r="L340" s="1"/>
  <c r="J341"/>
  <c r="L341" s="1"/>
  <c r="J342"/>
  <c r="L342" s="1"/>
  <c r="J343"/>
  <c r="L343" s="1"/>
  <c r="J344"/>
  <c r="L344" s="1"/>
  <c r="J345"/>
  <c r="L345" s="1"/>
  <c r="J346"/>
  <c r="L346" s="1"/>
  <c r="J347"/>
  <c r="L347" s="1"/>
  <c r="J348"/>
  <c r="L348" s="1"/>
  <c r="J297"/>
  <c r="L297" s="1"/>
  <c r="J174"/>
  <c r="L174" s="1"/>
  <c r="J175"/>
  <c r="L175" s="1"/>
  <c r="J176"/>
  <c r="L176" s="1"/>
  <c r="J177"/>
  <c r="L177" s="1"/>
  <c r="J178"/>
  <c r="L178" s="1"/>
  <c r="J179"/>
  <c r="L179" s="1"/>
  <c r="J180"/>
  <c r="L180" s="1"/>
  <c r="J181"/>
  <c r="L181" s="1"/>
  <c r="J182"/>
  <c r="L182" s="1"/>
  <c r="J183"/>
  <c r="L183" s="1"/>
  <c r="J184"/>
  <c r="L184" s="1"/>
  <c r="J185"/>
  <c r="L185" s="1"/>
  <c r="J186"/>
  <c r="L186" s="1"/>
  <c r="J187"/>
  <c r="L187" s="1"/>
  <c r="J188"/>
  <c r="L188" s="1"/>
  <c r="J189"/>
  <c r="L189" s="1"/>
  <c r="J190"/>
  <c r="L190" s="1"/>
  <c r="J191"/>
  <c r="L191" s="1"/>
  <c r="J192"/>
  <c r="L192" s="1"/>
  <c r="J193"/>
  <c r="L193" s="1"/>
  <c r="J194"/>
  <c r="L194" s="1"/>
  <c r="J195"/>
  <c r="L195" s="1"/>
  <c r="J196"/>
  <c r="L196" s="1"/>
  <c r="J197"/>
  <c r="L197" s="1"/>
  <c r="J198"/>
  <c r="L198" s="1"/>
  <c r="J199"/>
  <c r="L199" s="1"/>
  <c r="J200"/>
  <c r="L200" s="1"/>
  <c r="J201"/>
  <c r="L201" s="1"/>
  <c r="J202"/>
  <c r="L202" s="1"/>
  <c r="J203"/>
  <c r="L203" s="1"/>
  <c r="J204"/>
  <c r="L204" s="1"/>
  <c r="J205"/>
  <c r="L205" s="1"/>
  <c r="J206"/>
  <c r="L206" s="1"/>
  <c r="J207"/>
  <c r="L207" s="1"/>
  <c r="J208"/>
  <c r="L208" s="1"/>
  <c r="J209"/>
  <c r="L209" s="1"/>
  <c r="J210"/>
  <c r="L210" s="1"/>
  <c r="J211"/>
  <c r="L211" s="1"/>
  <c r="J212"/>
  <c r="L212" s="1"/>
  <c r="J213"/>
  <c r="L213" s="1"/>
  <c r="J214"/>
  <c r="L214" s="1"/>
  <c r="J215"/>
  <c r="L215" s="1"/>
  <c r="J216"/>
  <c r="L216" s="1"/>
  <c r="J217"/>
  <c r="L217" s="1"/>
  <c r="J218"/>
  <c r="L218" s="1"/>
  <c r="J219"/>
  <c r="L219" s="1"/>
  <c r="J220"/>
  <c r="L220" s="1"/>
  <c r="J221"/>
  <c r="L221" s="1"/>
  <c r="J222"/>
  <c r="L222" s="1"/>
  <c r="J223"/>
  <c r="L223" s="1"/>
  <c r="J224"/>
  <c r="L224" s="1"/>
  <c r="J225"/>
  <c r="L225" s="1"/>
  <c r="J226"/>
  <c r="L226" s="1"/>
  <c r="J227"/>
  <c r="L227" s="1"/>
  <c r="J228"/>
  <c r="L228" s="1"/>
  <c r="J229"/>
  <c r="L229" s="1"/>
  <c r="J230"/>
  <c r="L230" s="1"/>
  <c r="J231"/>
  <c r="L231" s="1"/>
  <c r="J232"/>
  <c r="L232" s="1"/>
  <c r="J233"/>
  <c r="L233" s="1"/>
  <c r="J234"/>
  <c r="L234" s="1"/>
  <c r="J235"/>
  <c r="L235" s="1"/>
  <c r="J236"/>
  <c r="L236" s="1"/>
  <c r="J237"/>
  <c r="L237" s="1"/>
  <c r="J238"/>
  <c r="L238" s="1"/>
  <c r="J239"/>
  <c r="L239" s="1"/>
  <c r="J240"/>
  <c r="L240" s="1"/>
  <c r="J241"/>
  <c r="L241" s="1"/>
  <c r="J242"/>
  <c r="L242" s="1"/>
  <c r="J243"/>
  <c r="L243" s="1"/>
  <c r="J244"/>
  <c r="L244" s="1"/>
  <c r="J245"/>
  <c r="L245" s="1"/>
  <c r="J246"/>
  <c r="L246" s="1"/>
  <c r="J247"/>
  <c r="L247" s="1"/>
  <c r="J248"/>
  <c r="L248" s="1"/>
  <c r="J249"/>
  <c r="L249" s="1"/>
  <c r="J250"/>
  <c r="L250" s="1"/>
  <c r="J251"/>
  <c r="L251" s="1"/>
  <c r="J252"/>
  <c r="L252" s="1"/>
  <c r="J253"/>
  <c r="L253" s="1"/>
  <c r="J254"/>
  <c r="L254" s="1"/>
  <c r="J255"/>
  <c r="L255" s="1"/>
  <c r="J256"/>
  <c r="L256" s="1"/>
  <c r="J257"/>
  <c r="L257" s="1"/>
  <c r="J258"/>
  <c r="L258" s="1"/>
  <c r="J259"/>
  <c r="L259" s="1"/>
  <c r="J260"/>
  <c r="L260" s="1"/>
  <c r="J261"/>
  <c r="L261" s="1"/>
  <c r="J262"/>
  <c r="L262" s="1"/>
  <c r="J263"/>
  <c r="L263" s="1"/>
  <c r="J264"/>
  <c r="L264" s="1"/>
  <c r="J265"/>
  <c r="L265" s="1"/>
  <c r="J266"/>
  <c r="L266" s="1"/>
  <c r="J267"/>
  <c r="L267" s="1"/>
  <c r="J268"/>
  <c r="L268" s="1"/>
  <c r="J269"/>
  <c r="L269" s="1"/>
  <c r="J270"/>
  <c r="L270" s="1"/>
  <c r="J271"/>
  <c r="L271" s="1"/>
  <c r="J272"/>
  <c r="L272" s="1"/>
  <c r="J273"/>
  <c r="L273" s="1"/>
  <c r="J274"/>
  <c r="L274" s="1"/>
  <c r="J275"/>
  <c r="L275" s="1"/>
  <c r="J276"/>
  <c r="L276" s="1"/>
  <c r="J277"/>
  <c r="L277" s="1"/>
  <c r="J278"/>
  <c r="L278" s="1"/>
  <c r="J279"/>
  <c r="L279" s="1"/>
  <c r="J280"/>
  <c r="L280" s="1"/>
  <c r="J281"/>
  <c r="L281" s="1"/>
  <c r="J282"/>
  <c r="L282" s="1"/>
  <c r="J283"/>
  <c r="L283" s="1"/>
  <c r="J284"/>
  <c r="L284" s="1"/>
  <c r="J285"/>
  <c r="L285" s="1"/>
  <c r="J286"/>
  <c r="L286" s="1"/>
  <c r="J287"/>
  <c r="L287" s="1"/>
  <c r="J288"/>
  <c r="L288" s="1"/>
  <c r="J289"/>
  <c r="L289" s="1"/>
  <c r="J290"/>
  <c r="L290" s="1"/>
  <c r="J291"/>
  <c r="L291" s="1"/>
  <c r="J292"/>
  <c r="L292" s="1"/>
  <c r="J293"/>
  <c r="L293" s="1"/>
  <c r="J294"/>
  <c r="L294" s="1"/>
  <c r="J295"/>
  <c r="L295" s="1"/>
  <c r="J296"/>
  <c r="L296" s="1"/>
  <c r="J349"/>
  <c r="L349" s="1"/>
  <c r="J350"/>
  <c r="L350" s="1"/>
  <c r="J351"/>
  <c r="L351" s="1"/>
  <c r="J352"/>
  <c r="L352" s="1"/>
  <c r="J353"/>
  <c r="L353" s="1"/>
  <c r="J354"/>
  <c r="L354" s="1"/>
  <c r="J355"/>
  <c r="L355" s="1"/>
  <c r="J356"/>
  <c r="L356" s="1"/>
  <c r="J357"/>
  <c r="L357" s="1"/>
  <c r="J358"/>
  <c r="L358" s="1"/>
  <c r="J359"/>
  <c r="L359" s="1"/>
  <c r="J360"/>
  <c r="L360" s="1"/>
  <c r="J361"/>
  <c r="L361" s="1"/>
  <c r="J362"/>
  <c r="L362" s="1"/>
  <c r="J363"/>
  <c r="L363" s="1"/>
  <c r="J364"/>
  <c r="L364" s="1"/>
  <c r="J365"/>
  <c r="L365" s="1"/>
  <c r="J366"/>
  <c r="L366" s="1"/>
  <c r="J367"/>
  <c r="L367" s="1"/>
  <c r="J368"/>
  <c r="L368" s="1"/>
  <c r="J369"/>
  <c r="L369" s="1"/>
  <c r="J370"/>
  <c r="L370" s="1"/>
  <c r="J371"/>
  <c r="L371" s="1"/>
  <c r="J372"/>
  <c r="L372" s="1"/>
  <c r="J373"/>
  <c r="L373" s="1"/>
  <c r="J374"/>
  <c r="L374" s="1"/>
  <c r="J375"/>
  <c r="L375" s="1"/>
  <c r="J376"/>
  <c r="L376" s="1"/>
  <c r="J377"/>
  <c r="L377" s="1"/>
  <c r="J378"/>
  <c r="L378" s="1"/>
  <c r="J379"/>
  <c r="L379" s="1"/>
  <c r="J380"/>
  <c r="L380" s="1"/>
  <c r="J381"/>
  <c r="L381" s="1"/>
  <c r="J382"/>
  <c r="L382" s="1"/>
  <c r="J383"/>
  <c r="L383" s="1"/>
  <c r="J385"/>
  <c r="L385" s="1"/>
  <c r="J386"/>
  <c r="L386" s="1"/>
  <c r="J387"/>
  <c r="L387" s="1"/>
  <c r="J388"/>
  <c r="L388" s="1"/>
  <c r="J173"/>
  <c r="L173" s="1"/>
  <c r="J24"/>
  <c r="L24" s="1"/>
  <c r="J119" l="1"/>
  <c r="G119" s="1"/>
  <c r="J120"/>
  <c r="L120" s="1"/>
  <c r="J116"/>
  <c r="G116" s="1"/>
  <c r="J16" l="1"/>
  <c r="G16" s="1"/>
  <c r="J15"/>
  <c r="G15" s="1"/>
  <c r="J172"/>
  <c r="G172" s="1"/>
  <c r="J171"/>
  <c r="G171" s="1"/>
  <c r="J170"/>
  <c r="G170" s="1"/>
  <c r="J169"/>
  <c r="G169" s="1"/>
  <c r="J168"/>
  <c r="G168" s="1"/>
  <c r="J167"/>
  <c r="G167" s="1"/>
  <c r="J166"/>
  <c r="G166" s="1"/>
  <c r="J165"/>
  <c r="G165" s="1"/>
  <c r="J164"/>
  <c r="G164" s="1"/>
  <c r="J163"/>
  <c r="G163" s="1"/>
  <c r="J162"/>
  <c r="G162" s="1"/>
  <c r="J161"/>
  <c r="G161" s="1"/>
  <c r="J160"/>
  <c r="G160" s="1"/>
  <c r="J159"/>
  <c r="G159" s="1"/>
  <c r="J158"/>
  <c r="G158" s="1"/>
  <c r="J157"/>
  <c r="G157" s="1"/>
  <c r="J156"/>
  <c r="G156" s="1"/>
  <c r="J155"/>
  <c r="G155" s="1"/>
  <c r="J154"/>
  <c r="G154" s="1"/>
  <c r="J153"/>
  <c r="G153" s="1"/>
  <c r="J152"/>
  <c r="G152" s="1"/>
  <c r="J151"/>
  <c r="G151" s="1"/>
  <c r="J150"/>
  <c r="G150" s="1"/>
  <c r="J149"/>
  <c r="G149" s="1"/>
  <c r="J148"/>
  <c r="G148" s="1"/>
  <c r="J147"/>
  <c r="G147" s="1"/>
  <c r="J146"/>
  <c r="G146" s="1"/>
  <c r="J145"/>
  <c r="G145" s="1"/>
  <c r="J144"/>
  <c r="G144" s="1"/>
  <c r="J143"/>
  <c r="G143" s="1"/>
  <c r="J142"/>
  <c r="G142" s="1"/>
  <c r="J141"/>
  <c r="G141" s="1"/>
  <c r="J140"/>
  <c r="G140" s="1"/>
  <c r="J139"/>
  <c r="G139" s="1"/>
  <c r="J138"/>
  <c r="G138" s="1"/>
  <c r="J137"/>
  <c r="G137" s="1"/>
  <c r="J136"/>
  <c r="G136" s="1"/>
  <c r="J135"/>
  <c r="G135" s="1"/>
  <c r="J134"/>
  <c r="G134" s="1"/>
  <c r="J133"/>
  <c r="G133" s="1"/>
  <c r="J132"/>
  <c r="G132" s="1"/>
  <c r="J131"/>
  <c r="G131" s="1"/>
  <c r="J130"/>
  <c r="G130" s="1"/>
  <c r="J129"/>
  <c r="G129" s="1"/>
  <c r="J128"/>
  <c r="G128" s="1"/>
  <c r="J115"/>
  <c r="G115" s="1"/>
  <c r="J114"/>
  <c r="G114" s="1"/>
  <c r="J113"/>
  <c r="G113" s="1"/>
  <c r="J21"/>
  <c r="J112"/>
  <c r="G112" s="1"/>
  <c r="J111"/>
  <c r="G111" s="1"/>
  <c r="J110"/>
  <c r="G110" s="1"/>
  <c r="J109"/>
  <c r="G109" s="1"/>
  <c r="J108"/>
  <c r="G108" s="1"/>
  <c r="G107"/>
  <c r="J20"/>
  <c r="L20" s="1"/>
  <c r="L389" s="1"/>
  <c r="G23"/>
  <c r="G106"/>
  <c r="J105"/>
  <c r="G105" s="1"/>
  <c r="J104"/>
  <c r="G104" s="1"/>
  <c r="J103"/>
  <c r="G103" s="1"/>
  <c r="J100"/>
  <c r="G100" s="1"/>
  <c r="J99"/>
  <c r="G99" s="1"/>
  <c r="J121"/>
  <c r="G121" s="1"/>
  <c r="G127"/>
  <c r="J54"/>
  <c r="G54" s="1"/>
  <c r="J53"/>
  <c r="G53" s="1"/>
  <c r="J52"/>
  <c r="G52" s="1"/>
  <c r="J14"/>
  <c r="J389" l="1"/>
  <c r="G21"/>
  <c r="G14"/>
  <c r="K1" i="10" l="1"/>
  <c r="G10" i="6" l="1"/>
</calcChain>
</file>

<file path=xl/comments1.xml><?xml version="1.0" encoding="utf-8"?>
<comments xmlns="http://schemas.openxmlformats.org/spreadsheetml/2006/main">
  <authors>
    <author>user</author>
  </authors>
  <commentList>
    <comment ref="G1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очень большая сумма</t>
        </r>
      </text>
    </comment>
  </commentList>
</comments>
</file>

<file path=xl/sharedStrings.xml><?xml version="1.0" encoding="utf-8"?>
<sst xmlns="http://schemas.openxmlformats.org/spreadsheetml/2006/main" count="2346" uniqueCount="768">
  <si>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</si>
  <si>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</si>
  <si>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</si>
  <si>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</si>
  <si>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</si>
  <si>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</si>
  <si>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</si>
  <si>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</si>
  <si>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</si>
  <si>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Дата начала и окончания объявления</t>
  </si>
  <si>
    <t>№</t>
  </si>
  <si>
    <t>ИТОГО</t>
  </si>
  <si>
    <t>Обязательное страхование работника от несчастных случаев при исполнении им трудовых (служебных) обязанностей</t>
  </si>
  <si>
    <t>услуга</t>
  </si>
  <si>
    <t xml:space="preserve">из одного источника </t>
  </si>
  <si>
    <t>открытый тендер</t>
  </si>
  <si>
    <t>запрос ценовых предложений</t>
  </si>
  <si>
    <t>в течении 2011 г.</t>
  </si>
  <si>
    <t>комплект</t>
  </si>
  <si>
    <t xml:space="preserve"> 12 месяцев со дня вступления в силу договора</t>
  </si>
  <si>
    <t xml:space="preserve">частного учреждения «Центр наук </t>
  </si>
  <si>
    <t>частного учреждения «Центр наук о жизни»</t>
  </si>
  <si>
    <t>Повышение квалификации работников</t>
  </si>
  <si>
    <t>60 дней со дня вступления в силу договора</t>
  </si>
  <si>
    <t xml:space="preserve">Товары по комплектации лаборатории Трансляционной медицины и долголетия  </t>
  </si>
  <si>
    <t>лабораторное оборудование для гистологических исследований</t>
  </si>
  <si>
    <t>лабораторное оборудование для исследования метаболизма лекарственных средств</t>
  </si>
  <si>
    <t>Товары по комплектации лабораторий для медико-генетических исследований</t>
  </si>
  <si>
    <t>лабораторное оборудование для медико-генетических исследований</t>
  </si>
  <si>
    <t>лабораторное оборудование для полногеномного секвенирования</t>
  </si>
  <si>
    <t>Товары по кмплектации лабораторий для клеточных исследований</t>
  </si>
  <si>
    <t>лабораторное оборудование для клеточных исследований</t>
  </si>
  <si>
    <t>общелабораторное вспомогательное оборудование</t>
  </si>
  <si>
    <t>Товары по комплектации лабораторий для клинической диагностики</t>
  </si>
  <si>
    <t>лабораторное оборудование для клинической диагностике</t>
  </si>
  <si>
    <t>Общелабораторное оборудование</t>
  </si>
  <si>
    <t>Хозяйственные товары</t>
  </si>
  <si>
    <t>Хозяйственные товары для Учреждения</t>
  </si>
  <si>
    <t>30 дней со дня вступления в силу договора</t>
  </si>
  <si>
    <t>г. Астана, пр. Кабанбай батыра, 53</t>
  </si>
  <si>
    <t>Добровольное страхование</t>
  </si>
  <si>
    <t>90 дней со дня вступления в силу договора</t>
  </si>
  <si>
    <t>Образовательные услуги (вузов-партнеров)</t>
  </si>
  <si>
    <t>Услуги по реализации коммерческих проектов (тестирование, привлечение, организация мероприятий)</t>
  </si>
  <si>
    <t>Сумма планируемая для закупки, тенге (с учетом НДС)</t>
  </si>
  <si>
    <t>июнь 2011г.</t>
  </si>
  <si>
    <t>г.Астана</t>
  </si>
  <si>
    <t>г. Астана</t>
  </si>
  <si>
    <t>июнь 2011 г.</t>
  </si>
  <si>
    <t>Медицинское страхование, 43 человек</t>
  </si>
  <si>
    <t>Обязательное страхование работника от несчастных случаев при исполнении им трудовых (служебных) обязанностей, 43 человек</t>
  </si>
  <si>
    <t xml:space="preserve">услуги связи </t>
  </si>
  <si>
    <t>почтовые услуги</t>
  </si>
  <si>
    <t>сырье и материалы</t>
  </si>
  <si>
    <t xml:space="preserve"> (запасные части, прочие запасы) для Учреждения</t>
  </si>
  <si>
    <t>антистеплер</t>
  </si>
  <si>
    <t>каттер (резак для бумаги)</t>
  </si>
  <si>
    <t>кубарик с бумагой для заметок</t>
  </si>
  <si>
    <t>мастика синяя</t>
  </si>
  <si>
    <t>набор офисный</t>
  </si>
  <si>
    <t>нитки шелковые для прошивки</t>
  </si>
  <si>
    <t>папка с завязками</t>
  </si>
  <si>
    <t>папка с зажимом</t>
  </si>
  <si>
    <t>папка с файлами</t>
  </si>
  <si>
    <t>папка на резинке</t>
  </si>
  <si>
    <t>разделитель цветной</t>
  </si>
  <si>
    <t>ручка гелевая</t>
  </si>
  <si>
    <t>ручка шариковая</t>
  </si>
  <si>
    <t>скоросшиватель пластиковый</t>
  </si>
  <si>
    <t>файл прозрачный</t>
  </si>
  <si>
    <t>шт.</t>
  </si>
  <si>
    <t>шт</t>
  </si>
  <si>
    <t>разделитель цветной, высокого качества,</t>
  </si>
  <si>
    <t>пачка</t>
  </si>
  <si>
    <t>кубарик с бумагой для заметок - блок бумаги белый в подставке</t>
  </si>
  <si>
    <t>набор офисный должен состоять из - ластик, точилка, нож канцелярский, степлер, антистеплер, два простых карандаша, 2 ручки, ножницы, скрепки,  блок бумаги.</t>
  </si>
  <si>
    <t>нитки шелковые для прошивки, бобина около 100м</t>
  </si>
  <si>
    <t>ножницы офисные, нерж.сталь не менее 19см длина, черные ручки</t>
  </si>
  <si>
    <t>папка с файлами, обложка плотный пластик толщина не менее 1мм на 20файлов</t>
  </si>
  <si>
    <t>скоросшиватель пластиковый прозрачный</t>
  </si>
  <si>
    <t>степлер для скоб № 24/6 пластик/металл, с прочным устройством для скоб, глубина захвата не менее 30 листов</t>
  </si>
  <si>
    <t>точилка пластиковая, с накопителем для стружек</t>
  </si>
  <si>
    <t>штрих-корректирующая ручка с металлическим наконечником</t>
  </si>
  <si>
    <t>штука</t>
  </si>
  <si>
    <t xml:space="preserve">в течение 10 дней со дня подписания договора </t>
  </si>
  <si>
    <t>аренда транспортного средства (с экипажем)</t>
  </si>
  <si>
    <t>аренда одного рабочего места в лаборатории микролаборатории</t>
  </si>
  <si>
    <t xml:space="preserve">План закупок товаров, работ и услуг на 2011 г. </t>
  </si>
  <si>
    <t>образовательные услуги в рамках НТП "Антенатальная терапия задержки внутриутробного развития плода"</t>
  </si>
  <si>
    <t>июль-декабрь 2011</t>
  </si>
  <si>
    <t>по месту нахождения поставщика</t>
  </si>
  <si>
    <t>Консультационные услуги</t>
  </si>
  <si>
    <t xml:space="preserve">услуги по разработке базовой педиатрической версии устройства для лечения тяжелой дыхательной недостаточности у детей </t>
  </si>
  <si>
    <t>в рамках НТП "Разработка нового метода лечения дыхательной недостаточности у детей"</t>
  </si>
  <si>
    <t xml:space="preserve">услуги по усовершенствованию катетера для фетальной интраваскулярной порт-системы </t>
  </si>
  <si>
    <t>в рамках НТП "Антенатальная терапия внутриутробной задержки развития плода"</t>
  </si>
  <si>
    <t>в рамках НТП "Картирование эко-социальных и генетических факторов, определяющих восприимчивость к туберкулезу населения РК"</t>
  </si>
  <si>
    <t>предоставление баз данных, протоколов, информации, сбор и предоставление биологических образцов, проведение микробиологических исследований M.tuberculosis</t>
  </si>
  <si>
    <t xml:space="preserve">создание геоинформационной базы и картографирование факторов, определяющих восприимчивость к туберкулезу населения Республики Казахстан </t>
  </si>
  <si>
    <t>разработка методологии и участие в исследовании эпидемиологических факторов развития туберкулеза</t>
  </si>
  <si>
    <t>экспресс доставка документов в ближнее и дальнее зарубежье</t>
  </si>
  <si>
    <t xml:space="preserve">услуги перевода </t>
  </si>
  <si>
    <t xml:space="preserve"> в течение 3 рабочих дней со дня подписания договора</t>
  </si>
  <si>
    <t>услуги нотариуса</t>
  </si>
  <si>
    <t xml:space="preserve">услуги нотариуса </t>
  </si>
  <si>
    <t>лабораторная мебель</t>
  </si>
  <si>
    <t>для оснащения лабораторий ЦНЖ</t>
  </si>
  <si>
    <t>до ноября 2011</t>
  </si>
  <si>
    <t xml:space="preserve">в рамках НТП «Антенатальная терапия внутриутробной задержки развития плода» </t>
  </si>
  <si>
    <t>сентябрь 2011г.</t>
  </si>
  <si>
    <t>Хим.реактивы</t>
  </si>
  <si>
    <t xml:space="preserve">препарат Цитафат </t>
  </si>
  <si>
    <t>бифидобактерии</t>
  </si>
  <si>
    <t>обучение Питсбург</t>
  </si>
  <si>
    <t>долларов США</t>
  </si>
  <si>
    <t>тенге</t>
  </si>
  <si>
    <t>сентябрь-декабрь 2011</t>
  </si>
  <si>
    <t xml:space="preserve">количество флаконов опытной партии - 1000 </t>
  </si>
  <si>
    <t>3 партии по 350 литров</t>
  </si>
  <si>
    <t xml:space="preserve">Флеш-накопитель </t>
  </si>
  <si>
    <t>устройства хранения данных, USB 2.0, 16 Gb, размер не более 32мм х 17мм</t>
  </si>
  <si>
    <t>устройства хранения данных, USB 2.0, 16 Gb, размер не более 36мм х 17мм</t>
  </si>
  <si>
    <t>август</t>
  </si>
  <si>
    <t xml:space="preserve">Прямоугольный, автоматическая оснастка, цвет – синий. Дизайн – макет. Размер 5 х 3 см. </t>
  </si>
  <si>
    <t xml:space="preserve">Круглая, диаметр 40 мм., автоматическая оснастка, цвет – синий. Дизайн – макет. </t>
  </si>
  <si>
    <t xml:space="preserve">Прямоугольный, автоматическая оснастка, цвет – синий. Дизайн – макет. Размер стандарт. </t>
  </si>
  <si>
    <t>среда DMEM (Дульбекко) с высоким уровнем глюкозы</t>
  </si>
  <si>
    <t>глюкоза 4500 мг / л, L-глутамин,  бикарбонат натрия, без пирувата натрия, жидкая, стерильная фильтрованная, пригодная для клеточных культур, 500 мл</t>
  </si>
  <si>
    <t>уп</t>
  </si>
  <si>
    <t xml:space="preserve">фетальная бычья сыворотка </t>
  </si>
  <si>
    <t xml:space="preserve"> жидкая, стерильная фильтрованная, пригодная для клеточных культур, 500 мл</t>
  </si>
  <si>
    <t xml:space="preserve">гентамицина сульфат  </t>
  </si>
  <si>
    <t>соль гидрата, чда, 250 г</t>
  </si>
  <si>
    <t xml:space="preserve">Планшет культуральный </t>
  </si>
  <si>
    <t>24-лунки, плоское дно, объем 3,4 мл</t>
  </si>
  <si>
    <t>Тритон X-100 -  Triton X-100</t>
  </si>
  <si>
    <t>для молекулярной биологии,  250 мл;</t>
  </si>
  <si>
    <t xml:space="preserve">линоленовая кислота </t>
  </si>
  <si>
    <t>чда, 500 мг</t>
  </si>
  <si>
    <t>содиум лаурил сульфат</t>
  </si>
  <si>
    <t xml:space="preserve"> чда, в упаковке 1 кг;</t>
  </si>
  <si>
    <t xml:space="preserve">сульфат железа FeSO4 </t>
  </si>
  <si>
    <t>500 г</t>
  </si>
  <si>
    <t>2,6-ди-трет-бутил-4-метилфенол</t>
  </si>
  <si>
    <t>2,6-ди-трет-бутил-4-метилфенол, 500 г</t>
  </si>
  <si>
    <t>тригидрата ацетата натрия</t>
  </si>
  <si>
    <t>тригидрата ацетата натрия, 500 г</t>
  </si>
  <si>
    <t>1-Butanol - 1-бутанол</t>
  </si>
  <si>
    <t>99.9%; 1L</t>
  </si>
  <si>
    <t>флакон</t>
  </si>
  <si>
    <t>сorn steep liquor - минерально-витаминный комплекс</t>
  </si>
  <si>
    <t>кукурузный экстракт 2,5 кг</t>
  </si>
  <si>
    <t xml:space="preserve">набор для оценки общего антиоксидантного статуса </t>
  </si>
  <si>
    <t xml:space="preserve"> термофильный витаминно-минеральный комплекс - ThermophilusVitamin-MineralStock 100X</t>
  </si>
  <si>
    <t>стерильный, фильтрованный, подходит для клеточных культур</t>
  </si>
  <si>
    <t>замороженный жидкий, подходит для клеточных культур 100 мл</t>
  </si>
  <si>
    <t>Ацетатнатрия</t>
  </si>
  <si>
    <t>Ацетатнатрия, в упаковке до 250 гр</t>
  </si>
  <si>
    <t>Набор реагентов для иммуноферментного определения концентрации g-интерферона (гамма-Интерферон)  в биологических жидкостях человека и культуральных средах..</t>
  </si>
  <si>
    <t>12х8 определений</t>
  </si>
  <si>
    <t>набор</t>
  </si>
  <si>
    <t>Набор реагентов для иммуноферментного определения концентрации фактора некроза опухолей-a   в биологических жидкостях человека и культуральных средах.</t>
  </si>
  <si>
    <t>Набор реагентов для иммуноферментного определения концентрации a-интерферона   в биологических жидкостях человека и культуральных средах.</t>
  </si>
  <si>
    <t>Набор реагентов для иммуноферментного  определения концентрации интерлейкина 8   в биологических жидкостях человека и культуральных средах.</t>
  </si>
  <si>
    <t>Набор реагентов для иммуноферментного определения  концентрации интерлейкина 6  в биологических жидкостях человека и культуральных средах.</t>
  </si>
  <si>
    <t>Набор реагентов для иммуноферментного определения концентрации интерлейкина 18  в биологических жидкостях человека и культуральных средах.</t>
  </si>
  <si>
    <t>Набор реагентов для иммуноферментного определения концентрации интерлейкина 10  в биологических жидкостях человека и культуральных средах.</t>
  </si>
  <si>
    <t>Гематоксилин по Гаррису</t>
  </si>
  <si>
    <t>л</t>
  </si>
  <si>
    <t>Краситель Папаниколау</t>
  </si>
  <si>
    <t>Краситель оранжевый G6</t>
  </si>
  <si>
    <t>Ксилол</t>
  </si>
  <si>
    <t>О-ксилол</t>
  </si>
  <si>
    <t xml:space="preserve">Мясной экстракт   </t>
  </si>
  <si>
    <t>для приготовления сред общего назначения и диагностических питательных сред, в упаковке не менее 500 г</t>
  </si>
  <si>
    <t>упаковка</t>
  </si>
  <si>
    <t>Катетер внутривенный</t>
  </si>
  <si>
    <t>внутривенный (канюля) с инъекционным портом стерильный G14</t>
  </si>
  <si>
    <t>Шприц</t>
  </si>
  <si>
    <t>одноразовый, 10 мл, в комплекте с иглой</t>
  </si>
  <si>
    <t>одноразовый, 5 мл, в комплекте с иглой</t>
  </si>
  <si>
    <t>одноразовый, 2 мл, в комплекте с иглой</t>
  </si>
  <si>
    <t>одноразовый, инсулиновый 1 мл, в комплекте с иглой</t>
  </si>
  <si>
    <t xml:space="preserve">Раствор перекиси водорода </t>
  </si>
  <si>
    <t>3%, 40 мл</t>
  </si>
  <si>
    <t xml:space="preserve">Флакон </t>
  </si>
  <si>
    <t xml:space="preserve">Перчатки медицинские </t>
  </si>
  <si>
    <t>пара, стерильные, размер 7,0</t>
  </si>
  <si>
    <t>пара, стерильные, размер 8,0</t>
  </si>
  <si>
    <t>Хирургический комплект</t>
  </si>
  <si>
    <t>плотность 40, в комплекте: халат, шапочка, маска, бахилы</t>
  </si>
  <si>
    <t xml:space="preserve">Коробка для утилизации шприцев </t>
  </si>
  <si>
    <t>пластик, объем 6 л.</t>
  </si>
  <si>
    <t>Штатив для пробирок</t>
  </si>
  <si>
    <t xml:space="preserve">Штатив для пробирок  диаметр отверстия 20 мм, количество гнезд не менее 10 </t>
  </si>
  <si>
    <t>Штатив для пипеток дозатора</t>
  </si>
  <si>
    <t xml:space="preserve">Штатив для пипеток-дозаторов, количество гнезд не менее 7 </t>
  </si>
  <si>
    <t xml:space="preserve">Колба коническая </t>
  </si>
  <si>
    <t>КН-3-250-34 со шкалой</t>
  </si>
  <si>
    <t>КН-3-500-34 со шкалой</t>
  </si>
  <si>
    <t xml:space="preserve">Термометр </t>
  </si>
  <si>
    <t xml:space="preserve">Электроконтактный термометр. Прямой, диапазон измерения (от 0 до +150°С), длина конуса до 103 мм </t>
  </si>
  <si>
    <t xml:space="preserve"> Витаминная ростоваядобавка - Vitamino Growth Supplement,</t>
  </si>
  <si>
    <t>Карбонат лития</t>
  </si>
  <si>
    <t>для проведения окраски по Папаниколау, 100 г</t>
  </si>
  <si>
    <t>в течение 14 календарных дней со дня предоплаты</t>
  </si>
  <si>
    <t>в течение 30 календарных дней со дня предоплаты</t>
  </si>
  <si>
    <t>в течение 45 календарных дней со дня предоплаты</t>
  </si>
  <si>
    <t xml:space="preserve">Товары по комплектации лабораторий для полногеномного секвенирования </t>
  </si>
  <si>
    <t>Товары по комплектации лабораторий для гистологических исследований</t>
  </si>
  <si>
    <t>«Договорное (контрактное) право», «Судебная защита прав и интересов организации. Претензионно-исковая работа», «Третейский суд и международный коммерческий арбитраж»</t>
  </si>
  <si>
    <t>г.Алматы</t>
  </si>
  <si>
    <t xml:space="preserve">аппаратурный комплекс для полногеномного пиросеквенирования </t>
  </si>
  <si>
    <t>Система высокопроизводительной жидкостной хроматографии</t>
  </si>
  <si>
    <t>компл.</t>
  </si>
  <si>
    <t>Система для дезинфекции помещений</t>
  </si>
  <si>
    <t>Профессиональный цифровой лабораторный микроскоп</t>
  </si>
  <si>
    <t>Система  для количественной ПЦР в реальном режиме времени</t>
  </si>
  <si>
    <t>ПЦР амплификатор в реальном времени</t>
  </si>
  <si>
    <t>Источник беcперебойного питания с двойным преобразованием</t>
  </si>
  <si>
    <t>Станция по заливке парафиновых блоков</t>
  </si>
  <si>
    <t>Автоматическая станция для окраски срезов и мазков</t>
  </si>
  <si>
    <t>Микроскоп цифровой лабораторный</t>
  </si>
  <si>
    <t>Аппарат для уничтожения отходов</t>
  </si>
  <si>
    <t>Биохимический анализатор</t>
  </si>
  <si>
    <t>Автоматический гематологический анализатор (ветеринарный)</t>
  </si>
  <si>
    <t>Иммуноферментный анализатор</t>
  </si>
  <si>
    <t>Микроскоп инвертированный  для рутинных работ с ультрафиолетовой приставкой и цифровой камерой</t>
  </si>
  <si>
    <t>Ультразвуковой прибор экспертного класса.</t>
  </si>
  <si>
    <t>ДНК-синтезатор</t>
  </si>
  <si>
    <t>Капиллярный секвенатор</t>
  </si>
  <si>
    <t>Услуги по проведению семинара по 3 (трем) дисциплинам сертификации профессионального бухгалтера</t>
  </si>
  <si>
    <t>переводческие услуги</t>
  </si>
  <si>
    <t>письменный перевод на английский/казахский и с английского/казахского</t>
  </si>
  <si>
    <t>ислуги издания научно-популярной книги</t>
  </si>
  <si>
    <t xml:space="preserve">в рамках отработки методологии научных исследований, касающихся причин старения  </t>
  </si>
  <si>
    <t>услуги по предоставлению в аренду одного рабочего места в лаборатории микролаборатории</t>
  </si>
  <si>
    <t>в течение двух месяцев</t>
  </si>
  <si>
    <t xml:space="preserve">услуги аренды рабочего места и сопутствующих услуг в рамках отработки методологии научных исследований, касающихся причин старения </t>
  </si>
  <si>
    <t>с момента заключения договора до 10 ноября 2011 года</t>
  </si>
  <si>
    <t>услуги аренды рабочего места в рамках отработки методологии научных исследований, касающихся причин старения</t>
  </si>
  <si>
    <t>услуги аренды транспортного средства (с экипажем)</t>
  </si>
  <si>
    <t>образовательные услуги в сфере медицинских наук, связанных с регенеративной медициной и другими областями медицинских исследований</t>
  </si>
  <si>
    <t>срок оказания услуг - 150 дней, 2 сотрудника</t>
  </si>
  <si>
    <t xml:space="preserve">в период июль - декабрь 2011 </t>
  </si>
  <si>
    <t>г.Питтсбург, США</t>
  </si>
  <si>
    <t>Образовательные курс для 4-х участников заказчика, продолжительность не менее 14 дней</t>
  </si>
  <si>
    <t>август 2011</t>
  </si>
  <si>
    <t>Германия</t>
  </si>
  <si>
    <t>услуги по научно-техническому проекту "Картирование эко-социальных и генетических факторов, определяющих восприимчивость к туберкулезу населения РК"</t>
  </si>
  <si>
    <t>повышение квалификации сотрудников ЧУ "Центр наук о жизни" в университете Питсбурга</t>
  </si>
  <si>
    <t xml:space="preserve"> в рамках разработки инновационных подходов регенеративной медицины и внедрение научных основ медицины долголетия, 90 дней, 3 сотрудника </t>
  </si>
  <si>
    <t>услуги выработки опытной партии лекарственного средства "Цитафат" в рамках НТП "Создание системы клинических исследований лекарственных средств на примере проведения испытаний оригинального отечественного цитопроектора и системы целенаправленной доставки антибиотиков при тяжелых инфекциях"</t>
  </si>
  <si>
    <t>услуги выработки опытной партии пробиотического йогурта в рамках разрабтки инновационных подходов регенеративной медицины и внедрения научных основ медицины долголетия</t>
  </si>
  <si>
    <t>услуги по проведению семинара по клиническим исследованиям</t>
  </si>
  <si>
    <t>тема: "Правила клинических исследований - вводный курс для профессионалов" и "Мониторинг клинических исследований: вводный курс"</t>
  </si>
  <si>
    <t>услуга страхования гражданско-правовой отвественности за причинение вреда жизни, здоровью и имуществу третьих лиц</t>
  </si>
  <si>
    <t>для 3-х сотрудников, страховая сумму не менее 1000000 тенге</t>
  </si>
  <si>
    <t>Total antioxidant level evaluating kit  - кит для оценки общего антиоксидантного статуса</t>
  </si>
  <si>
    <t xml:space="preserve">услуги проведения семинара по юридическим вопросам </t>
  </si>
  <si>
    <t>услуги проведения семинара "Операционный менеджмент"</t>
  </si>
  <si>
    <t>не менее 36 часов</t>
  </si>
  <si>
    <t>комплекс услуг в рамках НТП "Создание системы клинических исследований лекарственных средств на примере проведения испытаний оригинального отечественного цитопроектора и системы целенаправленной доставки антибиотиков при тяжелых инфекциях"</t>
  </si>
  <si>
    <t>два месяца со дня подписания договора</t>
  </si>
  <si>
    <t>услуги издания монографии по биомедицине, качеству жизни и долголетию в рамках разработки инновационных подходов регенеративной медицины и внедрения научных основ медицины долголетия</t>
  </si>
  <si>
    <t xml:space="preserve">тираж: 1000 экземпляров на английском языке, 2000 - на русском. </t>
  </si>
  <si>
    <t>г.Нью-Йорк, США</t>
  </si>
  <si>
    <t>в течение 2  месяцев со дня подписания договора</t>
  </si>
  <si>
    <t>со дня подписания договора до 25 ноября 2011</t>
  </si>
  <si>
    <t>услуги издания научно-популярного журнала в рамках отработки методологии научныхисследований, касающихся причин старения</t>
  </si>
  <si>
    <t>медицинский журнал "Нейрон" - 1000 экземпляров</t>
  </si>
  <si>
    <t>в течение 4 недель со дня предоставления материалов Заказчиком</t>
  </si>
  <si>
    <t xml:space="preserve">услуги по авиаперевозкам </t>
  </si>
  <si>
    <t>из одного источника</t>
  </si>
  <si>
    <t>в рамках I-ой международной конференции "Регенеративная медицина и качественное долголетие" (13.11.2011)</t>
  </si>
  <si>
    <t>ноябрь 2011</t>
  </si>
  <si>
    <t>Adenosine-5’-triphosphate (ATP) bioluminescent somatic cell assay kit</t>
  </si>
  <si>
    <t>Набор</t>
  </si>
  <si>
    <t>AnnexinV-Cy3TM Apoptosis Detection Kit</t>
  </si>
  <si>
    <t>Antioxidant Assay Kit</t>
  </si>
  <si>
    <t>Caspase 3 Assay Kits, Colorimetric</t>
  </si>
  <si>
    <t>Catalase Assay Kit</t>
  </si>
  <si>
    <t>Glutathione Assay Kit</t>
  </si>
  <si>
    <t>Glutathione Peroxidase Cellular Activity Assay Kit</t>
  </si>
  <si>
    <t>Glutathione Reductase Assay Kit</t>
  </si>
  <si>
    <t>Glutathione-S-Transferase (GST) Assay Kit</t>
  </si>
  <si>
    <t>Methylene Blue hydrate</t>
  </si>
  <si>
    <t>грамм</t>
  </si>
  <si>
    <t>Nitric Oxide Synthase Detection System, Fluorimetric</t>
  </si>
  <si>
    <t>PeroxiDetect™ Kit</t>
  </si>
  <si>
    <t>SOD Assay Kit</t>
  </si>
  <si>
    <t>Superoxide Anion Assay Kit</t>
  </si>
  <si>
    <t>Thioredoxin Reductase Assay Kit</t>
  </si>
  <si>
    <t>Азур-эозин по Романовскому -Гимзе</t>
  </si>
  <si>
    <t>литр</t>
  </si>
  <si>
    <t>Брилиантовый крезил синий</t>
  </si>
  <si>
    <t>не менее 25 грамм во флаконе</t>
  </si>
  <si>
    <t xml:space="preserve">Глутаровый альдегид </t>
  </si>
  <si>
    <t>дезинфецирующие средства для рук</t>
  </si>
  <si>
    <t>не менее 1литра во флаконе</t>
  </si>
  <si>
    <t>деохлор-таблетки хлормикс. дез.табл.</t>
  </si>
  <si>
    <t>не менее 300 таблеток во флаконе</t>
  </si>
  <si>
    <t>Диметиламинобензальдегид</t>
  </si>
  <si>
    <t>не менее 100 грамм во флаконе</t>
  </si>
  <si>
    <t>Едкая щелочь (NaОН)</t>
  </si>
  <si>
    <t>Едкая щелочь (NaОН), не менее 0,2 грамма в упаковке</t>
  </si>
  <si>
    <t>железо треххлористое</t>
  </si>
  <si>
    <t>ч, в упаковке не менее 1 кг</t>
  </si>
  <si>
    <t>калий йодноватокислый</t>
  </si>
  <si>
    <t>чда, в упаковке не менее 0,5 кг</t>
  </si>
  <si>
    <t>Карбонат кальция</t>
  </si>
  <si>
    <t>кг</t>
  </si>
  <si>
    <t xml:space="preserve">каталаза </t>
  </si>
  <si>
    <t>каталаза, во флаконе не менее 1 г</t>
  </si>
  <si>
    <t>мясопептонный бульон, сухой</t>
  </si>
  <si>
    <t>в упаковке не менее 500 г</t>
  </si>
  <si>
    <t>комплемент сухой</t>
  </si>
  <si>
    <t xml:space="preserve">Конъюгаты против IgG морской свинки с перокидазой </t>
  </si>
  <si>
    <t>в упаковке не менее 1 мл</t>
  </si>
  <si>
    <t xml:space="preserve">Вакуумная стеклянная колба </t>
  </si>
  <si>
    <t>с фильтродержателем, с тубусом для фильтрования на 1000 мл</t>
  </si>
  <si>
    <t>Воронка химическая</t>
  </si>
  <si>
    <t xml:space="preserve"> В – 75Х110</t>
  </si>
  <si>
    <t>гигрометр лабораторный</t>
  </si>
  <si>
    <t>0+25С</t>
  </si>
  <si>
    <t>Ерш бутылочный</t>
  </si>
  <si>
    <t xml:space="preserve">Иглодержатель сосудистый </t>
  </si>
  <si>
    <t>200 мм</t>
  </si>
  <si>
    <t>Бюретка без крана</t>
  </si>
  <si>
    <t>размеры: 1-3-2-100-0,1, без крана</t>
  </si>
  <si>
    <t xml:space="preserve">колбы </t>
  </si>
  <si>
    <t>на 100 мл с закручивающейся крышкой автоклавируемая</t>
  </si>
  <si>
    <t>колбы</t>
  </si>
  <si>
    <t xml:space="preserve"> на 1000 мл с закручивающейся крышкой автоклавируемая</t>
  </si>
  <si>
    <t>на 250 мл с закручивающейся крышкой автоклавируемая</t>
  </si>
  <si>
    <t xml:space="preserve">Контейнер с широким горлышком темный </t>
  </si>
  <si>
    <t>объем не менее 200мл</t>
  </si>
  <si>
    <t xml:space="preserve">Коробка-штатив для стекол </t>
  </si>
  <si>
    <t>на 100 штук</t>
  </si>
  <si>
    <t>Сернокислый аммоний</t>
  </si>
  <si>
    <t>Аммония cульфат (Ultra Pure Grade, 99,5%), 100 г</t>
  </si>
  <si>
    <t>Шелк медицинский</t>
  </si>
  <si>
    <t xml:space="preserve">метрический размер №3,  стерильный, однократного применения, без иглы, длина не менее 1,5 м </t>
  </si>
  <si>
    <t xml:space="preserve">метрический размер №4,  стерильный, однократного применения, без иглы, длина не менее 1,5 м </t>
  </si>
  <si>
    <t xml:space="preserve">метрический размер №5,  стерильный, однократного применения, без иглы, длина не менее 1,5 м </t>
  </si>
  <si>
    <t>Капрон медицинский</t>
  </si>
  <si>
    <t>капрон с иглой №2, длина не менее 75 см</t>
  </si>
  <si>
    <t>капрон с иглой №3, длина не менее 75 см</t>
  </si>
  <si>
    <t>капрон с иглой №4, длина не менее 75 см</t>
  </si>
  <si>
    <t>бинт</t>
  </si>
  <si>
    <t xml:space="preserve">стерильный, 5х10 </t>
  </si>
  <si>
    <t>стерильный, 7х14</t>
  </si>
  <si>
    <t xml:space="preserve">Пинцет анатомический </t>
  </si>
  <si>
    <t>150 мм</t>
  </si>
  <si>
    <t>Вата 100 г</t>
  </si>
  <si>
    <t xml:space="preserve">Вата нестерильная гигроскопическая, 100 г </t>
  </si>
  <si>
    <t>Вата 50 г</t>
  </si>
  <si>
    <t xml:space="preserve">Вата стерильная гигроскопическая, 50 г </t>
  </si>
  <si>
    <t xml:space="preserve">Ножницы хирургические, </t>
  </si>
  <si>
    <t>тупоконечные, 170мм</t>
  </si>
  <si>
    <t>Скальпель брюшной</t>
  </si>
  <si>
    <t>150х40мм</t>
  </si>
  <si>
    <t xml:space="preserve">Питательный бульон </t>
  </si>
  <si>
    <t>в порошке, в упаковке не менее 500 г</t>
  </si>
  <si>
    <t xml:space="preserve">Пероксидаза </t>
  </si>
  <si>
    <t>в упаковке 50 мл</t>
  </si>
  <si>
    <t>Питательная среда RPMI-1640</t>
  </si>
  <si>
    <t xml:space="preserve">жидкая без L-глутамина, не менее 500 мл </t>
  </si>
  <si>
    <t>Азид натрия</t>
  </si>
  <si>
    <t>высокой очистки (high purity grade), не менее 250 грамм</t>
  </si>
  <si>
    <t>Набор для определения определение активности аланинаминотрансферазы АлАТ</t>
  </si>
  <si>
    <t>Набор для определения определение активности аланинаминотрансферазы энзиматическим кинетическим методом (монореагент)</t>
  </si>
  <si>
    <t>Ализариновый красный</t>
  </si>
  <si>
    <t>чда</t>
  </si>
  <si>
    <t>Набор для определения определение активности аспартатаминотрансферазы АсАТ</t>
  </si>
  <si>
    <t>Набор для определения определение активности аспартатаминотрансферазы энзиматическим кинетическим методом (монореагент)</t>
  </si>
  <si>
    <t>Ацетат натрия</t>
  </si>
  <si>
    <t>Натрий уксуснокислый 3-водный, ЧДА</t>
  </si>
  <si>
    <t xml:space="preserve">набор для определения концентрации общего и прямого билирубина </t>
  </si>
  <si>
    <t>набор для определения концентрации общего и прямого билирубина унифицированным методом, не менее 138 определений</t>
  </si>
  <si>
    <t>Биотин</t>
  </si>
  <si>
    <t>биотин не менее 1 грамма во флаконе</t>
  </si>
  <si>
    <t>Гидроксид кальция</t>
  </si>
  <si>
    <t>упаковка не менее 0,5 кг</t>
  </si>
  <si>
    <t>Глюкоза</t>
  </si>
  <si>
    <t>х/ч</t>
  </si>
  <si>
    <t>Дифениламин</t>
  </si>
  <si>
    <t>экстра чистый, в упаковке не менее 100 гр</t>
  </si>
  <si>
    <t>мясопептонный агар, сухой</t>
  </si>
  <si>
    <t>не менее 500 грамм во флаконе</t>
  </si>
  <si>
    <t xml:space="preserve">набор для определения лактатдегидрогеназы    </t>
  </si>
  <si>
    <t>набор для определение лактатдегидрогеназы (ЛДГ) кинетическим методом</t>
  </si>
  <si>
    <t xml:space="preserve">Набор для определения мочевины </t>
  </si>
  <si>
    <t>Набор для определения мочевины уреазным/глутаматдегидрогеназным методом</t>
  </si>
  <si>
    <t>Натрия фосфата 1-замещенного</t>
  </si>
  <si>
    <t> Натрий фосфорнокислый 1-замещенный  ЧДА</t>
  </si>
  <si>
    <t>Нейтральный красный</t>
  </si>
  <si>
    <t>pH индикатор, 100 грамм</t>
  </si>
  <si>
    <t>Нитрит натрия</t>
  </si>
  <si>
    <t>натрий азотистокислый, хч</t>
  </si>
  <si>
    <t>Нитросиний тетразолий</t>
  </si>
  <si>
    <t>не менее 500 мг в упаковке</t>
  </si>
  <si>
    <t>набор для определения концентрации общего белка</t>
  </si>
  <si>
    <t>набор для определения концентрации общего белка биуретовым методом</t>
  </si>
  <si>
    <t>Орцин</t>
  </si>
  <si>
    <t>97%, не менее 25 грамм в упаковке</t>
  </si>
  <si>
    <t>Полный адъювант Фрейнда</t>
  </si>
  <si>
    <t>во флаконе не менее 10 мл</t>
  </si>
  <si>
    <t>Среда 199</t>
  </si>
  <si>
    <t>жидкая, с солями Хэнкса с HEPES с L-глутамином</t>
  </si>
  <si>
    <t>жидкая, с солями Хэнкса с HEPES без L-глутамина</t>
  </si>
  <si>
    <t>Среда Игла МЕМ</t>
  </si>
  <si>
    <t>с солями Эрла с L-глутамином, во флаконе не менее 500 мл</t>
  </si>
  <si>
    <t>тетрагидрофуран</t>
  </si>
  <si>
    <t xml:space="preserve">Фосфорнокислый калий </t>
  </si>
  <si>
    <t>калий фосфорнокислый 1 замещенный, х/ч</t>
  </si>
  <si>
    <t>фуксин кислый</t>
  </si>
  <si>
    <t>для фуксинсернистой кислоты, ч.</t>
  </si>
  <si>
    <t>масло минеральное</t>
  </si>
  <si>
    <t xml:space="preserve"> для микроскопирования, в упаковке не менее 500 мл</t>
  </si>
  <si>
    <t>Экстракт дрожжей кормовой</t>
  </si>
  <si>
    <t xml:space="preserve">дрожжевой экстракт, в упаковке не менее 500 г </t>
  </si>
  <si>
    <t>Набор красителей по Граму</t>
  </si>
  <si>
    <t>Гидроксипролин</t>
  </si>
  <si>
    <t>Гидроксипролин, в упаковке не менее 5 грамм</t>
  </si>
  <si>
    <t>Хлорид калия</t>
  </si>
  <si>
    <t>Калий хлористый х/ч</t>
  </si>
  <si>
    <t>Хлорид натрия</t>
  </si>
  <si>
    <t>Натрий хлористый х/ч (99,9%),  кг</t>
  </si>
  <si>
    <t>Аммоний молибденовокислый</t>
  </si>
  <si>
    <t xml:space="preserve"> 4-водн., х/ч</t>
  </si>
  <si>
    <t>Бутыль с закручивающейся крышкой</t>
  </si>
  <si>
    <t>бутыль 250 мл, 32х65х160, темное стекло, с закручивающейся крышкой</t>
  </si>
  <si>
    <t>Бутыль 500 мл, 32х80х195, темное стекло, с закручивающейся крышкой</t>
  </si>
  <si>
    <t xml:space="preserve">Бутыль с краном </t>
  </si>
  <si>
    <t>Бутыль с краном, объем 25 л., размер 275х540 мм, горлышко 54 мм</t>
  </si>
  <si>
    <t xml:space="preserve">бутылочный дозатор </t>
  </si>
  <si>
    <t>2,5 - 25 мл</t>
  </si>
  <si>
    <t>Ерш пробирочный</t>
  </si>
  <si>
    <t>280*100*25 мм из искусственной щетины</t>
  </si>
  <si>
    <t>на 50 мл с закручивающейся крышкой, градуированная, автоклавируемая</t>
  </si>
  <si>
    <t>на 500 мл с закручивающейся крышкой, градуированная, автоклавируемая</t>
  </si>
  <si>
    <t xml:space="preserve">Коробка – штатив </t>
  </si>
  <si>
    <t>для хранения 25 предметных стекол</t>
  </si>
  <si>
    <t>крафт бумага</t>
  </si>
  <si>
    <t>106*106 мм</t>
  </si>
  <si>
    <t>Шпатель металлический</t>
  </si>
  <si>
    <t>длина 195 мм</t>
  </si>
  <si>
    <t>длина 225 мм</t>
  </si>
  <si>
    <t xml:space="preserve">Лоток почкообразный </t>
  </si>
  <si>
    <t>260х48мм</t>
  </si>
  <si>
    <t xml:space="preserve">микропробирка </t>
  </si>
  <si>
    <t xml:space="preserve">1,5 мл, центрифужные, в упаковке не менее 500 шт </t>
  </si>
  <si>
    <t xml:space="preserve">Набор штативов </t>
  </si>
  <si>
    <t>для пробирок и микропробирок</t>
  </si>
  <si>
    <t>Палочка стеклянная</t>
  </si>
  <si>
    <t>длина 22 мм</t>
  </si>
  <si>
    <t>Парафильм-пленка</t>
  </si>
  <si>
    <t>10х10 см, длина не менее 38 м</t>
  </si>
  <si>
    <t xml:space="preserve">перчатки медицинские  </t>
  </si>
  <si>
    <t>нестерильные без талька, размер M</t>
  </si>
  <si>
    <t>пара</t>
  </si>
  <si>
    <t xml:space="preserve">Планшет для культивирования клеток </t>
  </si>
  <si>
    <t>24 лунки, 17,8/16мм, V-лунки по 3,6 мл с крышкой, стерильный</t>
  </si>
  <si>
    <t>Планшеты круглодонные</t>
  </si>
  <si>
    <t>96 лунок, U-образное дно, индивидуальная стерильная упаковка </t>
  </si>
  <si>
    <t xml:space="preserve">Плоскодонные планшеты </t>
  </si>
  <si>
    <t>96 лунок, плоское дно, индивидуальная стерильная упаковка </t>
  </si>
  <si>
    <t>Покровные стекла</t>
  </si>
  <si>
    <t>размер 24х24, в упаковке не менее 100 штук</t>
  </si>
  <si>
    <t xml:space="preserve">пробирки </t>
  </si>
  <si>
    <t>бактериологические автоклавируемые с закручивающейся крышкой</t>
  </si>
  <si>
    <t>Стаканчик для взвешивания низкий СН-60/14</t>
  </si>
  <si>
    <t>для взвешивания низкий СН-60/14</t>
  </si>
  <si>
    <t xml:space="preserve">Стаканы химические с носиком </t>
  </si>
  <si>
    <t>химические с носиком на 50 мл</t>
  </si>
  <si>
    <t xml:space="preserve">Стекло предметное </t>
  </si>
  <si>
    <t xml:space="preserve">76*25*1,2 мм с матовым полем с нешлифованными краями </t>
  </si>
  <si>
    <t xml:space="preserve">Стекло часовое </t>
  </si>
  <si>
    <t>Стекло часовое 80 мм</t>
  </si>
  <si>
    <t xml:space="preserve">Трубка из натурального латекса </t>
  </si>
  <si>
    <t>внутренний Ǿ =0,6, стенка 0,16см, внешний Ǿ=0,95</t>
  </si>
  <si>
    <t>внутренний Ǿ =0,8; стенка 0,16см, внешний Ǿ=1см</t>
  </si>
  <si>
    <t>Трубка из натурального латекса</t>
  </si>
  <si>
    <t xml:space="preserve"> внутренний Ǿ =0,95; стенка 0,2см, внешний Ǿ=1,4см</t>
  </si>
  <si>
    <t>Фильтр мембранный органический и неорганический</t>
  </si>
  <si>
    <t xml:space="preserve"> Размером с диаметром пор 0,45 мм</t>
  </si>
  <si>
    <t xml:space="preserve">цилиндр мерный </t>
  </si>
  <si>
    <t>1-500-2 с носиком на стеклянном основании</t>
  </si>
  <si>
    <t xml:space="preserve">Чашка Петри </t>
  </si>
  <si>
    <t>100х20мм, стерильная, в упаковке не менее 10 штук</t>
  </si>
  <si>
    <t>Штатив РР</t>
  </si>
  <si>
    <t>для пробирок на 20мм на 40 гнезд для получения скошенной поверхности агарозных сред 285х115 мм, угол 5 или 20 градусов</t>
  </si>
  <si>
    <t xml:space="preserve">Предметное стекло </t>
  </si>
  <si>
    <t>размером 25×76*, толщина 1,0–1,2 мм, с цветным матовым окошком для маркировки</t>
  </si>
  <si>
    <t>2-Меркаптоэтанол</t>
  </si>
  <si>
    <t>2-Меркаптоэтанол (Biotechnology Grade, &gt;99.0%), 100 мл</t>
  </si>
  <si>
    <t>L- Глютамин</t>
  </si>
  <si>
    <t>L-глутамин, сухой, стерильный, 150 мг</t>
  </si>
  <si>
    <t>фл.</t>
  </si>
  <si>
    <t>Ацетат аммония</t>
  </si>
  <si>
    <t>Аммония ацетат (Ultra Pure Grade, &gt;97,0%), 100 г</t>
  </si>
  <si>
    <t>Плазма кроличья цитратная</t>
  </si>
  <si>
    <t xml:space="preserve"> сухая, лиофилизат</t>
  </si>
  <si>
    <t>Упак.</t>
  </si>
  <si>
    <t>Раствор Хэнкса</t>
  </si>
  <si>
    <t> Раствор Хэнкса без фенол красного, 400 мл</t>
  </si>
  <si>
    <t>Сухой питательный агар</t>
  </si>
  <si>
    <t xml:space="preserve">в упаковке не менее 500 грамм </t>
  </si>
  <si>
    <t>спирт этиловый 70%</t>
  </si>
  <si>
    <t> Спирт этиловый 70%, 50 мл</t>
  </si>
  <si>
    <t>фл</t>
  </si>
  <si>
    <t>спирт этиловый 90%</t>
  </si>
  <si>
    <t>Спирт этиловый 90%, 50 мл</t>
  </si>
  <si>
    <t xml:space="preserve">фл </t>
  </si>
  <si>
    <t>Кетгут медицинский</t>
  </si>
  <si>
    <t>метрический размер №2,  стерильный, однократного применения, без иглы, длина не менее 1,5 м</t>
  </si>
  <si>
    <t>мазь левомиколь</t>
  </si>
  <si>
    <t>для наружного применения, 100 г</t>
  </si>
  <si>
    <t>мазь Лиотон</t>
  </si>
  <si>
    <t>гель для наружного применения, 50 г</t>
  </si>
  <si>
    <t>троксевазин 2%</t>
  </si>
  <si>
    <t>гель для наружного применения, 40 г</t>
  </si>
  <si>
    <t>Иглодержатель общехирургический</t>
  </si>
  <si>
    <t xml:space="preserve"> 200 мм</t>
  </si>
  <si>
    <t xml:space="preserve">Коробка стерилизационная  </t>
  </si>
  <si>
    <t>с фильтром КСКФ-6</t>
  </si>
  <si>
    <t>Шт</t>
  </si>
  <si>
    <t>с фильтром КСКФ-9</t>
  </si>
  <si>
    <t>Лоток без крышки</t>
  </si>
  <si>
    <t xml:space="preserve"> 28-32 см   (нержавеющая сталь)</t>
  </si>
  <si>
    <t xml:space="preserve">Лоток полимерный </t>
  </si>
  <si>
    <t>почкообразный  1,75</t>
  </si>
  <si>
    <t>Наконечники с фильтром</t>
  </si>
  <si>
    <t> Наконечники с фильтрами до 200 мкл, автоклавируемые, TF-200, не менее 1000 штук в упаковке</t>
  </si>
  <si>
    <t xml:space="preserve">Пинцет хирургический </t>
  </si>
  <si>
    <t>Пробирка градуированная, коническая, центрифужная</t>
  </si>
  <si>
    <t> ПП пробирка коническая, 10 мл, 16х100 мм</t>
  </si>
  <si>
    <t xml:space="preserve">Скальпель глазной остроконечный </t>
  </si>
  <si>
    <t>Со 130*20</t>
  </si>
  <si>
    <t xml:space="preserve">Столик – каталка для инструментов </t>
  </si>
  <si>
    <t>Столик металлический с 2-мя металлическими поддонами</t>
  </si>
  <si>
    <t>Флаконы для культивирования клеток</t>
  </si>
  <si>
    <t xml:space="preserve"> Флакон культуральный 50 мл (25 см2) с обработкой для адгезии клеток, не менее 10 штук упаковке, стерильны </t>
  </si>
  <si>
    <t>Халат женский</t>
  </si>
  <si>
    <t>46-48 размер, х/б</t>
  </si>
  <si>
    <t>Халат мужской</t>
  </si>
  <si>
    <t>52 размер, х/б, короткий</t>
  </si>
  <si>
    <t>Лоток медицинский</t>
  </si>
  <si>
    <t>Лоток почкообразный 250 эмалированный</t>
  </si>
  <si>
    <t>Бикс медицинский</t>
  </si>
  <si>
    <t>стерилизационные коробки с фильтром, объем 9 дм 3, диаметр 275мм</t>
  </si>
  <si>
    <t xml:space="preserve">емкость контейнер </t>
  </si>
  <si>
    <t>ЕДПО-1-01</t>
  </si>
  <si>
    <t>ЕДПО-5-01 Елатом</t>
  </si>
  <si>
    <t>бифидоагар</t>
  </si>
  <si>
    <t>среда Блаурока, в упаковке не менее 500 гр</t>
  </si>
  <si>
    <t xml:space="preserve">Раствор натрия хлорида 0,9% </t>
  </si>
  <si>
    <t>200 мл</t>
  </si>
  <si>
    <t>Флакон</t>
  </si>
  <si>
    <t>Дистиллированная вода</t>
  </si>
  <si>
    <t>лиофилизат для приготовления раствора для инъекций в ампулах по 0,15 г, №10</t>
  </si>
  <si>
    <t xml:space="preserve">Гепарин натрий </t>
  </si>
  <si>
    <t>раствор для инъекций 5000 ЕД/мл в ампулах по 5 мл</t>
  </si>
  <si>
    <t xml:space="preserve">Марля </t>
  </si>
  <si>
    <t>1м*90см в индивидуальной упаковке</t>
  </si>
  <si>
    <t>йод 5%</t>
  </si>
  <si>
    <t>30 мл</t>
  </si>
  <si>
    <t>бриллиантовый зелени 1% раствор спиртовой</t>
  </si>
  <si>
    <t>в период с 1 по 15 декабря 2011 года</t>
  </si>
  <si>
    <t>в период с 1 по 30 декабря 2011 года</t>
  </si>
  <si>
    <t xml:space="preserve">в течение 14 календарных дней со дня подписания договора </t>
  </si>
  <si>
    <t>в период с 10 по 20 декабря 2011 года</t>
  </si>
  <si>
    <t>в период с 1 по 31 декабря 2011 года</t>
  </si>
  <si>
    <t>Вакуумная колба Бунзена с тубусом</t>
  </si>
  <si>
    <t>и шлифом в горловине 40/45, на 1000 мл</t>
  </si>
  <si>
    <t>г.Астана, пр.Кабанбай батыра, 53</t>
  </si>
  <si>
    <t>В – 100х150</t>
  </si>
  <si>
    <t>В – 150х230</t>
  </si>
  <si>
    <t>Гематоксилин</t>
  </si>
  <si>
    <t>во флаконе не менее 10 грамм</t>
  </si>
  <si>
    <t>Глицерин</t>
  </si>
  <si>
    <t>99,5% СР</t>
  </si>
  <si>
    <t>дозатор</t>
  </si>
  <si>
    <t>переменного объема 2 - 20 мкл</t>
  </si>
  <si>
    <t>переменного объема 2000 - 10000 мкл</t>
  </si>
  <si>
    <t>переменного объема 20 - 200 мкл</t>
  </si>
  <si>
    <t>дозатор на 5 мл</t>
  </si>
  <si>
    <t>переменного объема 0,5 - 5 мл</t>
  </si>
  <si>
    <t>Креатинин (Определение кинетическим методом, реакция Яффе, без депротеинизации)</t>
  </si>
  <si>
    <t>Креатинин-Ново-А. Набор реагентов для определения концентрации креатинина в сыворотке, плазме крови и моче (кинетический метод Яффе без депротеинизации) Набор для полуавтоматических и автоматических анализаторов.</t>
  </si>
  <si>
    <t>Криомаркер</t>
  </si>
  <si>
    <t>перманентные и криостабильные, 1 шт</t>
  </si>
  <si>
    <t>Латекс</t>
  </si>
  <si>
    <t>Мензурка</t>
  </si>
  <si>
    <t>1000 мл</t>
  </si>
  <si>
    <t>250мл</t>
  </si>
  <si>
    <t>500 мл</t>
  </si>
  <si>
    <t>микропробирка</t>
  </si>
  <si>
    <t>0,5 мл, в упаковке не менее 1000 штук</t>
  </si>
  <si>
    <t>микропробирки</t>
  </si>
  <si>
    <t>для ПЦР 0,2 мл, в упаковке не менее 1000 штук</t>
  </si>
  <si>
    <t>наконечники 5000 мкл</t>
  </si>
  <si>
    <t>в упаковке не менее 2000 шт</t>
  </si>
  <si>
    <t>диспенсер для дезинфекции рук</t>
  </si>
  <si>
    <t>металлический, настенный</t>
  </si>
  <si>
    <t>Одноразовые маски</t>
  </si>
  <si>
    <t>Одноразовые маски, на резинке, 3-х слойные</t>
  </si>
  <si>
    <t>пакет для сбора медицинских отходов А</t>
  </si>
  <si>
    <t>белый 0,8*0,7</t>
  </si>
  <si>
    <t> Раствор Хэнкса без фенолового красного, без Ca++, Mg++, 500 мл</t>
  </si>
  <si>
    <t>Спиртовка лабораторная</t>
  </si>
  <si>
    <t>СЛ-2</t>
  </si>
  <si>
    <t>Стакан Высокий</t>
  </si>
  <si>
    <t>В-100 со шкалой</t>
  </si>
  <si>
    <t>В-50 без шкалы</t>
  </si>
  <si>
    <t>Стакан фарфоровый с носиком</t>
  </si>
  <si>
    <t>250 мл</t>
  </si>
  <si>
    <t>Стаканчик для взвешивания низкий</t>
  </si>
  <si>
    <t>СН-45/13</t>
  </si>
  <si>
    <t>Стаканы высокий</t>
  </si>
  <si>
    <t>на 1000 мл со шкалой</t>
  </si>
  <si>
    <t>Стакан</t>
  </si>
  <si>
    <t>Н-400 со шкалой, низкий</t>
  </si>
  <si>
    <t>низкий Н-600 со сшкалой</t>
  </si>
  <si>
    <t>Трипановый синий</t>
  </si>
  <si>
    <t>не 25 грамм во флаконе</t>
  </si>
  <si>
    <t>Трилон Б</t>
  </si>
  <si>
    <t>Фиколл 400</t>
  </si>
  <si>
    <t>полисахароза 400, не 25 грамм во флаконе</t>
  </si>
  <si>
    <t>Фильтры бумажные «Красная лента»</t>
  </si>
  <si>
    <t>12,5 см, в упаковке не менее 100 шт</t>
  </si>
  <si>
    <t>Фильтры бумажные «Синяя лента»</t>
  </si>
  <si>
    <t>Фильтры бумажные обеззоленные</t>
  </si>
  <si>
    <t>красная лента d= 180 мм, в упаковке не менее 1000 шт</t>
  </si>
  <si>
    <t>белая d =125 мм, в упаковке не менее 100 шт</t>
  </si>
  <si>
    <t>Фитогемагглютинин</t>
  </si>
  <si>
    <t>цилиндр мерный</t>
  </si>
  <si>
    <t>3-100-2 с носиком на пластмассовом основании</t>
  </si>
  <si>
    <t>3-250-2 с носиком на пластмассовом основании</t>
  </si>
  <si>
    <t>Чашка Петри</t>
  </si>
  <si>
    <t>150х20мм, стерильная, в упаковке не менее 20 штук</t>
  </si>
  <si>
    <t>Чашки Петри</t>
  </si>
  <si>
    <t>90/16 мм, стерильная, в упаковке не менее 20 штук</t>
  </si>
  <si>
    <t>Шапочки разовые</t>
  </si>
  <si>
    <t>шапочка клип-берет</t>
  </si>
  <si>
    <t>Штатив для пипеток-дозаторов</t>
  </si>
  <si>
    <t>для 6 пипеток-дозаторов</t>
  </si>
  <si>
    <t>камера для окраски мазков</t>
  </si>
  <si>
    <t>контейнер с держателем для окраски 30 предметных стекол</t>
  </si>
  <si>
    <t>контейнер для сбора отработанного материала</t>
  </si>
  <si>
    <t>Пипетка-дозатор</t>
  </si>
  <si>
    <t>пипетка-дозатор переменного объема, 2-10 мл</t>
  </si>
  <si>
    <t>Наконечники для пипеток</t>
  </si>
  <si>
    <t>наконечники 2-10 мл для пипеток, пипетка- дозатора переменного объема</t>
  </si>
  <si>
    <t>Пробирка коническая</t>
  </si>
  <si>
    <t>стерильная, с винтовой пробкой и делениями, п/п 15 мл</t>
  </si>
  <si>
    <t>Пробирки стеклянные</t>
  </si>
  <si>
    <t>стеклянные, центрифужные градуированные П1-10-0,2</t>
  </si>
  <si>
    <t>емкость-контейнер</t>
  </si>
  <si>
    <t>для сбора острых инструментов, емкость 1,5 л</t>
  </si>
  <si>
    <t>ноябрь-декабрь</t>
  </si>
  <si>
    <t>1,5 мкм, не менее 10 мл во флаконе (Латекс для фагоцитоза 1,5 мкм)</t>
  </si>
  <si>
    <t>ЭДТА динатриевая соль (Трилон Б) Ч</t>
  </si>
  <si>
    <t>стерильный, во флаконе не менее 5 мг (Фитогемагглютинин-П (ФГА-П))</t>
  </si>
  <si>
    <t>емкость-контейнер 3 литра для сбора острого инструентария</t>
  </si>
  <si>
    <t xml:space="preserve">рифампицин </t>
  </si>
  <si>
    <t>Представительские расходы</t>
  </si>
  <si>
    <t>Проведение официального приема лиц, расходы по проезду, проживание, консульский сбор, оплата госпошлины, услуги переводчиков, транспортные расходы, синхронный перевод, аренда помещений, презентационные материалы, сувениры, памятные подарки</t>
  </si>
  <si>
    <t>услуги по повышению квалификации сотрудников частного учреждения "Центр наук о жизни" по предмету "Аудит"</t>
  </si>
  <si>
    <t>обучение двух сотрудников</t>
  </si>
  <si>
    <t>октябрь 2011г.</t>
  </si>
  <si>
    <t>услуги по проведению конференции</t>
  </si>
  <si>
    <t>проведение Первой международной конференции "Регенеративная медицина и качестьвенное долголетие"</t>
  </si>
  <si>
    <t xml:space="preserve">Изготовление штампов </t>
  </si>
  <si>
    <t xml:space="preserve">Изготовление печатей на государственном и английском языках </t>
  </si>
  <si>
    <t>Изготовление бланков писем и приказов</t>
  </si>
  <si>
    <t xml:space="preserve">бланки приказа - 200 штук с нумерацией, бланки писем - 300 штук с нумерацией, </t>
  </si>
  <si>
    <t xml:space="preserve">в течение 5 рабочих дней со дня подписания договора </t>
  </si>
  <si>
    <t>услуги аренды нежилого помещения</t>
  </si>
  <si>
    <t xml:space="preserve">услуги аренды нежилого помещения, закупаемые у некоммерческих организаций, учрежденных АОО «Назарбаев университет» </t>
  </si>
  <si>
    <t>июнь 2011</t>
  </si>
  <si>
    <t xml:space="preserve">семинар по бухгалтерскому учету </t>
  </si>
  <si>
    <t xml:space="preserve">услуги по проведению семинара на тему:  "Руководитель юридической службы. Корпоративный юрист." </t>
  </si>
  <si>
    <t>один сотрудник</t>
  </si>
  <si>
    <t>услуги сотовой связи в рамках представительских расходов</t>
  </si>
  <si>
    <t>для руководителей (3 сотрудника)</t>
  </si>
  <si>
    <t xml:space="preserve">чайный сервиз </t>
  </si>
  <si>
    <t xml:space="preserve">на 6 персон </t>
  </si>
  <si>
    <t>набора чайных ложек</t>
  </si>
  <si>
    <t xml:space="preserve">полиграфические услуги по выпуску концепций по регенеративной медицине и качественному долголетию в рамках разработки инновационных подходов регенеративной медицины и внедрения научных основ медицины  долголетия </t>
  </si>
  <si>
    <t>600 шт.</t>
  </si>
  <si>
    <t>до 10 ноября 2011 года</t>
  </si>
  <si>
    <t>услуги по организации и проведению эксперимента</t>
  </si>
  <si>
    <t>в рамках доклинических исследований новой методики "Борная нейтронозахватная терапия"</t>
  </si>
  <si>
    <t>с 10.11.2011 по 31.12.2011</t>
  </si>
  <si>
    <t>услуги рецензирования методических рекомендаций для практического здравоохранения в рамках НТП "Антенатальная терапия внутритробной задержки развити плода"</t>
  </si>
  <si>
    <t>в рамках НТП "Антенатальная терапия внутритробной задержки развити плода"</t>
  </si>
  <si>
    <t>декабрь 2011</t>
  </si>
  <si>
    <t xml:space="preserve">Бумага офисная – А4 </t>
  </si>
  <si>
    <t>офисная бумага формата А4, плотность не ниже 80г/м2, белизна: не меньше 96%, пачка: не менее 500 листов</t>
  </si>
  <si>
    <t>ручной металлический захват, с загнутыми краями из нержавеющей стали с пластиковыми ручками</t>
  </si>
  <si>
    <t>Блокнот А5</t>
  </si>
  <si>
    <t>блокнот А5/50 стандартный</t>
  </si>
  <si>
    <t>дырокол</t>
  </si>
  <si>
    <t>дырокол на объем обхвата не менее 15-20 листов, металлический</t>
  </si>
  <si>
    <t>ежедневник</t>
  </si>
  <si>
    <t>ежедневник формата A5обложка твердый переплет</t>
  </si>
  <si>
    <t>каттер - нож канцелярский ширина не менее 18мм, пластиковый корпус.</t>
  </si>
  <si>
    <t>клей-карандаш</t>
  </si>
  <si>
    <t>клей-карандаш не менее 15гр, нетоксичный, высокого качества</t>
  </si>
  <si>
    <t>ластик</t>
  </si>
  <si>
    <t>ластик прямоугольной формы, белый, мягкий</t>
  </si>
  <si>
    <t>линейка</t>
  </si>
  <si>
    <t>линейка пластиковая 30 см, прозрачная</t>
  </si>
  <si>
    <t>маркеры</t>
  </si>
  <si>
    <t>маркеры для выделения текста, высокого качества.</t>
  </si>
  <si>
    <t>маркер для доски</t>
  </si>
  <si>
    <t>маркер для доски 1-5мм, нетоксичный, легкостираемый</t>
  </si>
  <si>
    <t>мастика синяя - штемпельная краска не менее 27 мл.</t>
  </si>
  <si>
    <t>ножницы</t>
  </si>
  <si>
    <t>папка конверт</t>
  </si>
  <si>
    <t>папка конвертпластиковая, плотная, на кнопке</t>
  </si>
  <si>
    <t>папка на резинке: формат А4, объемная, не менее 2,5 см шириной с клапанами, на резинках, прозрачная</t>
  </si>
  <si>
    <t>папка с завязками картонный бокс, размер не менее  80*230*320 с прорезью для закрытия</t>
  </si>
  <si>
    <t>папка с зажимом, обложка плотный пластик толщина не менее 1мм с металлическим зажимом</t>
  </si>
  <si>
    <t>папка регистратор</t>
  </si>
  <si>
    <t>регистр 8см, обложка ламинированная, однотонная, с прозрачным карманом, в собранном виде</t>
  </si>
  <si>
    <t>ручка с  гелевым стержнем не более 0,33 мм, высокого качества</t>
  </si>
  <si>
    <t>ручка, прозрачный или цельный корпус винтовой, с колпачком и сменным тонким стержнем, цвета – синий-25%, черный-25%, красный-25%, зеленый-25%</t>
  </si>
  <si>
    <t>скобы</t>
  </si>
  <si>
    <t>скобы № 24/6 высота 5 мм нерж. Сталь</t>
  </si>
  <si>
    <t>пач.</t>
  </si>
  <si>
    <t>скоросшиватель</t>
  </si>
  <si>
    <t>скоросшиватель, папка картонная 220-300гр.плотности с металлическими скобами для прошивки документов с отверстиями</t>
  </si>
  <si>
    <t>скотч</t>
  </si>
  <si>
    <t>скотч - лента для упаковки ширина около 50мм длина не менее 65м, цвет желтый, красный</t>
  </si>
  <si>
    <t>скрепки</t>
  </si>
  <si>
    <t xml:space="preserve">скрепки не более 28мм, упаковка: не менее 100шт </t>
  </si>
  <si>
    <t>скрепочница</t>
  </si>
  <si>
    <t>скрепочница магнитная, квадратн. 42х42х70мм, прозрачная</t>
  </si>
  <si>
    <t>степлер</t>
  </si>
  <si>
    <t>стикер</t>
  </si>
  <si>
    <t>Стикер самоклеющийся 7,6x10,2,  100л в блоке, пластиковые, 5 цветов</t>
  </si>
  <si>
    <t>точилка с контейнером</t>
  </si>
  <si>
    <t>увлажнитель</t>
  </si>
  <si>
    <t>увлажнитель пластиковый с губкой</t>
  </si>
  <si>
    <t>указка лазерная</t>
  </si>
  <si>
    <t>указка лазерная - ручка-указка в футляре с направляющим лазером</t>
  </si>
  <si>
    <t>файл прозрачный с перфорацией 80мкр упаковка: 100 шт.</t>
  </si>
  <si>
    <t>шило канцелярское</t>
  </si>
  <si>
    <t>шило канцелярское с крючком, деревянная ручка</t>
  </si>
  <si>
    <t>штрих</t>
  </si>
  <si>
    <t>флеш карта</t>
  </si>
  <si>
    <t>флеш-накопитель, устройство для хранения данных, USB 2.0, 4 Gb</t>
  </si>
  <si>
    <t>в течение 3 дней со дня подачи заявки</t>
  </si>
  <si>
    <t>Приложение №1</t>
  </si>
  <si>
    <t xml:space="preserve">к приказу Генерального директора </t>
  </si>
  <si>
    <t xml:space="preserve">о жизни» от "27" октября 2011 года №122-н/қ              </t>
  </si>
  <si>
    <t xml:space="preserve">товары по комплектации лабораторий частного учреждения "Центр наук о жизни", закупаемого у стратегического партнера АОО "Назарбаев Университет" </t>
  </si>
  <si>
    <t>лабораторное оборудование, средства измерения, расходные материалы и т.д.</t>
  </si>
  <si>
    <t>120 дней со дня вступления в силу договора</t>
  </si>
  <si>
    <t>60 календарных  дней со дня вступления в силу договора</t>
  </si>
  <si>
    <t>Комплект бактерицидных облучателей</t>
  </si>
  <si>
    <t>Пиросеквенатор и счетчик клеток</t>
  </si>
  <si>
    <t>90 календарных  дней со дня вступления в силу договора</t>
  </si>
  <si>
    <t>Анализатор фрагментов ДНК и ДНК флуориметр</t>
  </si>
  <si>
    <t>Комплект дополнительного оборудования для пиросеквенирования</t>
  </si>
</sst>
</file>

<file path=xl/styles.xml><?xml version="1.0" encoding="utf-8"?>
<styleSheet xmlns="http://schemas.openxmlformats.org/spreadsheetml/2006/main">
  <numFmts count="36">
    <numFmt numFmtId="164" formatCode="_(&quot;$&quot;* #,##0_);_(&quot;$&quot;* \(#,##0\);_(&quot;$&quot;* &quot;-&quot;_);_(@_)"/>
    <numFmt numFmtId="165" formatCode="_(* #,##0_);_(* \(#,##0\);_(* &quot;-&quot;_);_(@_)"/>
    <numFmt numFmtId="166" formatCode="_-* #,##0_р_._-;\-* #,##0_р_._-;_-* &quot;-&quot;_р_._-;_-@_-"/>
    <numFmt numFmtId="167" formatCode="_-* #,##0.00_р_._-;\-* #,##0.00_р_._-;_-* &quot;-&quot;??_р_._-;_-@_-"/>
    <numFmt numFmtId="168" formatCode="#."/>
    <numFmt numFmtId="169" formatCode="#.00"/>
    <numFmt numFmtId="170" formatCode="&quot;$&quot;#.00"/>
    <numFmt numFmtId="171" formatCode="#,##0_);\(#,##0\);0_);* @_)"/>
    <numFmt numFmtId="172" formatCode="#,##0.0_);\(#,##0.0\);0.0_);* @_)"/>
    <numFmt numFmtId="173" formatCode="#,##0.00_);\(#,##0.00\);0.00_);* @_)"/>
    <numFmt numFmtId="174" formatCode="#,##0.000_);\(#,##0.000\);0.000_);* @_)"/>
    <numFmt numFmtId="175" formatCode="#,##0.0000_);\(#,##0.0000\);0.0000_);* @_)"/>
    <numFmt numFmtId="176" formatCode="d\-mmm;[Red]&quot;Not date&quot;;&quot;-&quot;;[Red]* &quot;Not date&quot;"/>
    <numFmt numFmtId="177" formatCode="d\-mmm\-yyyy;[Red]&quot;Not date&quot;;&quot;-&quot;;[Red]* &quot;Not date&quot;"/>
    <numFmt numFmtId="178" formatCode="d\-mmm\-yyyy\ h:mm\ AM/PM;[Red]* &quot;Not date&quot;;&quot;-&quot;;[Red]* &quot;Not date&quot;"/>
    <numFmt numFmtId="179" formatCode="d/mm/yyyy;[Red]* &quot;Not date&quot;;&quot;-&quot;;[Red]* &quot;Not date&quot;"/>
    <numFmt numFmtId="180" formatCode="mm/dd/yyyy;[Red]* &quot;Not date&quot;;&quot;-&quot;;[Red]* &quot;Not date&quot;"/>
    <numFmt numFmtId="181" formatCode="mmm\-yy;[Red]* &quot;Not date&quot;;&quot;-&quot;;[Red]* &quot;Not date&quot;"/>
    <numFmt numFmtId="182" formatCode="0;\-0;0;* @"/>
    <numFmt numFmtId="183" formatCode="h:mm\ AM/PM;[Red]* &quot;Not time&quot;;\-;[Red]* &quot;Not time&quot;"/>
    <numFmt numFmtId="184" formatCode="[h]:mm;[Red]* &quot;Not time&quot;;[h]:mm;[Red]* &quot;Not time&quot;"/>
    <numFmt numFmtId="185" formatCode="0%;\-0%;0%;* @_%"/>
    <numFmt numFmtId="186" formatCode="0.0%;\-0.0%;0.0%;* @_%"/>
    <numFmt numFmtId="187" formatCode="0.00%;\-0.00%;0.00%;* @_%"/>
    <numFmt numFmtId="188" formatCode="0.000%;\-0.000%;0.000%;* @_%"/>
    <numFmt numFmtId="189" formatCode="&quot;$&quot;* #,##0_);&quot;$&quot;* \(#,##0\);&quot;$&quot;* 0_);* @_)"/>
    <numFmt numFmtId="190" formatCode="&quot;$&quot;* #,##0.0_);&quot;$&quot;* \(#,##0.0\);&quot;$&quot;* 0.0_);* @_)"/>
    <numFmt numFmtId="191" formatCode="&quot;$&quot;* #,##0.00_);&quot;$&quot;* \(#,##0.00\);&quot;$&quot;* 0.00_);* @_)"/>
    <numFmt numFmtId="192" formatCode="&quot;$&quot;* #,##0.000_);&quot;$&quot;* \(#,##0.000\);&quot;$&quot;* 0.000_);* @_)"/>
    <numFmt numFmtId="193" formatCode="&quot;$&quot;* #,##0.0000_);&quot;$&quot;* \(#,##0.0000\);&quot;$&quot;* 0.0000_);* @_)"/>
    <numFmt numFmtId="194" formatCode="_-* #,##0.00[$€-1]_-;\-* #,##0.00[$€-1]_-;_-* &quot;-&quot;??[$€-1]_-"/>
    <numFmt numFmtId="195" formatCode="d\-mmm\-yyyy;[Red]* &quot;Not date&quot;;&quot;-&quot;;[Red]* &quot;Not date&quot;"/>
    <numFmt numFmtId="196" formatCode="d\-mmm\-yyyy\ h:mm\ AM/PM;[Red]* &quot;Not time&quot;;0;[Red]* &quot;Not time&quot;"/>
    <numFmt numFmtId="197" formatCode="#,##0_);[Blue]\(\-\)\ #,##0_)"/>
    <numFmt numFmtId="198" formatCode="%#.00"/>
    <numFmt numFmtId="199" formatCode="0.0%"/>
  </numFmts>
  <fonts count="5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3">
    <xf numFmtId="0" fontId="0" fillId="0" borderId="0"/>
    <xf numFmtId="0" fontId="1" fillId="0" borderId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8" fontId="6" fillId="0" borderId="2">
      <protection locked="0"/>
    </xf>
    <xf numFmtId="168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9" fontId="6" fillId="0" borderId="0">
      <protection locked="0"/>
    </xf>
    <xf numFmtId="169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9" fontId="6" fillId="0" borderId="0">
      <protection locked="0"/>
    </xf>
    <xf numFmtId="169" fontId="6" fillId="0" borderId="0">
      <protection locked="0"/>
    </xf>
    <xf numFmtId="4" fontId="6" fillId="0" borderId="0">
      <protection locked="0"/>
    </xf>
    <xf numFmtId="169" fontId="6" fillId="0" borderId="0">
      <protection locked="0"/>
    </xf>
    <xf numFmtId="170" fontId="6" fillId="0" borderId="0">
      <protection locked="0"/>
    </xf>
    <xf numFmtId="170" fontId="6" fillId="0" borderId="0">
      <protection locked="0"/>
    </xf>
    <xf numFmtId="168" fontId="6" fillId="0" borderId="2">
      <protection locked="0"/>
    </xf>
    <xf numFmtId="168" fontId="6" fillId="0" borderId="2">
      <protection locked="0"/>
    </xf>
    <xf numFmtId="168" fontId="7" fillId="0" borderId="0">
      <protection locked="0"/>
    </xf>
    <xf numFmtId="168" fontId="7" fillId="0" borderId="0">
      <protection locked="0"/>
    </xf>
    <xf numFmtId="168" fontId="6" fillId="0" borderId="2">
      <protection locked="0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1" fontId="8" fillId="0" borderId="0" applyFill="0" applyBorder="0">
      <alignment horizontal="center" vertical="top"/>
    </xf>
    <xf numFmtId="182" fontId="8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9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8" fillId="0" borderId="0" applyFill="0" applyBorder="0">
      <alignment vertical="top"/>
    </xf>
    <xf numFmtId="191" fontId="8" fillId="0" borderId="0" applyFill="0" applyBorder="0">
      <alignment vertical="top"/>
    </xf>
    <xf numFmtId="192" fontId="8" fillId="0" borderId="0" applyFill="0" applyBorder="0">
      <alignment vertical="top"/>
    </xf>
    <xf numFmtId="193" fontId="8" fillId="0" borderId="0" applyFill="0" applyBorder="0">
      <alignment vertical="top"/>
    </xf>
    <xf numFmtId="0" fontId="11" fillId="0" borderId="0" applyNumberFormat="0" applyFill="0" applyBorder="0" applyAlignment="0" applyProtection="0"/>
    <xf numFmtId="194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73" fontId="17" fillId="0" borderId="0" applyFill="0" applyBorder="0">
      <alignment vertical="top"/>
      <protection locked="0"/>
    </xf>
    <xf numFmtId="17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95" fontId="17" fillId="0" borderId="0" applyFill="0" applyBorder="0">
      <alignment vertical="top"/>
      <protection locked="0"/>
    </xf>
    <xf numFmtId="196" fontId="17" fillId="0" borderId="0" applyFill="0" applyBorder="0">
      <alignment vertical="top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2" fontId="18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190" fontId="17" fillId="0" borderId="0" applyFill="0" applyBorder="0">
      <alignment vertical="top"/>
      <protection locked="0"/>
    </xf>
    <xf numFmtId="191" fontId="17" fillId="0" borderId="0" applyFill="0" applyBorder="0">
      <alignment vertical="top"/>
      <protection locked="0"/>
    </xf>
    <xf numFmtId="19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7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7" fillId="0" borderId="0">
      <protection locked="0"/>
    </xf>
    <xf numFmtId="168" fontId="7" fillId="0" borderId="0">
      <protection locked="0"/>
    </xf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" fillId="0" borderId="0" applyFont="0" applyFill="0" applyBorder="0" applyAlignment="0" applyProtection="0"/>
    <xf numFmtId="198" fontId="6" fillId="0" borderId="0">
      <protection locked="0"/>
    </xf>
    <xf numFmtId="198" fontId="6" fillId="0" borderId="0">
      <protection locked="0"/>
    </xf>
    <xf numFmtId="0" fontId="1" fillId="0" borderId="0"/>
    <xf numFmtId="0" fontId="3" fillId="0" borderId="0"/>
    <xf numFmtId="0" fontId="1" fillId="0" borderId="0"/>
    <xf numFmtId="0" fontId="8" fillId="0" borderId="0"/>
    <xf numFmtId="167" fontId="3" fillId="0" borderId="0" applyFont="0" applyFill="0" applyBorder="0" applyAlignment="0" applyProtection="0"/>
    <xf numFmtId="0" fontId="1" fillId="0" borderId="0"/>
    <xf numFmtId="0" fontId="10" fillId="0" borderId="0"/>
    <xf numFmtId="0" fontId="28" fillId="0" borderId="0"/>
    <xf numFmtId="0" fontId="10" fillId="0" borderId="0"/>
    <xf numFmtId="0" fontId="27" fillId="0" borderId="0">
      <alignment vertical="center"/>
    </xf>
    <xf numFmtId="0" fontId="29" fillId="0" borderId="0"/>
    <xf numFmtId="0" fontId="10" fillId="0" borderId="0"/>
    <xf numFmtId="164" fontId="30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28" fillId="0" borderId="0"/>
    <xf numFmtId="0" fontId="3" fillId="0" borderId="0"/>
    <xf numFmtId="0" fontId="1" fillId="0" borderId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8" fillId="0" borderId="0"/>
    <xf numFmtId="167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3" fillId="0" borderId="0"/>
    <xf numFmtId="0" fontId="4" fillId="0" borderId="0"/>
    <xf numFmtId="199" fontId="10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97" fontId="5" fillId="0" borderId="14" applyBorder="0">
      <protection hidden="1"/>
    </xf>
    <xf numFmtId="169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0" fontId="1" fillId="0" borderId="0"/>
    <xf numFmtId="0" fontId="1" fillId="0" borderId="0"/>
    <xf numFmtId="0" fontId="28" fillId="0" borderId="0"/>
    <xf numFmtId="167" fontId="10" fillId="0" borderId="0" applyFont="0" applyFill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10" fillId="0" borderId="0"/>
    <xf numFmtId="0" fontId="4" fillId="0" borderId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20" borderId="0" applyNumberFormat="0" applyBorder="0" applyAlignment="0" applyProtection="0"/>
    <xf numFmtId="0" fontId="33" fillId="8" borderId="5" applyNumberFormat="0" applyAlignment="0" applyProtection="0"/>
    <xf numFmtId="0" fontId="34" fillId="21" borderId="6" applyNumberFormat="0" applyAlignment="0" applyProtection="0"/>
    <xf numFmtId="0" fontId="35" fillId="21" borderId="5" applyNumberFormat="0" applyAlignment="0" applyProtection="0"/>
    <xf numFmtId="0" fontId="36" fillId="0" borderId="7" applyNumberFormat="0" applyFill="0" applyAlignment="0" applyProtection="0"/>
    <xf numFmtId="0" fontId="37" fillId="0" borderId="8" applyNumberFormat="0" applyFill="0" applyAlignment="0" applyProtection="0"/>
    <xf numFmtId="0" fontId="38" fillId="0" borderId="9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40" fillId="22" borderId="11" applyNumberFormat="0" applyAlignment="0" applyProtection="0"/>
    <xf numFmtId="0" fontId="41" fillId="0" borderId="0" applyNumberFormat="0" applyFill="0" applyBorder="0" applyAlignment="0" applyProtection="0"/>
    <xf numFmtId="0" fontId="42" fillId="23" borderId="0" applyNumberFormat="0" applyBorder="0" applyAlignment="0" applyProtection="0"/>
    <xf numFmtId="0" fontId="4" fillId="0" borderId="0"/>
    <xf numFmtId="0" fontId="4" fillId="0" borderId="0"/>
    <xf numFmtId="0" fontId="43" fillId="4" borderId="0" applyNumberFormat="0" applyBorder="0" applyAlignment="0" applyProtection="0"/>
    <xf numFmtId="0" fontId="44" fillId="0" borderId="0" applyNumberFormat="0" applyFill="0" applyBorder="0" applyAlignment="0" applyProtection="0"/>
    <xf numFmtId="0" fontId="3" fillId="24" borderId="12" applyNumberFormat="0" applyFont="0" applyAlignment="0" applyProtection="0"/>
    <xf numFmtId="0" fontId="45" fillId="0" borderId="13" applyNumberFormat="0" applyFill="0" applyAlignment="0" applyProtection="0"/>
    <xf numFmtId="0" fontId="46" fillId="0" borderId="0" applyNumberFormat="0" applyFill="0" applyBorder="0" applyAlignment="0" applyProtection="0"/>
    <xf numFmtId="0" fontId="47" fillId="5" borderId="0" applyNumberFormat="0" applyBorder="0" applyAlignment="0" applyProtection="0"/>
    <xf numFmtId="0" fontId="10" fillId="0" borderId="0"/>
    <xf numFmtId="0" fontId="10" fillId="0" borderId="0"/>
    <xf numFmtId="167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3" fillId="8" borderId="15" applyNumberFormat="0" applyAlignment="0" applyProtection="0"/>
    <xf numFmtId="0" fontId="34" fillId="21" borderId="16" applyNumberFormat="0" applyAlignment="0" applyProtection="0"/>
    <xf numFmtId="0" fontId="35" fillId="21" borderId="15" applyNumberFormat="0" applyAlignment="0" applyProtection="0"/>
    <xf numFmtId="0" fontId="39" fillId="0" borderId="17" applyNumberFormat="0" applyFill="0" applyAlignment="0" applyProtection="0"/>
    <xf numFmtId="0" fontId="3" fillId="24" borderId="18" applyNumberFormat="0" applyFont="0" applyAlignment="0" applyProtection="0"/>
  </cellStyleXfs>
  <cellXfs count="89">
    <xf numFmtId="0" fontId="0" fillId="0" borderId="0" xfId="0"/>
    <xf numFmtId="3" fontId="2" fillId="25" borderId="3" xfId="2" applyNumberFormat="1" applyFont="1" applyFill="1" applyBorder="1" applyAlignment="1">
      <alignment horizontal="center" vertical="center" wrapText="1"/>
    </xf>
    <xf numFmtId="3" fontId="2" fillId="25" borderId="19" xfId="1" applyNumberFormat="1" applyFont="1" applyFill="1" applyBorder="1" applyAlignment="1">
      <alignment horizontal="center" vertical="center" wrapText="1"/>
    </xf>
    <xf numFmtId="3" fontId="26" fillId="25" borderId="19" xfId="145" applyNumberFormat="1" applyFont="1" applyFill="1" applyBorder="1" applyAlignment="1">
      <alignment horizontal="center" vertical="center" wrapText="1"/>
    </xf>
    <xf numFmtId="3" fontId="25" fillId="25" borderId="19" xfId="0" applyNumberFormat="1" applyFont="1" applyFill="1" applyBorder="1" applyAlignment="1">
      <alignment horizontal="center" vertical="center" wrapText="1"/>
    </xf>
    <xf numFmtId="0" fontId="2" fillId="25" borderId="19" xfId="1" applyFont="1" applyFill="1" applyBorder="1" applyAlignment="1">
      <alignment horizontal="center" vertical="center" wrapText="1"/>
    </xf>
    <xf numFmtId="3" fontId="2" fillId="25" borderId="1" xfId="1" applyNumberFormat="1" applyFont="1" applyFill="1" applyBorder="1" applyAlignment="1">
      <alignment horizontal="center" vertical="center" wrapText="1"/>
    </xf>
    <xf numFmtId="3" fontId="2" fillId="25" borderId="0" xfId="1" applyNumberFormat="1" applyFont="1" applyFill="1" applyBorder="1" applyAlignment="1">
      <alignment horizontal="center" vertical="center" wrapText="1"/>
    </xf>
    <xf numFmtId="3" fontId="2" fillId="25" borderId="0" xfId="0" applyNumberFormat="1" applyFont="1" applyFill="1" applyAlignment="1">
      <alignment horizontal="center" vertical="center"/>
    </xf>
    <xf numFmtId="3" fontId="26" fillId="25" borderId="1" xfId="145" applyNumberFormat="1" applyFont="1" applyFill="1" applyBorder="1" applyAlignment="1">
      <alignment horizontal="center" vertical="center" wrapText="1"/>
    </xf>
    <xf numFmtId="3" fontId="25" fillId="25" borderId="21" xfId="0" applyNumberFormat="1" applyFont="1" applyFill="1" applyBorder="1" applyAlignment="1">
      <alignment horizontal="center" vertical="center" wrapText="1"/>
    </xf>
    <xf numFmtId="3" fontId="25" fillId="25" borderId="1" xfId="0" applyNumberFormat="1" applyFont="1" applyFill="1" applyBorder="1" applyAlignment="1">
      <alignment horizontal="center" vertical="center" wrapText="1"/>
    </xf>
    <xf numFmtId="3" fontId="25" fillId="2" borderId="19" xfId="0" applyNumberFormat="1" applyFont="1" applyFill="1" applyBorder="1" applyAlignment="1">
      <alignment horizontal="center" vertical="center" wrapText="1"/>
    </xf>
    <xf numFmtId="3" fontId="25" fillId="2" borderId="20" xfId="0" applyNumberFormat="1" applyFont="1" applyFill="1" applyBorder="1" applyAlignment="1">
      <alignment horizontal="center" vertical="center" wrapText="1"/>
    </xf>
    <xf numFmtId="0" fontId="25" fillId="2" borderId="0" xfId="0" applyFont="1" applyFill="1"/>
    <xf numFmtId="3" fontId="25" fillId="2" borderId="0" xfId="0" applyNumberFormat="1" applyFont="1" applyFill="1" applyAlignment="1">
      <alignment horizontal="center" vertical="center"/>
    </xf>
    <xf numFmtId="3" fontId="5" fillId="2" borderId="19" xfId="1" applyNumberFormat="1" applyFont="1" applyFill="1" applyBorder="1" applyAlignment="1">
      <alignment horizontal="center" vertical="center" wrapText="1"/>
    </xf>
    <xf numFmtId="3" fontId="5" fillId="2" borderId="19" xfId="0" applyNumberFormat="1" applyFont="1" applyFill="1" applyBorder="1" applyAlignment="1">
      <alignment horizontal="center" vertical="center" wrapText="1"/>
    </xf>
    <xf numFmtId="3" fontId="5" fillId="2" borderId="19" xfId="145" applyNumberFormat="1" applyFont="1" applyFill="1" applyBorder="1" applyAlignment="1">
      <alignment horizontal="center" vertical="center" wrapText="1"/>
    </xf>
    <xf numFmtId="3" fontId="5" fillId="2" borderId="19" xfId="0" applyNumberFormat="1" applyFont="1" applyFill="1" applyBorder="1" applyAlignment="1">
      <alignment horizontal="center" vertical="center"/>
    </xf>
    <xf numFmtId="3" fontId="25" fillId="2" borderId="19" xfId="1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0" fontId="5" fillId="2" borderId="19" xfId="0" applyFont="1" applyFill="1" applyBorder="1" applyAlignment="1">
      <alignment horizontal="center" vertical="center" wrapText="1"/>
    </xf>
    <xf numFmtId="3" fontId="25" fillId="2" borderId="0" xfId="1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center" vertical="center" wrapText="1"/>
    </xf>
    <xf numFmtId="3" fontId="50" fillId="2" borderId="1" xfId="2" applyNumberFormat="1" applyFont="1" applyFill="1" applyBorder="1" applyAlignment="1">
      <alignment horizontal="center" vertical="center" wrapText="1"/>
    </xf>
    <xf numFmtId="3" fontId="50" fillId="2" borderId="22" xfId="2" applyNumberFormat="1" applyFont="1" applyFill="1" applyBorder="1" applyAlignment="1">
      <alignment horizontal="center" vertical="center" wrapText="1"/>
    </xf>
    <xf numFmtId="3" fontId="25" fillId="2" borderId="3" xfId="2" applyNumberFormat="1" applyFont="1" applyFill="1" applyBorder="1" applyAlignment="1">
      <alignment horizontal="center" vertical="center" wrapText="1"/>
    </xf>
    <xf numFmtId="3" fontId="25" fillId="2" borderId="19" xfId="2" applyNumberFormat="1" applyFont="1" applyFill="1" applyBorder="1" applyAlignment="1">
      <alignment horizontal="center" vertical="center" wrapText="1"/>
    </xf>
    <xf numFmtId="3" fontId="25" fillId="2" borderId="19" xfId="145" applyNumberFormat="1" applyFont="1" applyFill="1" applyBorder="1" applyAlignment="1">
      <alignment horizontal="center" vertical="center" wrapText="1"/>
    </xf>
    <xf numFmtId="0" fontId="25" fillId="2" borderId="19" xfId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3" fontId="25" fillId="2" borderId="21" xfId="0" applyNumberFormat="1" applyFont="1" applyFill="1" applyBorder="1" applyAlignment="1">
      <alignment horizontal="center" vertical="center" wrapText="1"/>
    </xf>
    <xf numFmtId="3" fontId="25" fillId="2" borderId="1" xfId="145" applyNumberFormat="1" applyFont="1" applyFill="1" applyBorder="1" applyAlignment="1">
      <alignment horizontal="center" vertical="center" wrapText="1"/>
    </xf>
    <xf numFmtId="3" fontId="5" fillId="2" borderId="21" xfId="0" applyNumberFormat="1" applyFont="1" applyFill="1" applyBorder="1" applyAlignment="1">
      <alignment horizontal="center" vertical="center" wrapText="1"/>
    </xf>
    <xf numFmtId="0" fontId="25" fillId="2" borderId="20" xfId="0" applyFont="1" applyFill="1" applyBorder="1" applyAlignment="1">
      <alignment horizontal="center" vertical="center" wrapText="1"/>
    </xf>
    <xf numFmtId="0" fontId="25" fillId="2" borderId="19" xfId="0" applyFont="1" applyFill="1" applyBorder="1" applyAlignment="1">
      <alignment horizontal="center" vertical="center" wrapText="1"/>
    </xf>
    <xf numFmtId="0" fontId="25" fillId="2" borderId="19" xfId="0" applyFont="1" applyFill="1" applyBorder="1" applyAlignment="1">
      <alignment horizontal="center" wrapText="1"/>
    </xf>
    <xf numFmtId="3" fontId="25" fillId="2" borderId="19" xfId="0" applyNumberFormat="1" applyFont="1" applyFill="1" applyBorder="1" applyAlignment="1">
      <alignment horizontal="center" vertical="center"/>
    </xf>
    <xf numFmtId="0" fontId="25" fillId="2" borderId="19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 vertical="center"/>
    </xf>
    <xf numFmtId="3" fontId="5" fillId="2" borderId="2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3" fontId="5" fillId="2" borderId="3" xfId="1" applyNumberFormat="1" applyFont="1" applyFill="1" applyBorder="1" applyAlignment="1">
      <alignment horizontal="center" vertical="center" wrapText="1"/>
    </xf>
    <xf numFmtId="3" fontId="25" fillId="2" borderId="3" xfId="1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wrapText="1"/>
    </xf>
    <xf numFmtId="0" fontId="5" fillId="2" borderId="20" xfId="0" applyFont="1" applyFill="1" applyBorder="1" applyAlignment="1">
      <alignment horizontal="center" vertical="center" wrapText="1"/>
    </xf>
    <xf numFmtId="0" fontId="25" fillId="2" borderId="21" xfId="0" applyFont="1" applyFill="1" applyBorder="1" applyAlignment="1">
      <alignment horizontal="center" vertical="center" wrapText="1"/>
    </xf>
    <xf numFmtId="3" fontId="25" fillId="2" borderId="3" xfId="145" applyNumberFormat="1" applyFont="1" applyFill="1" applyBorder="1" applyAlignment="1">
      <alignment horizontal="center" vertical="center" wrapText="1"/>
    </xf>
    <xf numFmtId="3" fontId="25" fillId="2" borderId="3" xfId="0" applyNumberFormat="1" applyFont="1" applyFill="1" applyBorder="1" applyAlignment="1">
      <alignment horizontal="center" vertical="center" wrapText="1"/>
    </xf>
    <xf numFmtId="0" fontId="25" fillId="2" borderId="3" xfId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5" fillId="2" borderId="19" xfId="0" applyFont="1" applyFill="1" applyBorder="1" applyAlignment="1">
      <alignment horizontal="center" vertical="center"/>
    </xf>
    <xf numFmtId="1" fontId="25" fillId="2" borderId="19" xfId="0" applyNumberFormat="1" applyFont="1" applyFill="1" applyBorder="1" applyAlignment="1">
      <alignment horizontal="center" vertical="center" wrapText="1"/>
    </xf>
    <xf numFmtId="3" fontId="25" fillId="2" borderId="20" xfId="0" applyNumberFormat="1" applyFont="1" applyFill="1" applyBorder="1" applyAlignment="1">
      <alignment horizontal="center" vertical="center"/>
    </xf>
    <xf numFmtId="0" fontId="25" fillId="2" borderId="19" xfId="0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center" vertical="center"/>
    </xf>
    <xf numFmtId="9" fontId="25" fillId="2" borderId="19" xfId="0" applyNumberFormat="1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1" fontId="25" fillId="2" borderId="3" xfId="0" applyNumberFormat="1" applyFont="1" applyFill="1" applyBorder="1" applyAlignment="1">
      <alignment horizontal="center" vertical="center" wrapText="1"/>
    </xf>
    <xf numFmtId="3" fontId="50" fillId="2" borderId="19" xfId="0" applyNumberFormat="1" applyFont="1" applyFill="1" applyBorder="1" applyAlignment="1">
      <alignment horizontal="center" vertical="center"/>
    </xf>
    <xf numFmtId="3" fontId="25" fillId="2" borderId="0" xfId="0" applyNumberFormat="1" applyFont="1" applyFill="1" applyAlignment="1">
      <alignment horizontal="center" vertical="center" wrapText="1"/>
    </xf>
    <xf numFmtId="3" fontId="50" fillId="2" borderId="19" xfId="0" applyNumberFormat="1" applyFont="1" applyFill="1" applyBorder="1" applyAlignment="1">
      <alignment horizontal="center" vertical="center" wrapText="1"/>
    </xf>
    <xf numFmtId="3" fontId="50" fillId="2" borderId="0" xfId="0" applyNumberFormat="1" applyFont="1" applyFill="1" applyAlignment="1">
      <alignment horizontal="center" vertical="center"/>
    </xf>
    <xf numFmtId="3" fontId="50" fillId="2" borderId="0" xfId="0" applyNumberFormat="1" applyFont="1" applyFill="1" applyAlignment="1">
      <alignment horizontal="left" vertical="center"/>
    </xf>
    <xf numFmtId="3" fontId="50" fillId="2" borderId="0" xfId="0" applyNumberFormat="1" applyFont="1" applyFill="1" applyAlignment="1">
      <alignment horizontal="center" vertical="center" wrapText="1"/>
    </xf>
    <xf numFmtId="3" fontId="50" fillId="2" borderId="0" xfId="0" applyNumberFormat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wrapText="1"/>
    </xf>
    <xf numFmtId="0" fontId="25" fillId="2" borderId="19" xfId="0" applyFont="1" applyFill="1" applyBorder="1" applyAlignment="1">
      <alignment wrapText="1"/>
    </xf>
    <xf numFmtId="0" fontId="25" fillId="26" borderId="19" xfId="0" applyFont="1" applyFill="1" applyBorder="1" applyAlignment="1">
      <alignment wrapText="1"/>
    </xf>
    <xf numFmtId="0" fontId="25" fillId="26" borderId="19" xfId="0" applyFont="1" applyFill="1" applyBorder="1" applyAlignment="1">
      <alignment horizontal="center" wrapText="1"/>
    </xf>
    <xf numFmtId="3" fontId="25" fillId="26" borderId="19" xfId="0" applyNumberFormat="1" applyFont="1" applyFill="1" applyBorder="1" applyAlignment="1">
      <alignment horizontal="center" vertical="center"/>
    </xf>
    <xf numFmtId="0" fontId="25" fillId="26" borderId="0" xfId="0" applyFont="1" applyFill="1"/>
    <xf numFmtId="0" fontId="25" fillId="26" borderId="19" xfId="0" applyFont="1" applyFill="1" applyBorder="1" applyAlignment="1">
      <alignment vertical="top" wrapText="1"/>
    </xf>
    <xf numFmtId="0" fontId="25" fillId="26" borderId="19" xfId="0" applyFont="1" applyFill="1" applyBorder="1" applyAlignment="1">
      <alignment horizontal="left" vertical="top" wrapText="1"/>
    </xf>
    <xf numFmtId="0" fontId="25" fillId="26" borderId="19" xfId="0" applyFont="1" applyFill="1" applyBorder="1" applyAlignment="1">
      <alignment horizontal="center" vertical="top" wrapText="1"/>
    </xf>
    <xf numFmtId="0" fontId="25" fillId="26" borderId="0" xfId="0" applyFont="1" applyFill="1" applyBorder="1"/>
    <xf numFmtId="0" fontId="25" fillId="26" borderId="19" xfId="0" applyFont="1" applyFill="1" applyBorder="1" applyAlignment="1">
      <alignment horizontal="justify" vertical="top" wrapText="1"/>
    </xf>
    <xf numFmtId="3" fontId="50" fillId="2" borderId="4" xfId="1" applyNumberFormat="1" applyFont="1" applyFill="1" applyBorder="1" applyAlignment="1">
      <alignment horizontal="center" vertical="center" wrapText="1"/>
    </xf>
    <xf numFmtId="3" fontId="50" fillId="2" borderId="0" xfId="0" applyNumberFormat="1" applyFont="1" applyFill="1" applyBorder="1" applyAlignment="1">
      <alignment horizontal="center" vertical="center" wrapText="1"/>
    </xf>
    <xf numFmtId="3" fontId="50" fillId="2" borderId="0" xfId="0" applyNumberFormat="1" applyFont="1" applyFill="1" applyBorder="1" applyAlignment="1">
      <alignment vertical="center" wrapText="1"/>
    </xf>
    <xf numFmtId="3" fontId="50" fillId="2" borderId="0" xfId="0" applyNumberFormat="1" applyFont="1" applyFill="1" applyBorder="1" applyAlignment="1">
      <alignment vertical="center"/>
    </xf>
    <xf numFmtId="3" fontId="50" fillId="2" borderId="0" xfId="1" applyNumberFormat="1" applyFont="1" applyFill="1" applyBorder="1" applyAlignment="1">
      <alignment horizontal="center" vertical="center" wrapText="1"/>
    </xf>
    <xf numFmtId="3" fontId="50" fillId="2" borderId="0" xfId="0" applyNumberFormat="1" applyFont="1" applyFill="1" applyBorder="1" applyAlignment="1">
      <alignment horizontal="left" vertical="center" wrapText="1"/>
    </xf>
    <xf numFmtId="3" fontId="25" fillId="27" borderId="0" xfId="0" applyNumberFormat="1" applyFont="1" applyFill="1" applyAlignment="1">
      <alignment horizontal="center" vertical="center"/>
    </xf>
    <xf numFmtId="3" fontId="5" fillId="2" borderId="3" xfId="145" applyNumberFormat="1" applyFont="1" applyFill="1" applyBorder="1" applyAlignment="1">
      <alignment horizontal="center" vertical="center" wrapText="1"/>
    </xf>
    <xf numFmtId="0" fontId="51" fillId="2" borderId="19" xfId="0" applyFont="1" applyFill="1" applyBorder="1" applyAlignment="1">
      <alignment horizontal="center" wrapText="1"/>
    </xf>
    <xf numFmtId="3" fontId="51" fillId="2" borderId="19" xfId="0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 applyAlignment="1">
      <alignment horizontal="center" vertical="center"/>
    </xf>
  </cellXfs>
  <cellStyles count="253">
    <cellStyle name="?’ћѓћ‚›‰" xfId="6"/>
    <cellStyle name="?’һғһ‚›ү" xfId="5"/>
    <cellStyle name="”?ќђќ‘ћ‚›‰" xfId="7"/>
    <cellStyle name="”?қђқ‘һ‚›ү" xfId="8"/>
    <cellStyle name="”?љ‘?ђћ‚ђќќ›‰" xfId="10"/>
    <cellStyle name="”?љ‘?ђһ‚ђққ›ү" xfId="9"/>
    <cellStyle name="”€ќђќ‘ћ‚›‰" xfId="11"/>
    <cellStyle name="”€қђқ‘һ‚›ү" xfId="12"/>
    <cellStyle name="”€љ‘€ђћ‚ђќќ›‰" xfId="14"/>
    <cellStyle name="”€љ‘€ђһ‚ђққ›ү" xfId="13"/>
    <cellStyle name="”ќђќ‘ћ‚›‰" xfId="15"/>
    <cellStyle name="”љ‘ђћ‚ђќќ›‰" xfId="16"/>
    <cellStyle name="„…ќ…†ќ›‰" xfId="17"/>
    <cellStyle name="„…қ…†қ›ү" xfId="18"/>
    <cellStyle name="€’ћѓћ‚›‰" xfId="20"/>
    <cellStyle name="€’һғһ‚›ү" xfId="19"/>
    <cellStyle name="‡ђѓћ‹ћ‚ћљ1" xfId="21"/>
    <cellStyle name="‡ђѓћ‹ћ‚ћљ2" xfId="22"/>
    <cellStyle name="’ћѓћ‚›‰" xfId="23"/>
    <cellStyle name="20% - Акцент1 2" xfId="199"/>
    <cellStyle name="20% - Акцент2 2" xfId="200"/>
    <cellStyle name="20% - Акцент3 2" xfId="201"/>
    <cellStyle name="20% - Акцент4 2" xfId="202"/>
    <cellStyle name="20% - Акцент5 2" xfId="203"/>
    <cellStyle name="20% - Акцент6 2" xfId="204"/>
    <cellStyle name="40% - Акцент1 2" xfId="205"/>
    <cellStyle name="40% - Акцент2 2" xfId="206"/>
    <cellStyle name="40% - Акцент3 2" xfId="207"/>
    <cellStyle name="40% - Акцент4 2" xfId="208"/>
    <cellStyle name="40% - Акцент5 2" xfId="209"/>
    <cellStyle name="40% - Акцент6 2" xfId="210"/>
    <cellStyle name="60% - Акцент1 2" xfId="211"/>
    <cellStyle name="60% - Акцент2 2" xfId="212"/>
    <cellStyle name="60% - Акцент3 2" xfId="213"/>
    <cellStyle name="60% - Акцент4 2" xfId="214"/>
    <cellStyle name="60% - Акцент5 2" xfId="215"/>
    <cellStyle name="60% - Акцент6 2" xfId="216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omma 2" xfId="193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2 2" xfId="194"/>
    <cellStyle name="E&amp;Y House" xfId="48"/>
    <cellStyle name="Euro" xfId="49"/>
    <cellStyle name="Excel Built-in Normal" xfId="50"/>
    <cellStyle name="h0 -Heading" xfId="51"/>
    <cellStyle name="h1 -Heading" xfId="52"/>
    <cellStyle name="h2 -Heading" xfId="53"/>
    <cellStyle name="h3 -Heading" xfId="54"/>
    <cellStyle name="hp0 -Hyperlink" xfId="55"/>
    <cellStyle name="hp1 -Hyperlink" xfId="56"/>
    <cellStyle name="hp2 -Hyperlink" xfId="57"/>
    <cellStyle name="hp3 -Hyperlink" xfId="58"/>
    <cellStyle name="ic0 -InpComma" xfId="59"/>
    <cellStyle name="ic1 -InpComma" xfId="60"/>
    <cellStyle name="ic2 -InpComma" xfId="61"/>
    <cellStyle name="ic3 -InpComma" xfId="62"/>
    <cellStyle name="ic4 -InpComma" xfId="63"/>
    <cellStyle name="idDMM -InpDate" xfId="64"/>
    <cellStyle name="idDMMY -InpDate" xfId="65"/>
    <cellStyle name="idDMMYHM -InpDateTime" xfId="66"/>
    <cellStyle name="idDMY -InpDate" xfId="67"/>
    <cellStyle name="idMDY -InpDate" xfId="68"/>
    <cellStyle name="idMMY -InpDate" xfId="69"/>
    <cellStyle name="if0 -InpFixed" xfId="70"/>
    <cellStyle name="if0b-InpFixedB" xfId="71"/>
    <cellStyle name="if0-InpFixed" xfId="72"/>
    <cellStyle name="iln -InpTableTextNoWrap" xfId="73"/>
    <cellStyle name="ilnb-InpTableTextNoWrapB" xfId="74"/>
    <cellStyle name="ilw -InpTableTextWrap" xfId="75"/>
    <cellStyle name="imHM  -InpTime" xfId="76"/>
    <cellStyle name="imHM24+ -InpTime" xfId="77"/>
    <cellStyle name="ip0 -InpPercent" xfId="78"/>
    <cellStyle name="ip1 -InpPercent" xfId="79"/>
    <cellStyle name="ip2 -InpPercent" xfId="80"/>
    <cellStyle name="ip3 -InpPercent" xfId="81"/>
    <cellStyle name="ir0 -InpCurr" xfId="82"/>
    <cellStyle name="ir1 -InpCurr" xfId="83"/>
    <cellStyle name="ir2 -InpCurr" xfId="84"/>
    <cellStyle name="ir3 -InpCurr" xfId="85"/>
    <cellStyle name="ir4 -InpCurr" xfId="86"/>
    <cellStyle name="is0 -InpSideText" xfId="87"/>
    <cellStyle name="is1 -InpSideText" xfId="88"/>
    <cellStyle name="is2 -InpSideText" xfId="89"/>
    <cellStyle name="is3 -InpSideText" xfId="90"/>
    <cellStyle name="is4 -InpSideText" xfId="91"/>
    <cellStyle name="itn -InpTopTextNoWrap" xfId="92"/>
    <cellStyle name="itw -InpTopTextWrap" xfId="93"/>
    <cellStyle name="ltn -TableTextNoWrap" xfId="94"/>
    <cellStyle name="ltw -TableTextWrap" xfId="95"/>
    <cellStyle name="Normal" xfId="0" builtinId="0"/>
    <cellStyle name="Normal 2" xfId="155"/>
    <cellStyle name="Normal 2 2" xfId="153"/>
    <cellStyle name="Normal 2 3" xfId="151"/>
    <cellStyle name="Normal 3" xfId="156"/>
    <cellStyle name="Normal 4" xfId="217"/>
    <cellStyle name="Normal 5" xfId="218"/>
    <cellStyle name="Report" xfId="96"/>
    <cellStyle name="sh0 -SideHeading" xfId="97"/>
    <cellStyle name="sh1 -SideHeading" xfId="98"/>
    <cellStyle name="sh2 -SideHeading" xfId="99"/>
    <cellStyle name="sh3 -SideHeading" xfId="100"/>
    <cellStyle name="st0 -SideText" xfId="101"/>
    <cellStyle name="st1 -SideText" xfId="102"/>
    <cellStyle name="st2 -SideText" xfId="103"/>
    <cellStyle name="st3 -SideText" xfId="104"/>
    <cellStyle name="st4 -SideText" xfId="105"/>
    <cellStyle name="ttn -TopTextNoWrap" xfId="106"/>
    <cellStyle name="ttw -TopTextWrap" xfId="107"/>
    <cellStyle name="Акцент1 2" xfId="219"/>
    <cellStyle name="Акцент2 2" xfId="220"/>
    <cellStyle name="Акцент3 2" xfId="221"/>
    <cellStyle name="Акцент4 2" xfId="222"/>
    <cellStyle name="Акцент5 2" xfId="223"/>
    <cellStyle name="Акцент6 2" xfId="224"/>
    <cellStyle name="Ввод  2" xfId="225"/>
    <cellStyle name="Ввод  2 2" xfId="248"/>
    <cellStyle name="Виталий" xfId="108"/>
    <cellStyle name="Виталий 2" xfId="192"/>
    <cellStyle name="Вывод 2" xfId="226"/>
    <cellStyle name="Вывод 2 2" xfId="249"/>
    <cellStyle name="Вычисление 2" xfId="227"/>
    <cellStyle name="Вычисление 2 2" xfId="250"/>
    <cellStyle name="Гиперссылка 2" xfId="109"/>
    <cellStyle name="Денежный [0] 2" xfId="157"/>
    <cellStyle name="Денежный [0] 2 2" xfId="185"/>
    <cellStyle name="Денежный [0] 3" xfId="158"/>
    <cellStyle name="Денежный [0] 4" xfId="159"/>
    <cellStyle name="Денежный [0] 5" xfId="160"/>
    <cellStyle name="Денежный [0] 5 2" xfId="186"/>
    <cellStyle name="Денежный [0] 6" xfId="161"/>
    <cellStyle name="Заголовок 1 2" xfId="228"/>
    <cellStyle name="Заголовок 2 2" xfId="229"/>
    <cellStyle name="Заголовок 3 2" xfId="230"/>
    <cellStyle name="Заголовок 4 2" xfId="231"/>
    <cellStyle name="Итог 2" xfId="232"/>
    <cellStyle name="Итог 2 2" xfId="251"/>
    <cellStyle name="КАНДАГАЧ тел3-33-96" xfId="110"/>
    <cellStyle name="Контрольная ячейка 2" xfId="233"/>
    <cellStyle name="Название 2" xfId="234"/>
    <cellStyle name="Нейтральный 2" xfId="235"/>
    <cellStyle name="Обычный 10" xfId="111"/>
    <cellStyle name="Обычный 11" xfId="112"/>
    <cellStyle name="Обычный 12" xfId="1"/>
    <cellStyle name="Обычный 12 2" xfId="154"/>
    <cellStyle name="Обычный 12 3" xfId="183"/>
    <cellStyle name="Обычный 12 4" xfId="152"/>
    <cellStyle name="Обычный 12 4 2" xfId="196"/>
    <cellStyle name="Обычный 12 5" xfId="244"/>
    <cellStyle name="Обычный 13" xfId="162"/>
    <cellStyle name="Обычный 14" xfId="163"/>
    <cellStyle name="Обычный 14 2" xfId="197"/>
    <cellStyle name="Обычный 15" xfId="145"/>
    <cellStyle name="Обычный 15 2" xfId="195"/>
    <cellStyle name="Обычный 16" xfId="150"/>
    <cellStyle name="Обычный 16 2" xfId="245"/>
    <cellStyle name="Обычный 2" xfId="4"/>
    <cellStyle name="Обычный 2 2" xfId="113"/>
    <cellStyle name="Обычный 2 2 2" xfId="164"/>
    <cellStyle name="Обычный 2 2 3" xfId="165"/>
    <cellStyle name="Обычный 2 3" xfId="166"/>
    <cellStyle name="Обычный 2 4" xfId="167"/>
    <cellStyle name="Обычный 2 5" xfId="168"/>
    <cellStyle name="Обычный 2 6" xfId="169"/>
    <cellStyle name="Обычный 2 7" xfId="170"/>
    <cellStyle name="Обычный 2 8" xfId="171"/>
    <cellStyle name="Обычный 2 9" xfId="187"/>
    <cellStyle name="Обычный 3" xfId="114"/>
    <cellStyle name="Обычный 3 10" xfId="172"/>
    <cellStyle name="Обычный 3 2" xfId="115"/>
    <cellStyle name="Обычный 3 2 2" xfId="236"/>
    <cellStyle name="Обычный 3 2 3" xfId="237"/>
    <cellStyle name="Обычный 3 2 4" xfId="173"/>
    <cellStyle name="Обычный 3 3" xfId="116"/>
    <cellStyle name="Обычный 3 4" xfId="117"/>
    <cellStyle name="Обычный 3 5" xfId="118"/>
    <cellStyle name="Обычный 3 6" xfId="119"/>
    <cellStyle name="Обычный 3 7" xfId="120"/>
    <cellStyle name="Обычный 3 8" xfId="121"/>
    <cellStyle name="Обычный 3 8 2" xfId="122"/>
    <cellStyle name="Обычный 3 9" xfId="188"/>
    <cellStyle name="Обычный 4" xfId="123"/>
    <cellStyle name="Обычный 4 2" xfId="148"/>
    <cellStyle name="Обычный 5" xfId="124"/>
    <cellStyle name="Обычный 5 2" xfId="125"/>
    <cellStyle name="Обычный 5 3" xfId="126"/>
    <cellStyle name="Обычный 5_бюджет 2010-11" xfId="146"/>
    <cellStyle name="Обычный 6" xfId="127"/>
    <cellStyle name="Обычный 6 2" xfId="147"/>
    <cellStyle name="Обычный 7" xfId="128"/>
    <cellStyle name="Обычный 8" xfId="129"/>
    <cellStyle name="Обычный 9" xfId="130"/>
    <cellStyle name="Плохой 2" xfId="238"/>
    <cellStyle name="Пояснение 2" xfId="239"/>
    <cellStyle name="Примечание 2" xfId="240"/>
    <cellStyle name="Примечание 2 2" xfId="252"/>
    <cellStyle name="Связанная ячейка 2" xfId="241"/>
    <cellStyle name="Стиль 1" xfId="131"/>
    <cellStyle name="Текст предупреждения 2" xfId="242"/>
    <cellStyle name="Тысячи [0]_96111" xfId="132"/>
    <cellStyle name="Тысячи_96111" xfId="133"/>
    <cellStyle name="Үђғһ‹һ‚һљ1" xfId="134"/>
    <cellStyle name="Үђғһ‹һ‚һљ2" xfId="135"/>
    <cellStyle name="Финансовый [0] 2" xfId="247"/>
    <cellStyle name="Финансовый [0] 4" xfId="174"/>
    <cellStyle name="Финансовый [0] 6" xfId="175"/>
    <cellStyle name="Финансовый 10" xfId="191"/>
    <cellStyle name="Финансовый 2" xfId="3"/>
    <cellStyle name="Финансовый 2 2" xfId="136"/>
    <cellStyle name="Финансовый 2 3" xfId="176"/>
    <cellStyle name="Финансовый 2 4" xfId="177"/>
    <cellStyle name="Финансовый 2 5" xfId="178"/>
    <cellStyle name="Финансовый 2 6" xfId="179"/>
    <cellStyle name="Финансовый 2 7" xfId="180"/>
    <cellStyle name="Финансовый 2 8" xfId="149"/>
    <cellStyle name="Финансовый 3" xfId="137"/>
    <cellStyle name="Финансовый 3 2" xfId="189"/>
    <cellStyle name="Финансовый 4" xfId="138"/>
    <cellStyle name="Финансовый 4 2" xfId="139"/>
    <cellStyle name="Финансовый 4 2 2" xfId="246"/>
    <cellStyle name="Финансовый 4 3" xfId="140"/>
    <cellStyle name="Финансовый 4 4" xfId="181"/>
    <cellStyle name="Финансовый 5" xfId="141"/>
    <cellStyle name="Финансовый 5 2" xfId="190"/>
    <cellStyle name="Финансовый 6" xfId="142"/>
    <cellStyle name="Финансовый 7" xfId="2"/>
    <cellStyle name="Финансовый 7 2" xfId="198"/>
    <cellStyle name="Финансовый 8" xfId="182"/>
    <cellStyle name="Финансовый 9" xfId="184"/>
    <cellStyle name="Хороший 2" xfId="243"/>
    <cellStyle name="Џђћ–…ќ’ќ›‰" xfId="144"/>
    <cellStyle name="Џђһ–…қ’қ›ү" xfId="1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  <sheetName val="из сем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V410"/>
  <sheetViews>
    <sheetView tabSelected="1" view="pageBreakPreview" topLeftCell="A94" zoomScale="74" zoomScaleNormal="80" zoomScaleSheetLayoutView="74" workbookViewId="0">
      <selection activeCell="G30" sqref="G30"/>
    </sheetView>
  </sheetViews>
  <sheetFormatPr defaultRowHeight="15"/>
  <cols>
    <col min="1" max="1" width="7.7109375" style="15" customWidth="1"/>
    <col min="2" max="2" width="31.28515625" style="61" customWidth="1"/>
    <col min="3" max="3" width="17" style="61" customWidth="1"/>
    <col min="4" max="4" width="28.5703125" style="61" customWidth="1"/>
    <col min="5" max="5" width="15.42578125" style="15" customWidth="1"/>
    <col min="6" max="6" width="13.7109375" style="15" customWidth="1"/>
    <col min="7" max="7" width="16.85546875" style="15" customWidth="1"/>
    <col min="8" max="8" width="14.85546875" style="15" customWidth="1"/>
    <col min="9" max="9" width="13.7109375" style="15" customWidth="1"/>
    <col min="10" max="10" width="20.42578125" style="15" customWidth="1"/>
    <col min="11" max="11" width="6.140625" style="15" hidden="1" customWidth="1"/>
    <col min="12" max="12" width="19.7109375" style="15" customWidth="1"/>
    <col min="13" max="13" width="12.85546875" style="15" bestFit="1" customWidth="1"/>
    <col min="14" max="14" width="11.7109375" style="15" bestFit="1" customWidth="1"/>
    <col min="15" max="16384" width="9.140625" style="15"/>
  </cols>
  <sheetData>
    <row r="1" spans="1:12">
      <c r="A1" s="23"/>
      <c r="B1" s="23"/>
      <c r="C1" s="23"/>
      <c r="D1" s="23"/>
      <c r="E1" s="23"/>
      <c r="F1" s="23"/>
      <c r="G1" s="23"/>
      <c r="H1" s="23"/>
      <c r="I1" s="79"/>
      <c r="J1" s="79"/>
      <c r="K1" s="79"/>
    </row>
    <row r="2" spans="1:12">
      <c r="A2" s="23"/>
      <c r="B2" s="23"/>
      <c r="C2" s="23"/>
      <c r="D2" s="23"/>
      <c r="E2" s="23"/>
      <c r="F2" s="23"/>
      <c r="G2" s="23"/>
      <c r="H2" s="23"/>
      <c r="I2" s="80" t="s">
        <v>756</v>
      </c>
      <c r="J2" s="80"/>
      <c r="K2" s="24"/>
    </row>
    <row r="3" spans="1:12">
      <c r="A3" s="23"/>
      <c r="B3" s="23"/>
      <c r="C3" s="23"/>
      <c r="D3" s="23"/>
      <c r="E3" s="23"/>
      <c r="F3" s="23"/>
      <c r="G3" s="23"/>
      <c r="H3" s="23"/>
      <c r="I3" s="80" t="s">
        <v>757</v>
      </c>
      <c r="J3" s="80"/>
      <c r="K3" s="80"/>
      <c r="L3" s="80"/>
    </row>
    <row r="4" spans="1:12" ht="15" customHeight="1">
      <c r="A4" s="23"/>
      <c r="B4" s="23"/>
      <c r="C4" s="23"/>
      <c r="D4" s="23"/>
      <c r="E4" s="23"/>
      <c r="F4" s="23"/>
      <c r="G4" s="23"/>
      <c r="H4" s="23"/>
      <c r="I4" s="83" t="s">
        <v>20</v>
      </c>
      <c r="J4" s="83"/>
      <c r="K4" s="83"/>
      <c r="L4" s="83"/>
    </row>
    <row r="5" spans="1:12" ht="15" customHeight="1">
      <c r="A5" s="23"/>
      <c r="B5" s="23"/>
      <c r="C5" s="23"/>
      <c r="D5" s="23"/>
      <c r="E5" s="23"/>
      <c r="F5" s="23"/>
      <c r="G5" s="23"/>
      <c r="H5" s="23"/>
      <c r="I5" s="83" t="s">
        <v>758</v>
      </c>
      <c r="J5" s="83"/>
      <c r="K5" s="83"/>
      <c r="L5" s="83"/>
    </row>
    <row r="6" spans="1:12">
      <c r="A6" s="23"/>
      <c r="B6" s="23"/>
      <c r="C6" s="23"/>
      <c r="D6" s="23"/>
      <c r="E6" s="23"/>
      <c r="F6" s="23"/>
      <c r="G6" s="23"/>
      <c r="H6" s="23"/>
      <c r="I6" s="81"/>
      <c r="J6" s="81"/>
      <c r="K6" s="24"/>
    </row>
    <row r="7" spans="1:12">
      <c r="A7" s="23"/>
      <c r="B7" s="23"/>
      <c r="C7" s="82" t="s">
        <v>87</v>
      </c>
      <c r="D7" s="82"/>
      <c r="E7" s="82"/>
      <c r="F7" s="82"/>
      <c r="G7" s="82"/>
      <c r="H7" s="82"/>
      <c r="I7" s="82"/>
      <c r="J7" s="66"/>
      <c r="K7" s="24"/>
    </row>
    <row r="8" spans="1:12">
      <c r="A8" s="23"/>
      <c r="B8" s="23"/>
      <c r="C8" s="78" t="s">
        <v>21</v>
      </c>
      <c r="D8" s="78"/>
      <c r="E8" s="78"/>
      <c r="F8" s="78"/>
      <c r="G8" s="78"/>
      <c r="H8" s="78"/>
      <c r="I8" s="78"/>
      <c r="J8" s="24"/>
      <c r="K8" s="24"/>
    </row>
    <row r="9" spans="1:12" ht="128.25">
      <c r="A9" s="25" t="s">
        <v>10</v>
      </c>
      <c r="B9" s="25" t="s">
        <v>0</v>
      </c>
      <c r="C9" s="25" t="s">
        <v>1</v>
      </c>
      <c r="D9" s="25" t="s">
        <v>2</v>
      </c>
      <c r="E9" s="25" t="s">
        <v>3</v>
      </c>
      <c r="F9" s="25" t="s">
        <v>4</v>
      </c>
      <c r="G9" s="25" t="s">
        <v>5</v>
      </c>
      <c r="H9" s="25" t="s">
        <v>6</v>
      </c>
      <c r="I9" s="25" t="s">
        <v>7</v>
      </c>
      <c r="J9" s="25" t="s">
        <v>8</v>
      </c>
      <c r="K9" s="26" t="s">
        <v>9</v>
      </c>
      <c r="L9" s="25" t="s">
        <v>44</v>
      </c>
    </row>
    <row r="10" spans="1:12" ht="81" customHeight="1">
      <c r="A10" s="27">
        <v>1</v>
      </c>
      <c r="B10" s="28" t="s">
        <v>12</v>
      </c>
      <c r="C10" s="20" t="s">
        <v>14</v>
      </c>
      <c r="D10" s="28" t="s">
        <v>50</v>
      </c>
      <c r="E10" s="29" t="s">
        <v>13</v>
      </c>
      <c r="F10" s="12">
        <v>1</v>
      </c>
      <c r="G10" s="12">
        <f>J10/F10</f>
        <v>1638000</v>
      </c>
      <c r="H10" s="30" t="s">
        <v>19</v>
      </c>
      <c r="I10" s="20" t="s">
        <v>39</v>
      </c>
      <c r="J10" s="29">
        <v>1638000</v>
      </c>
      <c r="K10" s="23"/>
      <c r="L10" s="29">
        <v>1638000</v>
      </c>
    </row>
    <row r="11" spans="1:12" ht="65.25" customHeight="1">
      <c r="A11" s="27">
        <v>2</v>
      </c>
      <c r="B11" s="27" t="s">
        <v>40</v>
      </c>
      <c r="C11" s="20" t="s">
        <v>14</v>
      </c>
      <c r="D11" s="27" t="s">
        <v>49</v>
      </c>
      <c r="E11" s="29" t="s">
        <v>13</v>
      </c>
      <c r="F11" s="12">
        <v>1</v>
      </c>
      <c r="G11" s="31">
        <v>3588000</v>
      </c>
      <c r="H11" s="30" t="s">
        <v>19</v>
      </c>
      <c r="I11" s="20" t="s">
        <v>39</v>
      </c>
      <c r="J11" s="29">
        <f>G11*F11</f>
        <v>3588000</v>
      </c>
      <c r="K11" s="23"/>
      <c r="L11" s="29">
        <f>J11</f>
        <v>3588000</v>
      </c>
    </row>
    <row r="12" spans="1:12" ht="65.25" customHeight="1">
      <c r="A12" s="27">
        <v>3</v>
      </c>
      <c r="B12" s="27" t="s">
        <v>667</v>
      </c>
      <c r="C12" s="20" t="s">
        <v>14</v>
      </c>
      <c r="D12" s="27" t="s">
        <v>668</v>
      </c>
      <c r="E12" s="29" t="s">
        <v>13</v>
      </c>
      <c r="F12" s="12">
        <v>1</v>
      </c>
      <c r="G12" s="12">
        <v>13004000</v>
      </c>
      <c r="H12" s="30" t="s">
        <v>17</v>
      </c>
      <c r="I12" s="20" t="s">
        <v>39</v>
      </c>
      <c r="J12" s="29">
        <f>G12*F12</f>
        <v>13004000</v>
      </c>
      <c r="K12" s="23">
        <v>7458000</v>
      </c>
      <c r="L12" s="29">
        <f>J12*1.12</f>
        <v>14564480.000000002</v>
      </c>
    </row>
    <row r="13" spans="1:12" ht="65.25" customHeight="1">
      <c r="A13" s="27">
        <v>4</v>
      </c>
      <c r="B13" s="27" t="s">
        <v>672</v>
      </c>
      <c r="C13" s="20" t="s">
        <v>14</v>
      </c>
      <c r="D13" s="27" t="s">
        <v>673</v>
      </c>
      <c r="E13" s="18" t="s">
        <v>13</v>
      </c>
      <c r="F13" s="17">
        <v>1</v>
      </c>
      <c r="G13" s="17">
        <v>24658050</v>
      </c>
      <c r="H13" s="30" t="s">
        <v>275</v>
      </c>
      <c r="I13" s="20" t="s">
        <v>46</v>
      </c>
      <c r="J13" s="29">
        <f>G13</f>
        <v>24658050</v>
      </c>
      <c r="K13" s="23"/>
      <c r="L13" s="29">
        <f>J13*1.12</f>
        <v>27617016.000000004</v>
      </c>
    </row>
    <row r="14" spans="1:12" ht="60">
      <c r="A14" s="27">
        <v>5</v>
      </c>
      <c r="B14" s="32" t="s">
        <v>231</v>
      </c>
      <c r="C14" s="20" t="s">
        <v>14</v>
      </c>
      <c r="D14" s="12" t="s">
        <v>22</v>
      </c>
      <c r="E14" s="29" t="s">
        <v>13</v>
      </c>
      <c r="F14" s="12">
        <v>1</v>
      </c>
      <c r="G14" s="12">
        <f>J14/F14</f>
        <v>201785.71428571426</v>
      </c>
      <c r="H14" s="30" t="s">
        <v>48</v>
      </c>
      <c r="I14" s="20" t="s">
        <v>47</v>
      </c>
      <c r="J14" s="29">
        <f t="shared" ref="J14:J54" si="0">L14/1.12</f>
        <v>201785.71428571426</v>
      </c>
      <c r="K14" s="23"/>
      <c r="L14" s="29">
        <v>226000</v>
      </c>
    </row>
    <row r="15" spans="1:12" ht="140.25" customHeight="1">
      <c r="A15" s="27">
        <v>6</v>
      </c>
      <c r="B15" s="32" t="s">
        <v>259</v>
      </c>
      <c r="C15" s="20" t="s">
        <v>14</v>
      </c>
      <c r="D15" s="67" t="s">
        <v>210</v>
      </c>
      <c r="E15" s="29" t="s">
        <v>13</v>
      </c>
      <c r="F15" s="12">
        <v>1</v>
      </c>
      <c r="G15" s="12">
        <f>J15</f>
        <v>66964.28571428571</v>
      </c>
      <c r="H15" s="30" t="s">
        <v>109</v>
      </c>
      <c r="I15" s="20" t="s">
        <v>211</v>
      </c>
      <c r="J15" s="33">
        <f t="shared" si="0"/>
        <v>66964.28571428571</v>
      </c>
      <c r="K15" s="23"/>
      <c r="L15" s="29">
        <v>75000</v>
      </c>
    </row>
    <row r="16" spans="1:12" ht="85.5" customHeight="1">
      <c r="A16" s="27">
        <v>7</v>
      </c>
      <c r="B16" s="32" t="s">
        <v>260</v>
      </c>
      <c r="C16" s="20" t="s">
        <v>14</v>
      </c>
      <c r="D16" s="36" t="s">
        <v>261</v>
      </c>
      <c r="E16" s="29" t="s">
        <v>13</v>
      </c>
      <c r="F16" s="12">
        <v>1</v>
      </c>
      <c r="G16" s="12">
        <f>J16</f>
        <v>62499.999999999993</v>
      </c>
      <c r="H16" s="30" t="s">
        <v>109</v>
      </c>
      <c r="I16" s="20" t="s">
        <v>46</v>
      </c>
      <c r="J16" s="29">
        <f t="shared" si="0"/>
        <v>62499.999999999993</v>
      </c>
      <c r="K16" s="23"/>
      <c r="L16" s="29">
        <v>70000</v>
      </c>
    </row>
    <row r="17" spans="1:12" ht="85.5" customHeight="1">
      <c r="A17" s="27">
        <v>8</v>
      </c>
      <c r="B17" s="34" t="s">
        <v>669</v>
      </c>
      <c r="C17" s="16" t="s">
        <v>14</v>
      </c>
      <c r="D17" s="22" t="s">
        <v>670</v>
      </c>
      <c r="E17" s="18" t="s">
        <v>13</v>
      </c>
      <c r="F17" s="17">
        <v>1</v>
      </c>
      <c r="G17" s="17">
        <v>191964.3</v>
      </c>
      <c r="H17" s="18" t="s">
        <v>671</v>
      </c>
      <c r="I17" s="20" t="s">
        <v>46</v>
      </c>
      <c r="J17" s="29">
        <f>G17*F17</f>
        <v>191964.3</v>
      </c>
      <c r="K17" s="23"/>
      <c r="L17" s="29">
        <f>J17*1.12</f>
        <v>215000.016</v>
      </c>
    </row>
    <row r="18" spans="1:12" ht="85.5" customHeight="1">
      <c r="A18" s="27">
        <v>9</v>
      </c>
      <c r="B18" s="34" t="s">
        <v>682</v>
      </c>
      <c r="C18" s="16" t="s">
        <v>14</v>
      </c>
      <c r="D18" s="22" t="s">
        <v>22</v>
      </c>
      <c r="E18" s="18" t="s">
        <v>13</v>
      </c>
      <c r="F18" s="17">
        <v>1</v>
      </c>
      <c r="G18" s="17">
        <v>201786</v>
      </c>
      <c r="H18" s="18" t="s">
        <v>681</v>
      </c>
      <c r="I18" s="20" t="s">
        <v>46</v>
      </c>
      <c r="J18" s="29">
        <f>G18*F18</f>
        <v>201786</v>
      </c>
      <c r="K18" s="23"/>
      <c r="L18" s="29">
        <f>J18*1.12</f>
        <v>226000.32</v>
      </c>
    </row>
    <row r="19" spans="1:12" ht="91.5" customHeight="1">
      <c r="A19" s="27">
        <v>10</v>
      </c>
      <c r="B19" s="28" t="s">
        <v>242</v>
      </c>
      <c r="C19" s="20" t="s">
        <v>14</v>
      </c>
      <c r="D19" s="28" t="s">
        <v>243</v>
      </c>
      <c r="E19" s="29" t="s">
        <v>13</v>
      </c>
      <c r="F19" s="12">
        <v>1</v>
      </c>
      <c r="G19" s="12">
        <v>18765737</v>
      </c>
      <c r="H19" s="30" t="s">
        <v>244</v>
      </c>
      <c r="I19" s="20" t="s">
        <v>245</v>
      </c>
      <c r="J19" s="12">
        <v>18765737</v>
      </c>
      <c r="K19" s="12">
        <v>18765737</v>
      </c>
      <c r="L19" s="12">
        <v>18765737</v>
      </c>
    </row>
    <row r="20" spans="1:12" ht="91.5" customHeight="1">
      <c r="A20" s="27">
        <v>11</v>
      </c>
      <c r="B20" s="35" t="s">
        <v>88</v>
      </c>
      <c r="C20" s="20" t="s">
        <v>14</v>
      </c>
      <c r="D20" s="35" t="s">
        <v>246</v>
      </c>
      <c r="E20" s="29" t="s">
        <v>13</v>
      </c>
      <c r="F20" s="12">
        <v>1</v>
      </c>
      <c r="G20" s="12">
        <v>3325000</v>
      </c>
      <c r="H20" s="30" t="s">
        <v>247</v>
      </c>
      <c r="I20" s="20" t="s">
        <v>248</v>
      </c>
      <c r="J20" s="12">
        <f>G20</f>
        <v>3325000</v>
      </c>
      <c r="K20" s="12">
        <v>3321000</v>
      </c>
      <c r="L20" s="12">
        <f>J20</f>
        <v>3325000</v>
      </c>
    </row>
    <row r="21" spans="1:12" ht="91.5" customHeight="1">
      <c r="A21" s="27">
        <v>12</v>
      </c>
      <c r="B21" s="35" t="s">
        <v>250</v>
      </c>
      <c r="C21" s="20" t="s">
        <v>14</v>
      </c>
      <c r="D21" s="35" t="s">
        <v>251</v>
      </c>
      <c r="E21" s="29" t="s">
        <v>13</v>
      </c>
      <c r="F21" s="12">
        <v>1</v>
      </c>
      <c r="G21" s="12">
        <f t="shared" ref="G21" si="1">J21</f>
        <v>5982142.8571428563</v>
      </c>
      <c r="H21" s="30" t="s">
        <v>116</v>
      </c>
      <c r="I21" s="20" t="s">
        <v>90</v>
      </c>
      <c r="J21" s="29">
        <f t="shared" ref="J21" si="2">L21/1.12</f>
        <v>5982142.8571428563</v>
      </c>
      <c r="K21" s="23"/>
      <c r="L21" s="29">
        <v>6700000</v>
      </c>
    </row>
    <row r="22" spans="1:12" ht="91.5" customHeight="1">
      <c r="A22" s="27">
        <v>13</v>
      </c>
      <c r="B22" s="17" t="s">
        <v>683</v>
      </c>
      <c r="C22" s="16" t="s">
        <v>14</v>
      </c>
      <c r="D22" s="22" t="s">
        <v>684</v>
      </c>
      <c r="E22" s="18" t="s">
        <v>13</v>
      </c>
      <c r="F22" s="17">
        <v>1</v>
      </c>
      <c r="G22" s="17">
        <v>155000</v>
      </c>
      <c r="H22" s="30" t="s">
        <v>671</v>
      </c>
      <c r="I22" s="20" t="s">
        <v>90</v>
      </c>
      <c r="J22" s="29">
        <f>G22*F22</f>
        <v>155000</v>
      </c>
      <c r="K22" s="23"/>
      <c r="L22" s="29">
        <f>J22*1.12</f>
        <v>173600.00000000003</v>
      </c>
    </row>
    <row r="23" spans="1:12" ht="91.5" customHeight="1">
      <c r="A23" s="27">
        <v>14</v>
      </c>
      <c r="B23" s="35" t="s">
        <v>42</v>
      </c>
      <c r="C23" s="20" t="s">
        <v>14</v>
      </c>
      <c r="D23" s="35" t="s">
        <v>43</v>
      </c>
      <c r="E23" s="29" t="s">
        <v>13</v>
      </c>
      <c r="F23" s="12">
        <v>1</v>
      </c>
      <c r="G23" s="12">
        <f>J23/F23</f>
        <v>14521120</v>
      </c>
      <c r="H23" s="30" t="s">
        <v>45</v>
      </c>
      <c r="I23" s="20" t="s">
        <v>46</v>
      </c>
      <c r="J23" s="29">
        <v>14521120</v>
      </c>
      <c r="K23" s="23"/>
      <c r="L23" s="29">
        <f>J23*1.12</f>
        <v>16263654.400000002</v>
      </c>
    </row>
    <row r="24" spans="1:12" s="14" customFormat="1" ht="60">
      <c r="A24" s="27">
        <v>15</v>
      </c>
      <c r="B24" s="28" t="s">
        <v>272</v>
      </c>
      <c r="C24" s="20" t="s">
        <v>273</v>
      </c>
      <c r="D24" s="36" t="s">
        <v>274</v>
      </c>
      <c r="E24" s="29" t="s">
        <v>13</v>
      </c>
      <c r="F24" s="12">
        <v>1</v>
      </c>
      <c r="G24" s="12">
        <v>7258181</v>
      </c>
      <c r="H24" s="29" t="s">
        <v>275</v>
      </c>
      <c r="I24" s="20" t="s">
        <v>46</v>
      </c>
      <c r="J24" s="29">
        <f>G24*F24</f>
        <v>7258181</v>
      </c>
      <c r="K24" s="29"/>
      <c r="L24" s="29">
        <f>J24*1.12</f>
        <v>8129162.7200000007</v>
      </c>
    </row>
    <row r="25" spans="1:12" s="84" customFormat="1" ht="45">
      <c r="A25" s="27">
        <v>16</v>
      </c>
      <c r="B25" s="32" t="s">
        <v>35</v>
      </c>
      <c r="C25" s="20" t="s">
        <v>15</v>
      </c>
      <c r="D25" s="12" t="s">
        <v>32</v>
      </c>
      <c r="E25" s="29" t="s">
        <v>18</v>
      </c>
      <c r="F25" s="12">
        <v>1</v>
      </c>
      <c r="G25" s="12">
        <f t="shared" ref="G25" si="3">J25*F25</f>
        <v>317355896.4285714</v>
      </c>
      <c r="H25" s="30" t="s">
        <v>41</v>
      </c>
      <c r="I25" s="20" t="s">
        <v>39</v>
      </c>
      <c r="J25" s="29">
        <f t="shared" ref="J25" si="4">L25/1.12</f>
        <v>317355896.4285714</v>
      </c>
      <c r="K25" s="23"/>
      <c r="L25" s="29">
        <v>355438604</v>
      </c>
    </row>
    <row r="26" spans="1:12" s="84" customFormat="1" ht="45">
      <c r="A26" s="27">
        <v>17</v>
      </c>
      <c r="B26" s="32" t="s">
        <v>105</v>
      </c>
      <c r="C26" s="20" t="s">
        <v>14</v>
      </c>
      <c r="D26" s="12" t="s">
        <v>106</v>
      </c>
      <c r="E26" s="29" t="s">
        <v>18</v>
      </c>
      <c r="F26" s="12">
        <v>1</v>
      </c>
      <c r="G26" s="12">
        <v>151358248</v>
      </c>
      <c r="H26" s="30" t="s">
        <v>107</v>
      </c>
      <c r="I26" s="20" t="s">
        <v>39</v>
      </c>
      <c r="J26" s="12">
        <v>151358248</v>
      </c>
      <c r="K26" s="23"/>
      <c r="L26" s="12">
        <v>151358248</v>
      </c>
    </row>
    <row r="27" spans="1:12" s="84" customFormat="1" ht="63.75">
      <c r="A27" s="27">
        <v>18</v>
      </c>
      <c r="B27" s="34" t="s">
        <v>759</v>
      </c>
      <c r="C27" s="43" t="s">
        <v>14</v>
      </c>
      <c r="D27" s="31" t="s">
        <v>760</v>
      </c>
      <c r="E27" s="85" t="s">
        <v>18</v>
      </c>
      <c r="F27" s="31">
        <v>1</v>
      </c>
      <c r="G27" s="31">
        <v>217649239.19999999</v>
      </c>
      <c r="H27" s="30" t="s">
        <v>761</v>
      </c>
      <c r="I27" s="20" t="s">
        <v>39</v>
      </c>
      <c r="J27" s="17">
        <v>217649239.19999999</v>
      </c>
      <c r="K27" s="23"/>
      <c r="L27" s="12">
        <f>J27*1.12</f>
        <v>243767147.90400001</v>
      </c>
    </row>
    <row r="28" spans="1:12" ht="75">
      <c r="A28" s="27">
        <v>19</v>
      </c>
      <c r="B28" s="37" t="s">
        <v>213</v>
      </c>
      <c r="C28" s="20" t="s">
        <v>15</v>
      </c>
      <c r="D28" s="12" t="s">
        <v>106</v>
      </c>
      <c r="E28" s="37" t="s">
        <v>214</v>
      </c>
      <c r="F28" s="37">
        <v>1</v>
      </c>
      <c r="G28" s="12">
        <f t="shared" ref="G28:G45" si="5">J28*F28</f>
        <v>160714285.7142857</v>
      </c>
      <c r="H28" s="30" t="s">
        <v>762</v>
      </c>
      <c r="I28" s="20" t="s">
        <v>39</v>
      </c>
      <c r="J28" s="29">
        <f t="shared" ref="J28:J45" si="6">L28/1.12</f>
        <v>160714285.7142857</v>
      </c>
      <c r="K28" s="20"/>
      <c r="L28" s="38">
        <v>180000000</v>
      </c>
    </row>
    <row r="29" spans="1:12" ht="75">
      <c r="A29" s="27">
        <v>20</v>
      </c>
      <c r="B29" s="37" t="s">
        <v>215</v>
      </c>
      <c r="C29" s="20" t="s">
        <v>15</v>
      </c>
      <c r="D29" s="12" t="s">
        <v>106</v>
      </c>
      <c r="E29" s="37" t="s">
        <v>71</v>
      </c>
      <c r="F29" s="37">
        <v>1</v>
      </c>
      <c r="G29" s="12">
        <f t="shared" si="5"/>
        <v>8482142.8571428563</v>
      </c>
      <c r="H29" s="30" t="s">
        <v>762</v>
      </c>
      <c r="I29" s="20" t="s">
        <v>39</v>
      </c>
      <c r="J29" s="29">
        <f t="shared" si="6"/>
        <v>8482142.8571428563</v>
      </c>
      <c r="K29" s="20"/>
      <c r="L29" s="38">
        <v>9500000</v>
      </c>
    </row>
    <row r="30" spans="1:12" ht="75">
      <c r="A30" s="27">
        <v>21</v>
      </c>
      <c r="B30" s="37" t="s">
        <v>216</v>
      </c>
      <c r="C30" s="20" t="s">
        <v>15</v>
      </c>
      <c r="D30" s="12" t="s">
        <v>106</v>
      </c>
      <c r="E30" s="37" t="s">
        <v>71</v>
      </c>
      <c r="F30" s="37">
        <v>1</v>
      </c>
      <c r="G30" s="12">
        <f t="shared" si="5"/>
        <v>6785714.2857142854</v>
      </c>
      <c r="H30" s="30" t="s">
        <v>762</v>
      </c>
      <c r="I30" s="20" t="s">
        <v>39</v>
      </c>
      <c r="J30" s="29">
        <f t="shared" si="6"/>
        <v>6785714.2857142854</v>
      </c>
      <c r="K30" s="20"/>
      <c r="L30" s="38">
        <v>7600000</v>
      </c>
    </row>
    <row r="31" spans="1:12" ht="75">
      <c r="A31" s="27">
        <v>22</v>
      </c>
      <c r="B31" s="37" t="s">
        <v>217</v>
      </c>
      <c r="C31" s="20" t="s">
        <v>15</v>
      </c>
      <c r="D31" s="12" t="s">
        <v>106</v>
      </c>
      <c r="E31" s="37" t="s">
        <v>71</v>
      </c>
      <c r="F31" s="37">
        <v>1</v>
      </c>
      <c r="G31" s="12">
        <f t="shared" si="5"/>
        <v>36607142.857142851</v>
      </c>
      <c r="H31" s="30" t="s">
        <v>762</v>
      </c>
      <c r="I31" s="20" t="s">
        <v>39</v>
      </c>
      <c r="J31" s="29">
        <f t="shared" si="6"/>
        <v>36607142.857142851</v>
      </c>
      <c r="K31" s="20"/>
      <c r="L31" s="38">
        <v>41000000</v>
      </c>
    </row>
    <row r="32" spans="1:12" ht="75">
      <c r="A32" s="27">
        <v>23</v>
      </c>
      <c r="B32" s="37" t="s">
        <v>218</v>
      </c>
      <c r="C32" s="20" t="s">
        <v>15</v>
      </c>
      <c r="D32" s="12" t="s">
        <v>106</v>
      </c>
      <c r="E32" s="37" t="s">
        <v>71</v>
      </c>
      <c r="F32" s="37">
        <v>1</v>
      </c>
      <c r="G32" s="12">
        <f t="shared" si="5"/>
        <v>10178571.428571427</v>
      </c>
      <c r="H32" s="30" t="s">
        <v>762</v>
      </c>
      <c r="I32" s="20" t="s">
        <v>39</v>
      </c>
      <c r="J32" s="29">
        <f t="shared" si="6"/>
        <v>10178571.428571427</v>
      </c>
      <c r="K32" s="20"/>
      <c r="L32" s="38">
        <v>11400000</v>
      </c>
    </row>
    <row r="33" spans="1:12" ht="75">
      <c r="A33" s="27">
        <v>24</v>
      </c>
      <c r="B33" s="37" t="s">
        <v>219</v>
      </c>
      <c r="C33" s="20" t="s">
        <v>15</v>
      </c>
      <c r="D33" s="12" t="s">
        <v>106</v>
      </c>
      <c r="E33" s="37" t="s">
        <v>71</v>
      </c>
      <c r="F33" s="37">
        <v>8</v>
      </c>
      <c r="G33" s="12">
        <f>J33/F33</f>
        <v>758928.57142857136</v>
      </c>
      <c r="H33" s="30" t="s">
        <v>762</v>
      </c>
      <c r="I33" s="20" t="s">
        <v>39</v>
      </c>
      <c r="J33" s="29">
        <f t="shared" si="6"/>
        <v>6071428.5714285709</v>
      </c>
      <c r="K33" s="20"/>
      <c r="L33" s="38">
        <v>6800000</v>
      </c>
    </row>
    <row r="34" spans="1:12" ht="75">
      <c r="A34" s="27">
        <v>25</v>
      </c>
      <c r="B34" s="37" t="s">
        <v>220</v>
      </c>
      <c r="C34" s="20" t="s">
        <v>15</v>
      </c>
      <c r="D34" s="12" t="s">
        <v>106</v>
      </c>
      <c r="E34" s="37" t="s">
        <v>71</v>
      </c>
      <c r="F34" s="39">
        <v>1</v>
      </c>
      <c r="G34" s="12">
        <f t="shared" si="5"/>
        <v>4464285.7142857136</v>
      </c>
      <c r="H34" s="30" t="s">
        <v>762</v>
      </c>
      <c r="I34" s="20" t="s">
        <v>39</v>
      </c>
      <c r="J34" s="29">
        <f t="shared" si="6"/>
        <v>4464285.7142857136</v>
      </c>
      <c r="K34" s="20"/>
      <c r="L34" s="38">
        <v>5000000</v>
      </c>
    </row>
    <row r="35" spans="1:12" ht="75">
      <c r="A35" s="27">
        <v>26</v>
      </c>
      <c r="B35" s="37" t="s">
        <v>221</v>
      </c>
      <c r="C35" s="20" t="s">
        <v>15</v>
      </c>
      <c r="D35" s="12" t="s">
        <v>106</v>
      </c>
      <c r="E35" s="37" t="s">
        <v>71</v>
      </c>
      <c r="F35" s="39">
        <v>1</v>
      </c>
      <c r="G35" s="12">
        <f t="shared" si="5"/>
        <v>5446428.5714285709</v>
      </c>
      <c r="H35" s="30" t="s">
        <v>762</v>
      </c>
      <c r="I35" s="20" t="s">
        <v>39</v>
      </c>
      <c r="J35" s="29">
        <f t="shared" si="6"/>
        <v>5446428.5714285709</v>
      </c>
      <c r="K35" s="20"/>
      <c r="L35" s="38">
        <v>6100000</v>
      </c>
    </row>
    <row r="36" spans="1:12" ht="75">
      <c r="A36" s="27">
        <v>27</v>
      </c>
      <c r="B36" s="39" t="s">
        <v>222</v>
      </c>
      <c r="C36" s="20" t="s">
        <v>15</v>
      </c>
      <c r="D36" s="12" t="s">
        <v>106</v>
      </c>
      <c r="E36" s="37" t="s">
        <v>71</v>
      </c>
      <c r="F36" s="39">
        <v>1</v>
      </c>
      <c r="G36" s="12">
        <f t="shared" si="5"/>
        <v>20535714.285714284</v>
      </c>
      <c r="H36" s="30" t="s">
        <v>762</v>
      </c>
      <c r="I36" s="20" t="s">
        <v>39</v>
      </c>
      <c r="J36" s="29">
        <f t="shared" si="6"/>
        <v>20535714.285714284</v>
      </c>
      <c r="K36" s="20"/>
      <c r="L36" s="38">
        <v>23000000</v>
      </c>
    </row>
    <row r="37" spans="1:12" ht="75">
      <c r="A37" s="27">
        <v>28</v>
      </c>
      <c r="B37" s="37" t="s">
        <v>763</v>
      </c>
      <c r="C37" s="20" t="s">
        <v>15</v>
      </c>
      <c r="D37" s="12" t="s">
        <v>106</v>
      </c>
      <c r="E37" s="37" t="s">
        <v>71</v>
      </c>
      <c r="F37" s="37">
        <v>1</v>
      </c>
      <c r="G37" s="12">
        <v>299107</v>
      </c>
      <c r="H37" s="30" t="s">
        <v>762</v>
      </c>
      <c r="I37" s="20" t="s">
        <v>39</v>
      </c>
      <c r="J37" s="29">
        <f>G37*F37</f>
        <v>299107</v>
      </c>
      <c r="K37" s="20"/>
      <c r="L37" s="38">
        <f>J37*1.12</f>
        <v>334999.84000000003</v>
      </c>
    </row>
    <row r="38" spans="1:12" ht="75">
      <c r="A38" s="27">
        <v>29</v>
      </c>
      <c r="B38" s="37" t="s">
        <v>223</v>
      </c>
      <c r="C38" s="20" t="s">
        <v>15</v>
      </c>
      <c r="D38" s="12" t="s">
        <v>106</v>
      </c>
      <c r="E38" s="37" t="s">
        <v>71</v>
      </c>
      <c r="F38" s="37">
        <v>1</v>
      </c>
      <c r="G38" s="12">
        <f t="shared" si="5"/>
        <v>15759821.428571427</v>
      </c>
      <c r="H38" s="30" t="s">
        <v>762</v>
      </c>
      <c r="I38" s="20" t="s">
        <v>39</v>
      </c>
      <c r="J38" s="29">
        <f t="shared" si="6"/>
        <v>15759821.428571427</v>
      </c>
      <c r="K38" s="20"/>
      <c r="L38" s="38">
        <v>17651000</v>
      </c>
    </row>
    <row r="39" spans="1:12" ht="75">
      <c r="A39" s="27">
        <v>30</v>
      </c>
      <c r="B39" s="37" t="s">
        <v>224</v>
      </c>
      <c r="C39" s="20" t="s">
        <v>15</v>
      </c>
      <c r="D39" s="12" t="s">
        <v>106</v>
      </c>
      <c r="E39" s="37" t="s">
        <v>71</v>
      </c>
      <c r="F39" s="37">
        <v>1</v>
      </c>
      <c r="G39" s="12">
        <f t="shared" si="5"/>
        <v>4821428.5714285709</v>
      </c>
      <c r="H39" s="30" t="s">
        <v>762</v>
      </c>
      <c r="I39" s="20" t="s">
        <v>39</v>
      </c>
      <c r="J39" s="29">
        <f t="shared" si="6"/>
        <v>4821428.5714285709</v>
      </c>
      <c r="K39" s="20"/>
      <c r="L39" s="38">
        <v>5400000</v>
      </c>
    </row>
    <row r="40" spans="1:12" ht="75">
      <c r="A40" s="27">
        <v>31</v>
      </c>
      <c r="B40" s="37" t="s">
        <v>225</v>
      </c>
      <c r="C40" s="20" t="s">
        <v>15</v>
      </c>
      <c r="D40" s="12" t="s">
        <v>106</v>
      </c>
      <c r="E40" s="37" t="s">
        <v>71</v>
      </c>
      <c r="F40" s="37">
        <v>1</v>
      </c>
      <c r="G40" s="12">
        <f t="shared" si="5"/>
        <v>4575892.8571428563</v>
      </c>
      <c r="H40" s="30" t="s">
        <v>762</v>
      </c>
      <c r="I40" s="20" t="s">
        <v>39</v>
      </c>
      <c r="J40" s="29">
        <f t="shared" si="6"/>
        <v>4575892.8571428563</v>
      </c>
      <c r="K40" s="20"/>
      <c r="L40" s="38">
        <v>5125000</v>
      </c>
    </row>
    <row r="41" spans="1:12" ht="75">
      <c r="A41" s="27">
        <v>32</v>
      </c>
      <c r="B41" s="37" t="s">
        <v>226</v>
      </c>
      <c r="C41" s="20" t="s">
        <v>15</v>
      </c>
      <c r="D41" s="12" t="s">
        <v>106</v>
      </c>
      <c r="E41" s="37" t="s">
        <v>71</v>
      </c>
      <c r="F41" s="37">
        <v>1</v>
      </c>
      <c r="G41" s="12">
        <f t="shared" si="5"/>
        <v>5308035.7142857136</v>
      </c>
      <c r="H41" s="30" t="s">
        <v>762</v>
      </c>
      <c r="I41" s="20" t="s">
        <v>39</v>
      </c>
      <c r="J41" s="29">
        <f t="shared" si="6"/>
        <v>5308035.7142857136</v>
      </c>
      <c r="K41" s="20"/>
      <c r="L41" s="38">
        <v>5945000</v>
      </c>
    </row>
    <row r="42" spans="1:12" ht="75">
      <c r="A42" s="27">
        <v>33</v>
      </c>
      <c r="B42" s="37" t="s">
        <v>227</v>
      </c>
      <c r="C42" s="20" t="s">
        <v>15</v>
      </c>
      <c r="D42" s="12" t="s">
        <v>106</v>
      </c>
      <c r="E42" s="37" t="s">
        <v>71</v>
      </c>
      <c r="F42" s="37">
        <v>1</v>
      </c>
      <c r="G42" s="12">
        <f t="shared" si="5"/>
        <v>16875000</v>
      </c>
      <c r="H42" s="30" t="s">
        <v>762</v>
      </c>
      <c r="I42" s="20" t="s">
        <v>39</v>
      </c>
      <c r="J42" s="29">
        <f t="shared" si="6"/>
        <v>16875000</v>
      </c>
      <c r="K42" s="20"/>
      <c r="L42" s="38">
        <v>18900000</v>
      </c>
    </row>
    <row r="43" spans="1:12" ht="75">
      <c r="A43" s="27">
        <v>34</v>
      </c>
      <c r="B43" s="37" t="s">
        <v>228</v>
      </c>
      <c r="C43" s="20" t="s">
        <v>15</v>
      </c>
      <c r="D43" s="12" t="s">
        <v>106</v>
      </c>
      <c r="E43" s="37" t="s">
        <v>71</v>
      </c>
      <c r="F43" s="37">
        <v>1</v>
      </c>
      <c r="G43" s="12">
        <f t="shared" si="5"/>
        <v>33928571.428571425</v>
      </c>
      <c r="H43" s="30" t="s">
        <v>762</v>
      </c>
      <c r="I43" s="20" t="s">
        <v>39</v>
      </c>
      <c r="J43" s="29">
        <f t="shared" si="6"/>
        <v>33928571.428571425</v>
      </c>
      <c r="K43" s="20"/>
      <c r="L43" s="38">
        <v>38000000</v>
      </c>
    </row>
    <row r="44" spans="1:12" ht="45">
      <c r="A44" s="27">
        <v>35</v>
      </c>
      <c r="B44" s="37" t="s">
        <v>229</v>
      </c>
      <c r="C44" s="20" t="s">
        <v>15</v>
      </c>
      <c r="D44" s="12" t="s">
        <v>106</v>
      </c>
      <c r="E44" s="37" t="s">
        <v>71</v>
      </c>
      <c r="F44" s="37">
        <v>1</v>
      </c>
      <c r="G44" s="12">
        <f t="shared" si="5"/>
        <v>42857142.857142851</v>
      </c>
      <c r="H44" s="30" t="s">
        <v>41</v>
      </c>
      <c r="I44" s="20" t="s">
        <v>39</v>
      </c>
      <c r="J44" s="29">
        <f t="shared" si="6"/>
        <v>42857142.857142851</v>
      </c>
      <c r="K44" s="20"/>
      <c r="L44" s="38">
        <v>48000000</v>
      </c>
    </row>
    <row r="45" spans="1:12" ht="45">
      <c r="A45" s="27">
        <v>36</v>
      </c>
      <c r="B45" s="37" t="s">
        <v>230</v>
      </c>
      <c r="C45" s="20" t="s">
        <v>15</v>
      </c>
      <c r="D45" s="12" t="s">
        <v>106</v>
      </c>
      <c r="E45" s="37" t="s">
        <v>71</v>
      </c>
      <c r="F45" s="37">
        <v>1</v>
      </c>
      <c r="G45" s="12">
        <f t="shared" si="5"/>
        <v>115785714.28571427</v>
      </c>
      <c r="H45" s="30" t="s">
        <v>41</v>
      </c>
      <c r="I45" s="20" t="s">
        <v>39</v>
      </c>
      <c r="J45" s="29">
        <f t="shared" si="6"/>
        <v>115785714.28571427</v>
      </c>
      <c r="K45" s="20"/>
      <c r="L45" s="38">
        <v>129680000</v>
      </c>
    </row>
    <row r="46" spans="1:12" ht="75">
      <c r="A46" s="27">
        <v>37</v>
      </c>
      <c r="B46" s="45" t="s">
        <v>764</v>
      </c>
      <c r="C46" s="20" t="s">
        <v>15</v>
      </c>
      <c r="D46" s="12" t="s">
        <v>106</v>
      </c>
      <c r="E46" s="86" t="s">
        <v>214</v>
      </c>
      <c r="F46" s="86">
        <v>1</v>
      </c>
      <c r="G46" s="87">
        <v>147321429</v>
      </c>
      <c r="H46" s="30" t="s">
        <v>765</v>
      </c>
      <c r="I46" s="20" t="s">
        <v>39</v>
      </c>
      <c r="J46" s="87">
        <f t="shared" ref="J46:J47" si="7">G46*F46</f>
        <v>147321429</v>
      </c>
      <c r="K46" s="20"/>
      <c r="L46" s="29">
        <f t="shared" ref="L46:L47" si="8">G46*1.12</f>
        <v>165000000.48000002</v>
      </c>
    </row>
    <row r="47" spans="1:12" ht="75">
      <c r="A47" s="27">
        <v>38</v>
      </c>
      <c r="B47" s="45" t="s">
        <v>766</v>
      </c>
      <c r="C47" s="20" t="s">
        <v>15</v>
      </c>
      <c r="D47" s="12" t="s">
        <v>106</v>
      </c>
      <c r="E47" s="86" t="s">
        <v>214</v>
      </c>
      <c r="F47" s="86">
        <v>1</v>
      </c>
      <c r="G47" s="87">
        <v>15178571</v>
      </c>
      <c r="H47" s="30" t="s">
        <v>762</v>
      </c>
      <c r="I47" s="20" t="s">
        <v>39</v>
      </c>
      <c r="J47" s="87">
        <f t="shared" si="7"/>
        <v>15178571</v>
      </c>
      <c r="K47" s="20"/>
      <c r="L47" s="29">
        <f t="shared" si="8"/>
        <v>16999999.520000003</v>
      </c>
    </row>
    <row r="48" spans="1:12" s="21" customFormat="1" ht="75">
      <c r="A48" s="27">
        <v>39</v>
      </c>
      <c r="B48" s="22" t="s">
        <v>767</v>
      </c>
      <c r="C48" s="16" t="s">
        <v>15</v>
      </c>
      <c r="D48" s="17" t="s">
        <v>106</v>
      </c>
      <c r="E48" s="22" t="s">
        <v>214</v>
      </c>
      <c r="F48" s="17">
        <v>1</v>
      </c>
      <c r="G48" s="17">
        <v>7142857</v>
      </c>
      <c r="H48" s="30" t="s">
        <v>762</v>
      </c>
      <c r="I48" s="20" t="s">
        <v>39</v>
      </c>
      <c r="J48" s="17">
        <f>G48*F48</f>
        <v>7142857</v>
      </c>
      <c r="L48" s="88">
        <f>J48*1.12</f>
        <v>7999999.8400000008</v>
      </c>
    </row>
    <row r="49" spans="1:12" ht="105" customHeight="1">
      <c r="A49" s="27">
        <v>40</v>
      </c>
      <c r="B49" s="32" t="s">
        <v>36</v>
      </c>
      <c r="C49" s="20" t="s">
        <v>16</v>
      </c>
      <c r="D49" s="12" t="s">
        <v>37</v>
      </c>
      <c r="E49" s="29" t="s">
        <v>18</v>
      </c>
      <c r="F49" s="12">
        <v>1</v>
      </c>
      <c r="G49" s="12">
        <v>1996657</v>
      </c>
      <c r="H49" s="30" t="s">
        <v>38</v>
      </c>
      <c r="I49" s="20" t="s">
        <v>39</v>
      </c>
      <c r="J49" s="29">
        <f>G49</f>
        <v>1996657</v>
      </c>
      <c r="K49" s="23"/>
      <c r="L49" s="12">
        <f>J49*1.12</f>
        <v>2236255.8400000003</v>
      </c>
    </row>
    <row r="50" spans="1:12" s="21" customFormat="1" ht="60">
      <c r="A50" s="27">
        <v>41</v>
      </c>
      <c r="B50" s="46" t="s">
        <v>687</v>
      </c>
      <c r="C50" s="46" t="s">
        <v>14</v>
      </c>
      <c r="D50" s="46" t="s">
        <v>688</v>
      </c>
      <c r="E50" s="18" t="s">
        <v>18</v>
      </c>
      <c r="F50" s="17">
        <v>1</v>
      </c>
      <c r="G50" s="17">
        <v>19200</v>
      </c>
      <c r="H50" s="30" t="s">
        <v>84</v>
      </c>
      <c r="I50" s="20" t="s">
        <v>39</v>
      </c>
      <c r="J50" s="16">
        <v>19200</v>
      </c>
      <c r="K50" s="18">
        <v>19200</v>
      </c>
      <c r="L50" s="18">
        <f>J50</f>
        <v>19200</v>
      </c>
    </row>
    <row r="51" spans="1:12" s="21" customFormat="1" ht="60">
      <c r="A51" s="27">
        <v>42</v>
      </c>
      <c r="B51" s="46" t="s">
        <v>689</v>
      </c>
      <c r="C51" s="46" t="s">
        <v>14</v>
      </c>
      <c r="D51" s="46" t="s">
        <v>688</v>
      </c>
      <c r="E51" s="18" t="s">
        <v>18</v>
      </c>
      <c r="F51" s="17">
        <v>1</v>
      </c>
      <c r="G51" s="17">
        <v>2000</v>
      </c>
      <c r="H51" s="30" t="s">
        <v>84</v>
      </c>
      <c r="I51" s="20" t="s">
        <v>39</v>
      </c>
      <c r="J51" s="16">
        <v>2000</v>
      </c>
      <c r="K51" s="18">
        <v>2000</v>
      </c>
      <c r="L51" s="18">
        <f>J51</f>
        <v>2000</v>
      </c>
    </row>
    <row r="52" spans="1:12" ht="105.75" customHeight="1">
      <c r="A52" s="27">
        <v>43</v>
      </c>
      <c r="B52" s="32" t="s">
        <v>101</v>
      </c>
      <c r="C52" s="20" t="s">
        <v>14</v>
      </c>
      <c r="D52" s="13" t="s">
        <v>108</v>
      </c>
      <c r="E52" s="29" t="s">
        <v>13</v>
      </c>
      <c r="F52" s="12">
        <v>1</v>
      </c>
      <c r="G52" s="12">
        <f>J52/F52</f>
        <v>12321.428571428571</v>
      </c>
      <c r="H52" s="30" t="s">
        <v>102</v>
      </c>
      <c r="I52" s="20" t="s">
        <v>39</v>
      </c>
      <c r="J52" s="29">
        <f t="shared" si="0"/>
        <v>12321.428571428571</v>
      </c>
      <c r="K52" s="23"/>
      <c r="L52" s="12">
        <v>13800</v>
      </c>
    </row>
    <row r="53" spans="1:12" ht="103.5" customHeight="1">
      <c r="A53" s="27">
        <v>44</v>
      </c>
      <c r="B53" s="32" t="s">
        <v>232</v>
      </c>
      <c r="C53" s="20" t="s">
        <v>14</v>
      </c>
      <c r="D53" s="13" t="s">
        <v>233</v>
      </c>
      <c r="E53" s="29" t="s">
        <v>13</v>
      </c>
      <c r="F53" s="12">
        <v>1</v>
      </c>
      <c r="G53" s="12">
        <f>J53</f>
        <v>80357.142857142855</v>
      </c>
      <c r="H53" s="30" t="s">
        <v>102</v>
      </c>
      <c r="I53" s="20" t="s">
        <v>39</v>
      </c>
      <c r="J53" s="29">
        <f t="shared" si="0"/>
        <v>80357.142857142855</v>
      </c>
      <c r="K53" s="23"/>
      <c r="L53" s="12">
        <v>90000</v>
      </c>
    </row>
    <row r="54" spans="1:12" ht="91.5" customHeight="1">
      <c r="A54" s="27">
        <v>45</v>
      </c>
      <c r="B54" s="32" t="s">
        <v>103</v>
      </c>
      <c r="C54" s="20" t="s">
        <v>14</v>
      </c>
      <c r="D54" s="13" t="s">
        <v>104</v>
      </c>
      <c r="E54" s="29" t="s">
        <v>13</v>
      </c>
      <c r="F54" s="12">
        <v>1</v>
      </c>
      <c r="G54" s="12">
        <f t="shared" ref="G54" si="9">J54/F54</f>
        <v>89285.714285714275</v>
      </c>
      <c r="H54" s="30" t="s">
        <v>89</v>
      </c>
      <c r="I54" s="20" t="s">
        <v>39</v>
      </c>
      <c r="J54" s="29">
        <f t="shared" si="0"/>
        <v>89285.714285714275</v>
      </c>
      <c r="K54" s="23"/>
      <c r="L54" s="12">
        <v>100000</v>
      </c>
    </row>
    <row r="55" spans="1:12" ht="91.5" customHeight="1">
      <c r="A55" s="27">
        <v>46</v>
      </c>
      <c r="B55" s="22" t="s">
        <v>699</v>
      </c>
      <c r="C55" s="16" t="s">
        <v>14</v>
      </c>
      <c r="D55" s="22" t="s">
        <v>700</v>
      </c>
      <c r="E55" s="40" t="s">
        <v>73</v>
      </c>
      <c r="F55" s="19">
        <v>100</v>
      </c>
      <c r="G55" s="41">
        <v>597.1</v>
      </c>
      <c r="H55" s="17" t="s">
        <v>755</v>
      </c>
      <c r="I55" s="20" t="s">
        <v>39</v>
      </c>
      <c r="J55" s="29">
        <f>G55*F55</f>
        <v>59710</v>
      </c>
      <c r="K55" s="23"/>
      <c r="L55" s="29">
        <f>J55*1.12</f>
        <v>66875.200000000012</v>
      </c>
    </row>
    <row r="56" spans="1:12" ht="91.5" customHeight="1">
      <c r="A56" s="27">
        <v>47</v>
      </c>
      <c r="B56" s="22" t="s">
        <v>55</v>
      </c>
      <c r="C56" s="16" t="s">
        <v>14</v>
      </c>
      <c r="D56" s="22" t="s">
        <v>701</v>
      </c>
      <c r="E56" s="40" t="s">
        <v>71</v>
      </c>
      <c r="F56" s="19">
        <v>20</v>
      </c>
      <c r="G56" s="41">
        <v>67.5</v>
      </c>
      <c r="H56" s="17" t="s">
        <v>755</v>
      </c>
      <c r="I56" s="20" t="s">
        <v>39</v>
      </c>
      <c r="J56" s="29">
        <f t="shared" ref="J56:J94" si="10">G56*F56</f>
        <v>1350</v>
      </c>
      <c r="K56" s="23"/>
      <c r="L56" s="29">
        <f t="shared" ref="L56:L94" si="11">J56*1.12</f>
        <v>1512.0000000000002</v>
      </c>
    </row>
    <row r="57" spans="1:12" ht="91.5" customHeight="1">
      <c r="A57" s="27">
        <v>48</v>
      </c>
      <c r="B57" s="22" t="s">
        <v>702</v>
      </c>
      <c r="C57" s="16" t="s">
        <v>14</v>
      </c>
      <c r="D57" s="22" t="s">
        <v>703</v>
      </c>
      <c r="E57" s="40" t="s">
        <v>71</v>
      </c>
      <c r="F57" s="19">
        <v>35</v>
      </c>
      <c r="G57" s="41">
        <v>308.60000000000002</v>
      </c>
      <c r="H57" s="17" t="s">
        <v>755</v>
      </c>
      <c r="I57" s="20" t="s">
        <v>39</v>
      </c>
      <c r="J57" s="29">
        <f t="shared" si="10"/>
        <v>10801</v>
      </c>
      <c r="K57" s="23"/>
      <c r="L57" s="29">
        <f t="shared" si="11"/>
        <v>12097.12</v>
      </c>
    </row>
    <row r="58" spans="1:12" ht="91.5" customHeight="1">
      <c r="A58" s="27">
        <v>49</v>
      </c>
      <c r="B58" s="22" t="s">
        <v>704</v>
      </c>
      <c r="C58" s="16" t="s">
        <v>14</v>
      </c>
      <c r="D58" s="22" t="s">
        <v>705</v>
      </c>
      <c r="E58" s="40" t="s">
        <v>71</v>
      </c>
      <c r="F58" s="19">
        <v>20</v>
      </c>
      <c r="G58" s="41">
        <v>294.3</v>
      </c>
      <c r="H58" s="17" t="s">
        <v>755</v>
      </c>
      <c r="I58" s="20" t="s">
        <v>39</v>
      </c>
      <c r="J58" s="29">
        <f t="shared" si="10"/>
        <v>5886</v>
      </c>
      <c r="K58" s="23"/>
      <c r="L58" s="29">
        <f t="shared" si="11"/>
        <v>6592.3200000000006</v>
      </c>
    </row>
    <row r="59" spans="1:12" ht="91.5" customHeight="1">
      <c r="A59" s="27">
        <v>50</v>
      </c>
      <c r="B59" s="22" t="s">
        <v>706</v>
      </c>
      <c r="C59" s="16" t="s">
        <v>14</v>
      </c>
      <c r="D59" s="22" t="s">
        <v>707</v>
      </c>
      <c r="E59" s="22" t="s">
        <v>70</v>
      </c>
      <c r="F59" s="17">
        <v>20</v>
      </c>
      <c r="G59" s="17">
        <v>912</v>
      </c>
      <c r="H59" s="17" t="s">
        <v>755</v>
      </c>
      <c r="I59" s="20" t="s">
        <v>39</v>
      </c>
      <c r="J59" s="29">
        <f t="shared" si="10"/>
        <v>18240</v>
      </c>
      <c r="K59" s="23"/>
      <c r="L59" s="29">
        <f t="shared" si="11"/>
        <v>20428.800000000003</v>
      </c>
    </row>
    <row r="60" spans="1:12" ht="91.5" customHeight="1">
      <c r="A60" s="27">
        <v>51</v>
      </c>
      <c r="B60" s="22" t="s">
        <v>56</v>
      </c>
      <c r="C60" s="16" t="s">
        <v>14</v>
      </c>
      <c r="D60" s="22" t="s">
        <v>708</v>
      </c>
      <c r="E60" s="22" t="s">
        <v>70</v>
      </c>
      <c r="F60" s="17">
        <v>20</v>
      </c>
      <c r="G60" s="17">
        <v>44.7</v>
      </c>
      <c r="H60" s="17" t="s">
        <v>755</v>
      </c>
      <c r="I60" s="20" t="s">
        <v>39</v>
      </c>
      <c r="J60" s="29">
        <f t="shared" si="10"/>
        <v>894</v>
      </c>
      <c r="K60" s="23"/>
      <c r="L60" s="29">
        <f t="shared" si="11"/>
        <v>1001.2800000000001</v>
      </c>
    </row>
    <row r="61" spans="1:12" ht="91.5" customHeight="1">
      <c r="A61" s="27">
        <v>52</v>
      </c>
      <c r="B61" s="22" t="s">
        <v>709</v>
      </c>
      <c r="C61" s="16" t="s">
        <v>14</v>
      </c>
      <c r="D61" s="22" t="s">
        <v>710</v>
      </c>
      <c r="E61" s="22" t="s">
        <v>70</v>
      </c>
      <c r="F61" s="17">
        <v>20</v>
      </c>
      <c r="G61" s="17">
        <v>96.9</v>
      </c>
      <c r="H61" s="17" t="s">
        <v>755</v>
      </c>
      <c r="I61" s="20" t="s">
        <v>39</v>
      </c>
      <c r="J61" s="29">
        <f t="shared" si="10"/>
        <v>1938</v>
      </c>
      <c r="K61" s="23"/>
      <c r="L61" s="29">
        <f t="shared" si="11"/>
        <v>2170.5600000000004</v>
      </c>
    </row>
    <row r="62" spans="1:12" ht="91.5" customHeight="1">
      <c r="A62" s="27">
        <v>53</v>
      </c>
      <c r="B62" s="22" t="s">
        <v>57</v>
      </c>
      <c r="C62" s="16" t="s">
        <v>14</v>
      </c>
      <c r="D62" s="22" t="s">
        <v>74</v>
      </c>
      <c r="E62" s="22" t="s">
        <v>70</v>
      </c>
      <c r="F62" s="17">
        <v>40</v>
      </c>
      <c r="G62" s="17">
        <v>261.2</v>
      </c>
      <c r="H62" s="17" t="s">
        <v>755</v>
      </c>
      <c r="I62" s="20" t="s">
        <v>39</v>
      </c>
      <c r="J62" s="29">
        <f t="shared" si="10"/>
        <v>10448</v>
      </c>
      <c r="K62" s="23"/>
      <c r="L62" s="29">
        <f t="shared" si="11"/>
        <v>11701.76</v>
      </c>
    </row>
    <row r="63" spans="1:12" ht="91.5" customHeight="1">
      <c r="A63" s="27">
        <v>54</v>
      </c>
      <c r="B63" s="22" t="s">
        <v>711</v>
      </c>
      <c r="C63" s="16" t="s">
        <v>14</v>
      </c>
      <c r="D63" s="22" t="s">
        <v>712</v>
      </c>
      <c r="E63" s="22" t="s">
        <v>70</v>
      </c>
      <c r="F63" s="17">
        <v>20</v>
      </c>
      <c r="G63" s="17">
        <v>10.5</v>
      </c>
      <c r="H63" s="17" t="s">
        <v>755</v>
      </c>
      <c r="I63" s="20" t="s">
        <v>39</v>
      </c>
      <c r="J63" s="29">
        <f t="shared" si="10"/>
        <v>210</v>
      </c>
      <c r="K63" s="23"/>
      <c r="L63" s="29">
        <f t="shared" si="11"/>
        <v>235.20000000000002</v>
      </c>
    </row>
    <row r="64" spans="1:12" ht="91.5" customHeight="1">
      <c r="A64" s="27">
        <v>55</v>
      </c>
      <c r="B64" s="22" t="s">
        <v>713</v>
      </c>
      <c r="C64" s="16" t="s">
        <v>14</v>
      </c>
      <c r="D64" s="22" t="s">
        <v>714</v>
      </c>
      <c r="E64" s="22" t="s">
        <v>70</v>
      </c>
      <c r="F64" s="17">
        <v>20</v>
      </c>
      <c r="G64" s="17">
        <v>34.200000000000003</v>
      </c>
      <c r="H64" s="17" t="s">
        <v>755</v>
      </c>
      <c r="I64" s="20" t="s">
        <v>39</v>
      </c>
      <c r="J64" s="29">
        <f t="shared" si="10"/>
        <v>684</v>
      </c>
      <c r="K64" s="23"/>
      <c r="L64" s="29">
        <f t="shared" si="11"/>
        <v>766.08</v>
      </c>
    </row>
    <row r="65" spans="1:12" ht="91.5" customHeight="1">
      <c r="A65" s="27">
        <v>56</v>
      </c>
      <c r="B65" s="22" t="s">
        <v>715</v>
      </c>
      <c r="C65" s="16" t="s">
        <v>14</v>
      </c>
      <c r="D65" s="22" t="s">
        <v>716</v>
      </c>
      <c r="E65" s="22" t="s">
        <v>70</v>
      </c>
      <c r="F65" s="17">
        <v>40</v>
      </c>
      <c r="G65" s="17">
        <v>64.599999999999994</v>
      </c>
      <c r="H65" s="17" t="s">
        <v>755</v>
      </c>
      <c r="I65" s="20" t="s">
        <v>39</v>
      </c>
      <c r="J65" s="29">
        <f t="shared" si="10"/>
        <v>2584</v>
      </c>
      <c r="K65" s="23"/>
      <c r="L65" s="29">
        <f t="shared" si="11"/>
        <v>2894.0800000000004</v>
      </c>
    </row>
    <row r="66" spans="1:12" ht="91.5" customHeight="1">
      <c r="A66" s="27">
        <v>57</v>
      </c>
      <c r="B66" s="22" t="s">
        <v>717</v>
      </c>
      <c r="C66" s="16" t="s">
        <v>14</v>
      </c>
      <c r="D66" s="22" t="s">
        <v>718</v>
      </c>
      <c r="E66" s="22" t="s">
        <v>70</v>
      </c>
      <c r="F66" s="17">
        <v>5</v>
      </c>
      <c r="G66" s="17">
        <v>103</v>
      </c>
      <c r="H66" s="17" t="s">
        <v>755</v>
      </c>
      <c r="I66" s="20" t="s">
        <v>39</v>
      </c>
      <c r="J66" s="29">
        <f t="shared" si="10"/>
        <v>515</v>
      </c>
      <c r="K66" s="23"/>
      <c r="L66" s="29">
        <f t="shared" si="11"/>
        <v>576.80000000000007</v>
      </c>
    </row>
    <row r="67" spans="1:12" ht="91.5" customHeight="1">
      <c r="A67" s="27">
        <v>58</v>
      </c>
      <c r="B67" s="22" t="s">
        <v>58</v>
      </c>
      <c r="C67" s="16" t="s">
        <v>14</v>
      </c>
      <c r="D67" s="22" t="s">
        <v>719</v>
      </c>
      <c r="E67" s="22" t="s">
        <v>70</v>
      </c>
      <c r="F67" s="17">
        <v>5</v>
      </c>
      <c r="G67" s="17">
        <v>215.6</v>
      </c>
      <c r="H67" s="17" t="s">
        <v>755</v>
      </c>
      <c r="I67" s="20" t="s">
        <v>39</v>
      </c>
      <c r="J67" s="29">
        <f t="shared" si="10"/>
        <v>1078</v>
      </c>
      <c r="K67" s="23"/>
      <c r="L67" s="29">
        <f t="shared" si="11"/>
        <v>1207.3600000000001</v>
      </c>
    </row>
    <row r="68" spans="1:12" ht="91.5" customHeight="1">
      <c r="A68" s="27">
        <v>59</v>
      </c>
      <c r="B68" s="22" t="s">
        <v>59</v>
      </c>
      <c r="C68" s="16" t="s">
        <v>14</v>
      </c>
      <c r="D68" s="22" t="s">
        <v>75</v>
      </c>
      <c r="E68" s="22" t="s">
        <v>70</v>
      </c>
      <c r="F68" s="17">
        <v>20</v>
      </c>
      <c r="G68" s="17">
        <v>1007.02</v>
      </c>
      <c r="H68" s="17" t="s">
        <v>755</v>
      </c>
      <c r="I68" s="20" t="s">
        <v>39</v>
      </c>
      <c r="J68" s="29">
        <f t="shared" si="10"/>
        <v>20140.400000000001</v>
      </c>
      <c r="K68" s="23"/>
      <c r="L68" s="29">
        <f t="shared" si="11"/>
        <v>22557.248000000003</v>
      </c>
    </row>
    <row r="69" spans="1:12" ht="91.5" customHeight="1">
      <c r="A69" s="27">
        <v>60</v>
      </c>
      <c r="B69" s="22" t="s">
        <v>60</v>
      </c>
      <c r="C69" s="16" t="s">
        <v>14</v>
      </c>
      <c r="D69" s="22" t="s">
        <v>76</v>
      </c>
      <c r="E69" s="22" t="s">
        <v>70</v>
      </c>
      <c r="F69" s="17">
        <v>5</v>
      </c>
      <c r="G69" s="17">
        <v>988</v>
      </c>
      <c r="H69" s="17" t="s">
        <v>755</v>
      </c>
      <c r="I69" s="20" t="s">
        <v>39</v>
      </c>
      <c r="J69" s="29">
        <f t="shared" si="10"/>
        <v>4940</v>
      </c>
      <c r="K69" s="23"/>
      <c r="L69" s="29">
        <f t="shared" si="11"/>
        <v>5532.8</v>
      </c>
    </row>
    <row r="70" spans="1:12" ht="91.5" customHeight="1">
      <c r="A70" s="27">
        <v>61</v>
      </c>
      <c r="B70" s="22" t="s">
        <v>720</v>
      </c>
      <c r="C70" s="16" t="s">
        <v>14</v>
      </c>
      <c r="D70" s="22" t="s">
        <v>77</v>
      </c>
      <c r="E70" s="22" t="s">
        <v>70</v>
      </c>
      <c r="F70" s="17">
        <v>20</v>
      </c>
      <c r="G70" s="17">
        <v>149.9</v>
      </c>
      <c r="H70" s="17" t="s">
        <v>755</v>
      </c>
      <c r="I70" s="20" t="s">
        <v>39</v>
      </c>
      <c r="J70" s="29">
        <f t="shared" si="10"/>
        <v>2998</v>
      </c>
      <c r="K70" s="23"/>
      <c r="L70" s="29">
        <f t="shared" si="11"/>
        <v>3357.76</v>
      </c>
    </row>
    <row r="71" spans="1:12" ht="91.5" customHeight="1">
      <c r="A71" s="27">
        <v>62</v>
      </c>
      <c r="B71" s="22" t="s">
        <v>721</v>
      </c>
      <c r="C71" s="16" t="s">
        <v>14</v>
      </c>
      <c r="D71" s="22" t="s">
        <v>722</v>
      </c>
      <c r="E71" s="22" t="s">
        <v>70</v>
      </c>
      <c r="F71" s="17">
        <v>40</v>
      </c>
      <c r="G71" s="17">
        <v>229.9</v>
      </c>
      <c r="H71" s="17" t="s">
        <v>755</v>
      </c>
      <c r="I71" s="20" t="s">
        <v>39</v>
      </c>
      <c r="J71" s="29">
        <f t="shared" si="10"/>
        <v>9196</v>
      </c>
      <c r="K71" s="23"/>
      <c r="L71" s="29">
        <f t="shared" si="11"/>
        <v>10299.52</v>
      </c>
    </row>
    <row r="72" spans="1:12" ht="91.5" customHeight="1">
      <c r="A72" s="27">
        <v>63</v>
      </c>
      <c r="B72" s="22" t="s">
        <v>64</v>
      </c>
      <c r="C72" s="16" t="s">
        <v>14</v>
      </c>
      <c r="D72" s="22" t="s">
        <v>723</v>
      </c>
      <c r="E72" s="22" t="s">
        <v>70</v>
      </c>
      <c r="F72" s="17">
        <v>50</v>
      </c>
      <c r="G72" s="17">
        <v>511.1</v>
      </c>
      <c r="H72" s="17" t="s">
        <v>755</v>
      </c>
      <c r="I72" s="20" t="s">
        <v>39</v>
      </c>
      <c r="J72" s="29">
        <f t="shared" si="10"/>
        <v>25555</v>
      </c>
      <c r="K72" s="23"/>
      <c r="L72" s="29">
        <f t="shared" si="11"/>
        <v>28621.600000000002</v>
      </c>
    </row>
    <row r="73" spans="1:12" ht="91.5" customHeight="1">
      <c r="A73" s="27">
        <v>64</v>
      </c>
      <c r="B73" s="22" t="s">
        <v>61</v>
      </c>
      <c r="C73" s="16" t="s">
        <v>14</v>
      </c>
      <c r="D73" s="22" t="s">
        <v>724</v>
      </c>
      <c r="E73" s="22" t="s">
        <v>70</v>
      </c>
      <c r="F73" s="17">
        <v>100</v>
      </c>
      <c r="G73" s="17">
        <v>511.1</v>
      </c>
      <c r="H73" s="17" t="s">
        <v>755</v>
      </c>
      <c r="I73" s="20" t="s">
        <v>39</v>
      </c>
      <c r="J73" s="29">
        <f t="shared" si="10"/>
        <v>51110</v>
      </c>
      <c r="K73" s="23"/>
      <c r="L73" s="29">
        <f t="shared" si="11"/>
        <v>57243.200000000004</v>
      </c>
    </row>
    <row r="74" spans="1:12" ht="91.5" customHeight="1">
      <c r="A74" s="27">
        <v>65</v>
      </c>
      <c r="B74" s="22" t="s">
        <v>62</v>
      </c>
      <c r="C74" s="16" t="s">
        <v>14</v>
      </c>
      <c r="D74" s="22" t="s">
        <v>725</v>
      </c>
      <c r="E74" s="22" t="s">
        <v>70</v>
      </c>
      <c r="F74" s="17">
        <v>100</v>
      </c>
      <c r="G74" s="17">
        <v>232.7</v>
      </c>
      <c r="H74" s="17" t="s">
        <v>755</v>
      </c>
      <c r="I74" s="20" t="s">
        <v>39</v>
      </c>
      <c r="J74" s="29">
        <f t="shared" si="10"/>
        <v>23270</v>
      </c>
      <c r="K74" s="23"/>
      <c r="L74" s="29">
        <f t="shared" si="11"/>
        <v>26062.400000000001</v>
      </c>
    </row>
    <row r="75" spans="1:12" ht="91.5" customHeight="1">
      <c r="A75" s="27">
        <v>66</v>
      </c>
      <c r="B75" s="22" t="s">
        <v>63</v>
      </c>
      <c r="C75" s="16" t="s">
        <v>14</v>
      </c>
      <c r="D75" s="22" t="s">
        <v>78</v>
      </c>
      <c r="E75" s="22" t="s">
        <v>70</v>
      </c>
      <c r="F75" s="17">
        <v>100</v>
      </c>
      <c r="G75" s="17">
        <v>219.5</v>
      </c>
      <c r="H75" s="17" t="s">
        <v>755</v>
      </c>
      <c r="I75" s="20" t="s">
        <v>39</v>
      </c>
      <c r="J75" s="29">
        <f t="shared" si="10"/>
        <v>21950</v>
      </c>
      <c r="K75" s="23"/>
      <c r="L75" s="29">
        <f t="shared" si="11"/>
        <v>24584.000000000004</v>
      </c>
    </row>
    <row r="76" spans="1:12" ht="91.5" customHeight="1">
      <c r="A76" s="27">
        <v>67</v>
      </c>
      <c r="B76" s="22" t="s">
        <v>726</v>
      </c>
      <c r="C76" s="16" t="s">
        <v>14</v>
      </c>
      <c r="D76" s="22" t="s">
        <v>727</v>
      </c>
      <c r="E76" s="22" t="s">
        <v>70</v>
      </c>
      <c r="F76" s="17">
        <v>100</v>
      </c>
      <c r="G76" s="17">
        <v>494</v>
      </c>
      <c r="H76" s="17" t="s">
        <v>755</v>
      </c>
      <c r="I76" s="20" t="s">
        <v>39</v>
      </c>
      <c r="J76" s="29">
        <f t="shared" si="10"/>
        <v>49400</v>
      </c>
      <c r="K76" s="23"/>
      <c r="L76" s="29">
        <f t="shared" si="11"/>
        <v>55328.000000000007</v>
      </c>
    </row>
    <row r="77" spans="1:12" ht="91.5" customHeight="1">
      <c r="A77" s="27">
        <v>68</v>
      </c>
      <c r="B77" s="22" t="s">
        <v>65</v>
      </c>
      <c r="C77" s="16" t="s">
        <v>14</v>
      </c>
      <c r="D77" s="22" t="s">
        <v>72</v>
      </c>
      <c r="E77" s="22" t="s">
        <v>70</v>
      </c>
      <c r="F77" s="17">
        <v>40</v>
      </c>
      <c r="G77" s="17">
        <v>174.8</v>
      </c>
      <c r="H77" s="17" t="s">
        <v>755</v>
      </c>
      <c r="I77" s="20" t="s">
        <v>39</v>
      </c>
      <c r="J77" s="29">
        <f t="shared" si="10"/>
        <v>6992</v>
      </c>
      <c r="K77" s="23"/>
      <c r="L77" s="29">
        <f t="shared" si="11"/>
        <v>7831.0400000000009</v>
      </c>
    </row>
    <row r="78" spans="1:12" ht="91.5" customHeight="1">
      <c r="A78" s="27">
        <v>69</v>
      </c>
      <c r="B78" s="22" t="s">
        <v>66</v>
      </c>
      <c r="C78" s="16" t="s">
        <v>14</v>
      </c>
      <c r="D78" s="22" t="s">
        <v>728</v>
      </c>
      <c r="E78" s="22" t="s">
        <v>70</v>
      </c>
      <c r="F78" s="17">
        <v>50</v>
      </c>
      <c r="G78" s="17">
        <v>52.3</v>
      </c>
      <c r="H78" s="17" t="s">
        <v>755</v>
      </c>
      <c r="I78" s="20" t="s">
        <v>39</v>
      </c>
      <c r="J78" s="29">
        <f t="shared" si="10"/>
        <v>2615</v>
      </c>
      <c r="K78" s="23"/>
      <c r="L78" s="29">
        <f t="shared" si="11"/>
        <v>2928.8</v>
      </c>
    </row>
    <row r="79" spans="1:12" ht="91.5" customHeight="1">
      <c r="A79" s="27">
        <v>70</v>
      </c>
      <c r="B79" s="22" t="s">
        <v>67</v>
      </c>
      <c r="C79" s="16" t="s">
        <v>14</v>
      </c>
      <c r="D79" s="22" t="s">
        <v>729</v>
      </c>
      <c r="E79" s="22" t="s">
        <v>70</v>
      </c>
      <c r="F79" s="17">
        <v>100</v>
      </c>
      <c r="G79" s="17">
        <v>47.5</v>
      </c>
      <c r="H79" s="17" t="s">
        <v>755</v>
      </c>
      <c r="I79" s="20" t="s">
        <v>39</v>
      </c>
      <c r="J79" s="29">
        <f t="shared" si="10"/>
        <v>4750</v>
      </c>
      <c r="K79" s="23"/>
      <c r="L79" s="29">
        <f t="shared" si="11"/>
        <v>5320.0000000000009</v>
      </c>
    </row>
    <row r="80" spans="1:12" ht="91.5" customHeight="1">
      <c r="A80" s="27">
        <v>71</v>
      </c>
      <c r="B80" s="22" t="s">
        <v>730</v>
      </c>
      <c r="C80" s="16" t="s">
        <v>14</v>
      </c>
      <c r="D80" s="22" t="s">
        <v>731</v>
      </c>
      <c r="E80" s="22" t="s">
        <v>732</v>
      </c>
      <c r="F80" s="17">
        <v>40</v>
      </c>
      <c r="G80" s="17">
        <v>96.9</v>
      </c>
      <c r="H80" s="17" t="s">
        <v>755</v>
      </c>
      <c r="I80" s="20" t="s">
        <v>39</v>
      </c>
      <c r="J80" s="29">
        <f t="shared" si="10"/>
        <v>3876</v>
      </c>
      <c r="K80" s="23"/>
      <c r="L80" s="29">
        <f t="shared" si="11"/>
        <v>4341.1200000000008</v>
      </c>
    </row>
    <row r="81" spans="1:12" ht="91.5" customHeight="1">
      <c r="A81" s="27">
        <v>72</v>
      </c>
      <c r="B81" s="22" t="s">
        <v>733</v>
      </c>
      <c r="C81" s="16" t="s">
        <v>14</v>
      </c>
      <c r="D81" s="22" t="s">
        <v>734</v>
      </c>
      <c r="E81" s="22" t="s">
        <v>70</v>
      </c>
      <c r="F81" s="17">
        <v>100</v>
      </c>
      <c r="G81" s="17">
        <v>23.7</v>
      </c>
      <c r="H81" s="17" t="s">
        <v>755</v>
      </c>
      <c r="I81" s="20" t="s">
        <v>39</v>
      </c>
      <c r="J81" s="29">
        <f t="shared" si="10"/>
        <v>2370</v>
      </c>
      <c r="K81" s="23"/>
      <c r="L81" s="29">
        <f t="shared" si="11"/>
        <v>2654.4</v>
      </c>
    </row>
    <row r="82" spans="1:12" ht="91.5" customHeight="1">
      <c r="A82" s="27">
        <v>73</v>
      </c>
      <c r="B82" s="22" t="s">
        <v>68</v>
      </c>
      <c r="C82" s="16" t="s">
        <v>14</v>
      </c>
      <c r="D82" s="22" t="s">
        <v>79</v>
      </c>
      <c r="E82" s="22" t="s">
        <v>70</v>
      </c>
      <c r="F82" s="17">
        <v>100</v>
      </c>
      <c r="G82" s="17">
        <v>38</v>
      </c>
      <c r="H82" s="17" t="s">
        <v>755</v>
      </c>
      <c r="I82" s="20" t="s">
        <v>39</v>
      </c>
      <c r="J82" s="29">
        <f t="shared" si="10"/>
        <v>3800</v>
      </c>
      <c r="K82" s="23"/>
      <c r="L82" s="29">
        <f t="shared" si="11"/>
        <v>4256</v>
      </c>
    </row>
    <row r="83" spans="1:12" ht="91.5" customHeight="1">
      <c r="A83" s="27">
        <v>74</v>
      </c>
      <c r="B83" s="22" t="s">
        <v>735</v>
      </c>
      <c r="C83" s="16" t="s">
        <v>14</v>
      </c>
      <c r="D83" s="22" t="s">
        <v>736</v>
      </c>
      <c r="E83" s="22" t="s">
        <v>70</v>
      </c>
      <c r="F83" s="17">
        <v>10</v>
      </c>
      <c r="G83" s="17">
        <v>137.80000000000001</v>
      </c>
      <c r="H83" s="17" t="s">
        <v>755</v>
      </c>
      <c r="I83" s="20" t="s">
        <v>39</v>
      </c>
      <c r="J83" s="29">
        <f t="shared" si="10"/>
        <v>1378</v>
      </c>
      <c r="K83" s="23"/>
      <c r="L83" s="29">
        <f t="shared" si="11"/>
        <v>1543.3600000000001</v>
      </c>
    </row>
    <row r="84" spans="1:12" ht="91.5" customHeight="1">
      <c r="A84" s="27">
        <v>75</v>
      </c>
      <c r="B84" s="22" t="s">
        <v>737</v>
      </c>
      <c r="C84" s="16" t="s">
        <v>14</v>
      </c>
      <c r="D84" s="22" t="s">
        <v>738</v>
      </c>
      <c r="E84" s="22" t="s">
        <v>70</v>
      </c>
      <c r="F84" s="17">
        <v>40</v>
      </c>
      <c r="G84" s="17">
        <v>47.72</v>
      </c>
      <c r="H84" s="17" t="s">
        <v>755</v>
      </c>
      <c r="I84" s="20" t="s">
        <v>39</v>
      </c>
      <c r="J84" s="29">
        <f t="shared" si="10"/>
        <v>1908.8</v>
      </c>
      <c r="K84" s="23"/>
      <c r="L84" s="29">
        <f t="shared" si="11"/>
        <v>2137.8560000000002</v>
      </c>
    </row>
    <row r="85" spans="1:12" ht="91.5" customHeight="1">
      <c r="A85" s="27">
        <v>76</v>
      </c>
      <c r="B85" s="22" t="s">
        <v>739</v>
      </c>
      <c r="C85" s="16" t="s">
        <v>14</v>
      </c>
      <c r="D85" s="22" t="s">
        <v>740</v>
      </c>
      <c r="E85" s="22" t="s">
        <v>70</v>
      </c>
      <c r="F85" s="17">
        <v>20</v>
      </c>
      <c r="G85" s="17">
        <v>102.6</v>
      </c>
      <c r="H85" s="17" t="s">
        <v>755</v>
      </c>
      <c r="I85" s="20" t="s">
        <v>39</v>
      </c>
      <c r="J85" s="29">
        <f t="shared" si="10"/>
        <v>2052</v>
      </c>
      <c r="K85" s="23"/>
      <c r="L85" s="29">
        <f t="shared" si="11"/>
        <v>2298.2400000000002</v>
      </c>
    </row>
    <row r="86" spans="1:12" ht="91.5" customHeight="1">
      <c r="A86" s="27">
        <v>77</v>
      </c>
      <c r="B86" s="22" t="s">
        <v>741</v>
      </c>
      <c r="C86" s="16" t="s">
        <v>14</v>
      </c>
      <c r="D86" s="22" t="s">
        <v>80</v>
      </c>
      <c r="E86" s="22" t="s">
        <v>70</v>
      </c>
      <c r="F86" s="17">
        <v>20</v>
      </c>
      <c r="G86" s="17">
        <v>237.5</v>
      </c>
      <c r="H86" s="17" t="s">
        <v>755</v>
      </c>
      <c r="I86" s="20" t="s">
        <v>39</v>
      </c>
      <c r="J86" s="29">
        <f t="shared" si="10"/>
        <v>4750</v>
      </c>
      <c r="K86" s="23"/>
      <c r="L86" s="29">
        <f t="shared" si="11"/>
        <v>5320.0000000000009</v>
      </c>
    </row>
    <row r="87" spans="1:12" ht="91.5" customHeight="1">
      <c r="A87" s="27">
        <v>78</v>
      </c>
      <c r="B87" s="22" t="s">
        <v>742</v>
      </c>
      <c r="C87" s="16" t="s">
        <v>14</v>
      </c>
      <c r="D87" s="22" t="s">
        <v>743</v>
      </c>
      <c r="E87" s="22" t="s">
        <v>70</v>
      </c>
      <c r="F87" s="17">
        <v>80</v>
      </c>
      <c r="G87" s="17">
        <v>163.92</v>
      </c>
      <c r="H87" s="17" t="s">
        <v>755</v>
      </c>
      <c r="I87" s="20" t="s">
        <v>39</v>
      </c>
      <c r="J87" s="29">
        <f t="shared" si="10"/>
        <v>13113.599999999999</v>
      </c>
      <c r="K87" s="23"/>
      <c r="L87" s="29">
        <f t="shared" si="11"/>
        <v>14687.232</v>
      </c>
    </row>
    <row r="88" spans="1:12" ht="189" customHeight="1">
      <c r="A88" s="27">
        <v>79</v>
      </c>
      <c r="B88" s="22" t="s">
        <v>744</v>
      </c>
      <c r="C88" s="16" t="s">
        <v>14</v>
      </c>
      <c r="D88" s="22" t="s">
        <v>81</v>
      </c>
      <c r="E88" s="22" t="s">
        <v>71</v>
      </c>
      <c r="F88" s="17">
        <v>20</v>
      </c>
      <c r="G88" s="17">
        <v>34.200000000000003</v>
      </c>
      <c r="H88" s="17" t="s">
        <v>755</v>
      </c>
      <c r="I88" s="20" t="s">
        <v>39</v>
      </c>
      <c r="J88" s="29">
        <f t="shared" si="10"/>
        <v>684</v>
      </c>
      <c r="K88" s="23"/>
      <c r="L88" s="29">
        <f t="shared" si="11"/>
        <v>766.08</v>
      </c>
    </row>
    <row r="89" spans="1:12" ht="91.5" customHeight="1">
      <c r="A89" s="27">
        <v>80</v>
      </c>
      <c r="B89" s="22" t="s">
        <v>745</v>
      </c>
      <c r="C89" s="16" t="s">
        <v>14</v>
      </c>
      <c r="D89" s="22" t="s">
        <v>746</v>
      </c>
      <c r="E89" s="22" t="s">
        <v>70</v>
      </c>
      <c r="F89" s="17">
        <v>20</v>
      </c>
      <c r="G89" s="17">
        <v>60.9</v>
      </c>
      <c r="H89" s="17" t="s">
        <v>755</v>
      </c>
      <c r="I89" s="20" t="s">
        <v>39</v>
      </c>
      <c r="J89" s="29">
        <f t="shared" si="10"/>
        <v>1218</v>
      </c>
      <c r="K89" s="23"/>
      <c r="L89" s="29">
        <f t="shared" si="11"/>
        <v>1364.16</v>
      </c>
    </row>
    <row r="90" spans="1:12" ht="91.5" customHeight="1">
      <c r="A90" s="27">
        <v>81</v>
      </c>
      <c r="B90" s="22" t="s">
        <v>747</v>
      </c>
      <c r="C90" s="16" t="s">
        <v>14</v>
      </c>
      <c r="D90" s="22" t="s">
        <v>748</v>
      </c>
      <c r="E90" s="22" t="s">
        <v>71</v>
      </c>
      <c r="F90" s="17">
        <v>20</v>
      </c>
      <c r="G90" s="17">
        <v>475</v>
      </c>
      <c r="H90" s="17" t="s">
        <v>755</v>
      </c>
      <c r="I90" s="20" t="s">
        <v>39</v>
      </c>
      <c r="J90" s="29">
        <f t="shared" si="10"/>
        <v>9500</v>
      </c>
      <c r="K90" s="23"/>
      <c r="L90" s="29">
        <f t="shared" si="11"/>
        <v>10640.000000000002</v>
      </c>
    </row>
    <row r="91" spans="1:12" ht="91.5" customHeight="1">
      <c r="A91" s="27">
        <v>82</v>
      </c>
      <c r="B91" s="22" t="s">
        <v>69</v>
      </c>
      <c r="C91" s="16" t="s">
        <v>14</v>
      </c>
      <c r="D91" s="22" t="s">
        <v>749</v>
      </c>
      <c r="E91" s="22" t="s">
        <v>70</v>
      </c>
      <c r="F91" s="17">
        <v>600</v>
      </c>
      <c r="G91" s="17">
        <v>9.5</v>
      </c>
      <c r="H91" s="17" t="s">
        <v>755</v>
      </c>
      <c r="I91" s="20" t="s">
        <v>39</v>
      </c>
      <c r="J91" s="29">
        <f t="shared" si="10"/>
        <v>5700</v>
      </c>
      <c r="K91" s="23"/>
      <c r="L91" s="29">
        <f t="shared" si="11"/>
        <v>6384.0000000000009</v>
      </c>
    </row>
    <row r="92" spans="1:12" ht="91.5" customHeight="1">
      <c r="A92" s="27">
        <v>83</v>
      </c>
      <c r="B92" s="22" t="s">
        <v>750</v>
      </c>
      <c r="C92" s="16" t="s">
        <v>14</v>
      </c>
      <c r="D92" s="22" t="s">
        <v>751</v>
      </c>
      <c r="E92" s="22" t="s">
        <v>70</v>
      </c>
      <c r="F92" s="17">
        <v>5</v>
      </c>
      <c r="G92" s="17">
        <v>116.9</v>
      </c>
      <c r="H92" s="17" t="s">
        <v>755</v>
      </c>
      <c r="I92" s="20" t="s">
        <v>39</v>
      </c>
      <c r="J92" s="29">
        <f t="shared" si="10"/>
        <v>584.5</v>
      </c>
      <c r="K92" s="23"/>
      <c r="L92" s="29">
        <f t="shared" si="11"/>
        <v>654.6400000000001</v>
      </c>
    </row>
    <row r="93" spans="1:12" ht="91.5" customHeight="1">
      <c r="A93" s="27">
        <v>84</v>
      </c>
      <c r="B93" s="22" t="s">
        <v>752</v>
      </c>
      <c r="C93" s="16" t="s">
        <v>14</v>
      </c>
      <c r="D93" s="22" t="s">
        <v>82</v>
      </c>
      <c r="E93" s="22" t="s">
        <v>70</v>
      </c>
      <c r="F93" s="17">
        <v>10</v>
      </c>
      <c r="G93" s="17">
        <v>104.5</v>
      </c>
      <c r="H93" s="17" t="s">
        <v>755</v>
      </c>
      <c r="I93" s="20" t="s">
        <v>39</v>
      </c>
      <c r="J93" s="29">
        <f t="shared" si="10"/>
        <v>1045</v>
      </c>
      <c r="K93" s="23"/>
      <c r="L93" s="29">
        <f t="shared" si="11"/>
        <v>1170.4000000000001</v>
      </c>
    </row>
    <row r="94" spans="1:12" ht="91.5" customHeight="1">
      <c r="A94" s="27">
        <v>85</v>
      </c>
      <c r="B94" s="42" t="s">
        <v>753</v>
      </c>
      <c r="C94" s="43" t="s">
        <v>14</v>
      </c>
      <c r="D94" s="42" t="s">
        <v>754</v>
      </c>
      <c r="E94" s="42" t="s">
        <v>70</v>
      </c>
      <c r="F94" s="31">
        <v>16</v>
      </c>
      <c r="G94" s="17">
        <v>2950</v>
      </c>
      <c r="H94" s="17" t="s">
        <v>755</v>
      </c>
      <c r="I94" s="20" t="s">
        <v>39</v>
      </c>
      <c r="J94" s="29">
        <f t="shared" si="10"/>
        <v>47200</v>
      </c>
      <c r="K94" s="23"/>
      <c r="L94" s="29">
        <f t="shared" si="11"/>
        <v>52864.000000000007</v>
      </c>
    </row>
    <row r="95" spans="1:12" ht="60">
      <c r="A95" s="27">
        <v>86</v>
      </c>
      <c r="B95" s="51" t="s">
        <v>674</v>
      </c>
      <c r="C95" s="35" t="s">
        <v>14</v>
      </c>
      <c r="D95" s="35" t="s">
        <v>123</v>
      </c>
      <c r="E95" s="29" t="s">
        <v>71</v>
      </c>
      <c r="F95" s="12">
        <v>5</v>
      </c>
      <c r="G95" s="12">
        <v>7000</v>
      </c>
      <c r="H95" s="30" t="s">
        <v>84</v>
      </c>
      <c r="I95" s="20" t="s">
        <v>39</v>
      </c>
      <c r="J95" s="29">
        <v>35000</v>
      </c>
      <c r="K95" s="23"/>
      <c r="L95" s="12">
        <f>J95*1.12</f>
        <v>39200.000000000007</v>
      </c>
    </row>
    <row r="96" spans="1:12" ht="60">
      <c r="A96" s="27">
        <v>87</v>
      </c>
      <c r="B96" s="36" t="s">
        <v>675</v>
      </c>
      <c r="C96" s="35" t="s">
        <v>14</v>
      </c>
      <c r="D96" s="36" t="s">
        <v>124</v>
      </c>
      <c r="E96" s="29" t="s">
        <v>71</v>
      </c>
      <c r="F96" s="12">
        <v>2</v>
      </c>
      <c r="G96" s="12">
        <v>6000</v>
      </c>
      <c r="H96" s="30" t="s">
        <v>84</v>
      </c>
      <c r="I96" s="20" t="s">
        <v>39</v>
      </c>
      <c r="J96" s="29">
        <v>12000</v>
      </c>
      <c r="K96" s="23"/>
      <c r="L96" s="12">
        <f>J96*1.12</f>
        <v>13440.000000000002</v>
      </c>
    </row>
    <row r="97" spans="1:12" ht="60">
      <c r="A97" s="27">
        <v>88</v>
      </c>
      <c r="B97" s="36" t="s">
        <v>674</v>
      </c>
      <c r="C97" s="35" t="s">
        <v>14</v>
      </c>
      <c r="D97" s="36" t="s">
        <v>125</v>
      </c>
      <c r="E97" s="29" t="s">
        <v>71</v>
      </c>
      <c r="F97" s="12">
        <v>5</v>
      </c>
      <c r="G97" s="12">
        <v>5000</v>
      </c>
      <c r="H97" s="30" t="s">
        <v>84</v>
      </c>
      <c r="I97" s="20" t="s">
        <v>39</v>
      </c>
      <c r="J97" s="29">
        <v>25000</v>
      </c>
      <c r="K97" s="23"/>
      <c r="L97" s="12">
        <f>J97*1.12</f>
        <v>28000.000000000004</v>
      </c>
    </row>
    <row r="98" spans="1:12" ht="75">
      <c r="A98" s="27">
        <v>89</v>
      </c>
      <c r="B98" s="35" t="s">
        <v>676</v>
      </c>
      <c r="C98" s="35" t="s">
        <v>14</v>
      </c>
      <c r="D98" s="35" t="s">
        <v>677</v>
      </c>
      <c r="E98" s="29" t="s">
        <v>71</v>
      </c>
      <c r="F98" s="12">
        <v>500</v>
      </c>
      <c r="G98" s="12">
        <v>45</v>
      </c>
      <c r="H98" s="30" t="s">
        <v>678</v>
      </c>
      <c r="I98" s="20" t="s">
        <v>39</v>
      </c>
      <c r="J98" s="29">
        <f>G98*F98</f>
        <v>22500</v>
      </c>
      <c r="K98" s="23"/>
      <c r="L98" s="12">
        <f>J98*1.12</f>
        <v>25200.000000000004</v>
      </c>
    </row>
    <row r="99" spans="1:12" ht="91.5" customHeight="1">
      <c r="A99" s="27">
        <v>90</v>
      </c>
      <c r="B99" s="32" t="s">
        <v>119</v>
      </c>
      <c r="C99" s="20" t="s">
        <v>14</v>
      </c>
      <c r="D99" s="32" t="s">
        <v>120</v>
      </c>
      <c r="E99" s="29" t="s">
        <v>83</v>
      </c>
      <c r="F99" s="12">
        <v>1</v>
      </c>
      <c r="G99" s="12">
        <f t="shared" ref="G99:G100" si="12">J99/F99</f>
        <v>5803.5714285714284</v>
      </c>
      <c r="H99" s="30" t="s">
        <v>122</v>
      </c>
      <c r="I99" s="20" t="s">
        <v>39</v>
      </c>
      <c r="J99" s="29">
        <f>L99/1.12</f>
        <v>5803.5714285714284</v>
      </c>
      <c r="K99" s="23"/>
      <c r="L99" s="12">
        <v>6500</v>
      </c>
    </row>
    <row r="100" spans="1:12" ht="91.5" customHeight="1">
      <c r="A100" s="27">
        <v>91</v>
      </c>
      <c r="B100" s="32" t="s">
        <v>119</v>
      </c>
      <c r="C100" s="20" t="s">
        <v>14</v>
      </c>
      <c r="D100" s="32" t="s">
        <v>121</v>
      </c>
      <c r="E100" s="29" t="s">
        <v>83</v>
      </c>
      <c r="F100" s="12">
        <v>1</v>
      </c>
      <c r="G100" s="12">
        <f t="shared" si="12"/>
        <v>7142.8571428571422</v>
      </c>
      <c r="H100" s="30" t="s">
        <v>122</v>
      </c>
      <c r="I100" s="20" t="s">
        <v>39</v>
      </c>
      <c r="J100" s="29">
        <f>L100/1.12</f>
        <v>7142.8571428571422</v>
      </c>
      <c r="K100" s="23"/>
      <c r="L100" s="12">
        <v>8000</v>
      </c>
    </row>
    <row r="101" spans="1:12" ht="91.5" customHeight="1">
      <c r="A101" s="27">
        <v>92</v>
      </c>
      <c r="B101" s="22" t="s">
        <v>679</v>
      </c>
      <c r="C101" s="16" t="s">
        <v>14</v>
      </c>
      <c r="D101" s="22" t="s">
        <v>680</v>
      </c>
      <c r="E101" s="18" t="s">
        <v>13</v>
      </c>
      <c r="F101" s="17">
        <v>1</v>
      </c>
      <c r="G101" s="19">
        <v>7247042</v>
      </c>
      <c r="H101" s="30" t="s">
        <v>17</v>
      </c>
      <c r="I101" s="20" t="s">
        <v>46</v>
      </c>
      <c r="J101" s="29">
        <f>G101*F101</f>
        <v>7247042</v>
      </c>
      <c r="K101" s="23"/>
      <c r="L101" s="12">
        <f>J101*1.12</f>
        <v>8116687.040000001</v>
      </c>
    </row>
    <row r="102" spans="1:12" ht="91.5" customHeight="1">
      <c r="A102" s="27">
        <v>93</v>
      </c>
      <c r="B102" s="35" t="s">
        <v>236</v>
      </c>
      <c r="C102" s="20" t="s">
        <v>14</v>
      </c>
      <c r="D102" s="35" t="s">
        <v>86</v>
      </c>
      <c r="E102" s="29" t="s">
        <v>13</v>
      </c>
      <c r="F102" s="12">
        <v>1</v>
      </c>
      <c r="G102" s="12">
        <v>397280</v>
      </c>
      <c r="H102" s="30" t="s">
        <v>237</v>
      </c>
      <c r="I102" s="20" t="s">
        <v>46</v>
      </c>
      <c r="J102" s="12">
        <v>397280</v>
      </c>
      <c r="K102" s="24"/>
      <c r="L102" s="12">
        <v>397280</v>
      </c>
    </row>
    <row r="103" spans="1:12" ht="91.5" customHeight="1">
      <c r="A103" s="27">
        <v>94</v>
      </c>
      <c r="B103" s="35" t="s">
        <v>238</v>
      </c>
      <c r="C103" s="20" t="s">
        <v>14</v>
      </c>
      <c r="D103" s="35" t="s">
        <v>238</v>
      </c>
      <c r="E103" s="29" t="s">
        <v>13</v>
      </c>
      <c r="F103" s="12">
        <v>1</v>
      </c>
      <c r="G103" s="12">
        <f>J103</f>
        <v>3328571.4285714282</v>
      </c>
      <c r="H103" s="30" t="s">
        <v>239</v>
      </c>
      <c r="I103" s="20" t="s">
        <v>90</v>
      </c>
      <c r="J103" s="29">
        <f t="shared" ref="J103:J105" si="13">L103/1.12</f>
        <v>3328571.4285714282</v>
      </c>
      <c r="K103" s="23"/>
      <c r="L103" s="12">
        <v>3728000</v>
      </c>
    </row>
    <row r="104" spans="1:12" ht="91.5" customHeight="1">
      <c r="A104" s="27">
        <v>95</v>
      </c>
      <c r="B104" s="35" t="s">
        <v>240</v>
      </c>
      <c r="C104" s="20" t="s">
        <v>14</v>
      </c>
      <c r="D104" s="35" t="s">
        <v>240</v>
      </c>
      <c r="E104" s="29" t="s">
        <v>13</v>
      </c>
      <c r="F104" s="12">
        <v>1</v>
      </c>
      <c r="G104" s="12">
        <f>J104</f>
        <v>267857.14285714284</v>
      </c>
      <c r="H104" s="30" t="s">
        <v>89</v>
      </c>
      <c r="I104" s="20" t="s">
        <v>90</v>
      </c>
      <c r="J104" s="29">
        <f t="shared" si="13"/>
        <v>267857.14285714284</v>
      </c>
      <c r="K104" s="23"/>
      <c r="L104" s="12">
        <v>300000</v>
      </c>
    </row>
    <row r="105" spans="1:12" ht="91.5" customHeight="1">
      <c r="A105" s="27">
        <v>96</v>
      </c>
      <c r="B105" s="35" t="s">
        <v>241</v>
      </c>
      <c r="C105" s="20" t="s">
        <v>14</v>
      </c>
      <c r="D105" s="13" t="s">
        <v>85</v>
      </c>
      <c r="E105" s="29" t="s">
        <v>13</v>
      </c>
      <c r="F105" s="12">
        <v>1</v>
      </c>
      <c r="G105" s="12">
        <f>J105/F105</f>
        <v>2168598.2142857141</v>
      </c>
      <c r="H105" s="30" t="s">
        <v>17</v>
      </c>
      <c r="I105" s="20" t="s">
        <v>39</v>
      </c>
      <c r="J105" s="29">
        <f t="shared" si="13"/>
        <v>2168598.2142857141</v>
      </c>
      <c r="K105" s="23"/>
      <c r="L105" s="12">
        <v>2428830</v>
      </c>
    </row>
    <row r="106" spans="1:12" ht="91.5" customHeight="1">
      <c r="A106" s="27">
        <v>97</v>
      </c>
      <c r="B106" s="35" t="s">
        <v>91</v>
      </c>
      <c r="C106" s="20" t="s">
        <v>14</v>
      </c>
      <c r="D106" s="35" t="s">
        <v>43</v>
      </c>
      <c r="E106" s="29" t="s">
        <v>13</v>
      </c>
      <c r="F106" s="12">
        <v>1</v>
      </c>
      <c r="G106" s="12">
        <f>J106/F106</f>
        <v>13452524</v>
      </c>
      <c r="H106" s="30" t="s">
        <v>17</v>
      </c>
      <c r="I106" s="20" t="s">
        <v>39</v>
      </c>
      <c r="J106" s="29">
        <v>13452524</v>
      </c>
      <c r="K106" s="23"/>
      <c r="L106" s="29">
        <v>36327025</v>
      </c>
    </row>
    <row r="107" spans="1:12" ht="91.5" customHeight="1">
      <c r="A107" s="27">
        <v>98</v>
      </c>
      <c r="B107" s="35" t="s">
        <v>92</v>
      </c>
      <c r="C107" s="20" t="s">
        <v>14</v>
      </c>
      <c r="D107" s="35" t="s">
        <v>93</v>
      </c>
      <c r="E107" s="29" t="s">
        <v>13</v>
      </c>
      <c r="F107" s="12">
        <v>1</v>
      </c>
      <c r="G107" s="12">
        <f t="shared" ref="G107:G119" si="14">J107</f>
        <v>73060000</v>
      </c>
      <c r="H107" s="30" t="s">
        <v>89</v>
      </c>
      <c r="I107" s="20" t="s">
        <v>90</v>
      </c>
      <c r="J107" s="29">
        <v>73060000</v>
      </c>
      <c r="K107" s="23"/>
      <c r="L107" s="29">
        <v>73060000</v>
      </c>
    </row>
    <row r="108" spans="1:12" ht="117.75" customHeight="1">
      <c r="A108" s="27">
        <v>99</v>
      </c>
      <c r="B108" s="35" t="s">
        <v>94</v>
      </c>
      <c r="C108" s="20" t="s">
        <v>14</v>
      </c>
      <c r="D108" s="35" t="s">
        <v>95</v>
      </c>
      <c r="E108" s="29" t="s">
        <v>13</v>
      </c>
      <c r="F108" s="12">
        <v>1</v>
      </c>
      <c r="G108" s="12">
        <f t="shared" si="14"/>
        <v>11545600</v>
      </c>
      <c r="H108" s="30" t="s">
        <v>89</v>
      </c>
      <c r="I108" s="20" t="s">
        <v>90</v>
      </c>
      <c r="J108" s="29">
        <f>L108</f>
        <v>11545600</v>
      </c>
      <c r="K108" s="23"/>
      <c r="L108" s="29">
        <v>11545600</v>
      </c>
    </row>
    <row r="109" spans="1:12" ht="122.25" customHeight="1">
      <c r="A109" s="27">
        <v>100</v>
      </c>
      <c r="B109" s="35" t="s">
        <v>249</v>
      </c>
      <c r="C109" s="20" t="s">
        <v>14</v>
      </c>
      <c r="D109" s="35" t="s">
        <v>249</v>
      </c>
      <c r="E109" s="29" t="s">
        <v>13</v>
      </c>
      <c r="F109" s="12">
        <v>1</v>
      </c>
      <c r="G109" s="12">
        <f t="shared" si="14"/>
        <v>40448630</v>
      </c>
      <c r="H109" s="30" t="s">
        <v>89</v>
      </c>
      <c r="I109" s="20" t="s">
        <v>90</v>
      </c>
      <c r="J109" s="29">
        <f>L109</f>
        <v>40448630</v>
      </c>
      <c r="K109" s="23"/>
      <c r="L109" s="29">
        <v>40448630</v>
      </c>
    </row>
    <row r="110" spans="1:12" ht="91.5" customHeight="1">
      <c r="A110" s="27">
        <v>101</v>
      </c>
      <c r="B110" s="35" t="s">
        <v>97</v>
      </c>
      <c r="C110" s="20" t="s">
        <v>14</v>
      </c>
      <c r="D110" s="35" t="s">
        <v>96</v>
      </c>
      <c r="E110" s="29" t="s">
        <v>13</v>
      </c>
      <c r="F110" s="12">
        <v>1</v>
      </c>
      <c r="G110" s="12">
        <f t="shared" si="14"/>
        <v>3133928.5714285714</v>
      </c>
      <c r="H110" s="30" t="s">
        <v>89</v>
      </c>
      <c r="I110" s="20" t="s">
        <v>90</v>
      </c>
      <c r="J110" s="29">
        <f t="shared" ref="J110:J119" si="15">L110/1.12</f>
        <v>3133928.5714285714</v>
      </c>
      <c r="K110" s="23"/>
      <c r="L110" s="29">
        <v>3510000</v>
      </c>
    </row>
    <row r="111" spans="1:12" ht="91.5" customHeight="1">
      <c r="A111" s="27">
        <v>102</v>
      </c>
      <c r="B111" s="35" t="s">
        <v>98</v>
      </c>
      <c r="C111" s="20" t="s">
        <v>14</v>
      </c>
      <c r="D111" s="35" t="s">
        <v>96</v>
      </c>
      <c r="E111" s="29" t="s">
        <v>13</v>
      </c>
      <c r="F111" s="12">
        <v>1</v>
      </c>
      <c r="G111" s="12">
        <f t="shared" si="14"/>
        <v>8035714.2857142845</v>
      </c>
      <c r="H111" s="30" t="s">
        <v>89</v>
      </c>
      <c r="I111" s="20" t="s">
        <v>90</v>
      </c>
      <c r="J111" s="29">
        <f t="shared" si="15"/>
        <v>8035714.2857142845</v>
      </c>
      <c r="K111" s="23"/>
      <c r="L111" s="29">
        <v>9000000</v>
      </c>
    </row>
    <row r="112" spans="1:12" ht="91.5" customHeight="1">
      <c r="A112" s="27">
        <v>103</v>
      </c>
      <c r="B112" s="35" t="s">
        <v>99</v>
      </c>
      <c r="C112" s="20" t="s">
        <v>14</v>
      </c>
      <c r="D112" s="35" t="s">
        <v>96</v>
      </c>
      <c r="E112" s="29" t="s">
        <v>13</v>
      </c>
      <c r="F112" s="12">
        <v>1</v>
      </c>
      <c r="G112" s="12">
        <f t="shared" si="14"/>
        <v>3616071.4285714282</v>
      </c>
      <c r="H112" s="30" t="s">
        <v>89</v>
      </c>
      <c r="I112" s="20" t="s">
        <v>90</v>
      </c>
      <c r="J112" s="29">
        <f t="shared" si="15"/>
        <v>3616071.4285714282</v>
      </c>
      <c r="K112" s="23"/>
      <c r="L112" s="29">
        <v>4050000</v>
      </c>
    </row>
    <row r="113" spans="1:12" ht="204" customHeight="1">
      <c r="A113" s="27">
        <v>104</v>
      </c>
      <c r="B113" s="35" t="s">
        <v>252</v>
      </c>
      <c r="C113" s="20" t="s">
        <v>14</v>
      </c>
      <c r="D113" s="35" t="s">
        <v>117</v>
      </c>
      <c r="E113" s="29" t="s">
        <v>13</v>
      </c>
      <c r="F113" s="12">
        <v>1</v>
      </c>
      <c r="G113" s="12">
        <f t="shared" si="14"/>
        <v>5357142.8571428563</v>
      </c>
      <c r="H113" s="30" t="s">
        <v>116</v>
      </c>
      <c r="I113" s="20" t="s">
        <v>39</v>
      </c>
      <c r="J113" s="29">
        <f t="shared" si="15"/>
        <v>5357142.8571428563</v>
      </c>
      <c r="K113" s="23"/>
      <c r="L113" s="29">
        <v>6000000</v>
      </c>
    </row>
    <row r="114" spans="1:12" ht="114" customHeight="1">
      <c r="A114" s="27">
        <v>105</v>
      </c>
      <c r="B114" s="35" t="s">
        <v>253</v>
      </c>
      <c r="C114" s="20" t="s">
        <v>14</v>
      </c>
      <c r="D114" s="35" t="s">
        <v>118</v>
      </c>
      <c r="E114" s="29" t="s">
        <v>13</v>
      </c>
      <c r="F114" s="12">
        <v>1</v>
      </c>
      <c r="G114" s="12">
        <f t="shared" si="14"/>
        <v>5357142.8571428563</v>
      </c>
      <c r="H114" s="30" t="s">
        <v>116</v>
      </c>
      <c r="I114" s="20" t="s">
        <v>39</v>
      </c>
      <c r="J114" s="29">
        <f t="shared" si="15"/>
        <v>5357142.8571428563</v>
      </c>
      <c r="K114" s="23"/>
      <c r="L114" s="29">
        <v>6000000</v>
      </c>
    </row>
    <row r="115" spans="1:12" ht="91.5" customHeight="1">
      <c r="A115" s="27">
        <v>106</v>
      </c>
      <c r="B115" s="32" t="s">
        <v>254</v>
      </c>
      <c r="C115" s="20" t="s">
        <v>14</v>
      </c>
      <c r="D115" s="32" t="s">
        <v>255</v>
      </c>
      <c r="E115" s="29" t="s">
        <v>13</v>
      </c>
      <c r="F115" s="12">
        <v>1</v>
      </c>
      <c r="G115" s="12">
        <f t="shared" si="14"/>
        <v>1546674.9999999998</v>
      </c>
      <c r="H115" s="30" t="s">
        <v>109</v>
      </c>
      <c r="I115" s="20" t="s">
        <v>46</v>
      </c>
      <c r="J115" s="29">
        <f t="shared" si="15"/>
        <v>1546674.9999999998</v>
      </c>
      <c r="K115" s="23"/>
      <c r="L115" s="29">
        <v>1732276</v>
      </c>
    </row>
    <row r="116" spans="1:12" ht="91.5" customHeight="1">
      <c r="A116" s="27">
        <v>107</v>
      </c>
      <c r="B116" s="35" t="s">
        <v>262</v>
      </c>
      <c r="C116" s="44" t="s">
        <v>14</v>
      </c>
      <c r="D116" s="35" t="s">
        <v>263</v>
      </c>
      <c r="E116" s="29" t="s">
        <v>13</v>
      </c>
      <c r="F116" s="12">
        <v>1</v>
      </c>
      <c r="G116" s="29">
        <f t="shared" si="14"/>
        <v>2232142.8571428568</v>
      </c>
      <c r="H116" s="30" t="s">
        <v>267</v>
      </c>
      <c r="I116" s="20" t="s">
        <v>46</v>
      </c>
      <c r="J116" s="29">
        <f t="shared" si="15"/>
        <v>2232142.8571428568</v>
      </c>
      <c r="K116" s="23"/>
      <c r="L116" s="29">
        <v>2500000</v>
      </c>
    </row>
    <row r="117" spans="1:12" s="21" customFormat="1" ht="51">
      <c r="A117" s="27">
        <v>108</v>
      </c>
      <c r="B117" s="22" t="s">
        <v>693</v>
      </c>
      <c r="C117" s="16" t="s">
        <v>14</v>
      </c>
      <c r="D117" s="22" t="s">
        <v>694</v>
      </c>
      <c r="E117" s="18" t="s">
        <v>13</v>
      </c>
      <c r="F117" s="17">
        <v>1</v>
      </c>
      <c r="G117" s="19">
        <v>1790000</v>
      </c>
      <c r="H117" s="18" t="s">
        <v>695</v>
      </c>
      <c r="I117" s="20" t="s">
        <v>211</v>
      </c>
      <c r="J117" s="18">
        <v>1790000</v>
      </c>
      <c r="K117" s="18">
        <v>1790000</v>
      </c>
      <c r="L117" s="18">
        <f>J117*1.12</f>
        <v>2004800.0000000002</v>
      </c>
    </row>
    <row r="118" spans="1:12" ht="82.5" customHeight="1">
      <c r="A118" s="27">
        <v>109</v>
      </c>
      <c r="B118" s="22" t="s">
        <v>696</v>
      </c>
      <c r="C118" s="20" t="s">
        <v>14</v>
      </c>
      <c r="D118" s="45" t="s">
        <v>697</v>
      </c>
      <c r="E118" s="29" t="s">
        <v>13</v>
      </c>
      <c r="F118" s="12">
        <v>1</v>
      </c>
      <c r="G118" s="19">
        <v>14764</v>
      </c>
      <c r="H118" s="30" t="s">
        <v>698</v>
      </c>
      <c r="I118" s="20" t="s">
        <v>39</v>
      </c>
      <c r="J118" s="29">
        <f t="shared" ref="J118" si="16">G118*F118</f>
        <v>14764</v>
      </c>
      <c r="K118" s="23"/>
      <c r="L118" s="29">
        <f t="shared" ref="L118" si="17">J118*1.12</f>
        <v>16535.68</v>
      </c>
    </row>
    <row r="119" spans="1:12" ht="91.5" customHeight="1">
      <c r="A119" s="27">
        <v>110</v>
      </c>
      <c r="B119" s="35" t="s">
        <v>269</v>
      </c>
      <c r="C119" s="20" t="s">
        <v>14</v>
      </c>
      <c r="D119" s="35" t="s">
        <v>270</v>
      </c>
      <c r="E119" s="29" t="s">
        <v>13</v>
      </c>
      <c r="F119" s="12">
        <v>1</v>
      </c>
      <c r="G119" s="29">
        <f t="shared" si="14"/>
        <v>346428.57142857142</v>
      </c>
      <c r="H119" s="30" t="s">
        <v>271</v>
      </c>
      <c r="I119" s="20" t="s">
        <v>39</v>
      </c>
      <c r="J119" s="29">
        <f t="shared" si="15"/>
        <v>346428.57142857142</v>
      </c>
      <c r="K119" s="23"/>
      <c r="L119" s="29">
        <v>388000</v>
      </c>
    </row>
    <row r="120" spans="1:12" ht="91.5" customHeight="1">
      <c r="A120" s="27">
        <v>111</v>
      </c>
      <c r="B120" s="35" t="s">
        <v>264</v>
      </c>
      <c r="C120" s="20" t="s">
        <v>14</v>
      </c>
      <c r="D120" s="35" t="s">
        <v>265</v>
      </c>
      <c r="E120" s="29" t="s">
        <v>13</v>
      </c>
      <c r="F120" s="12">
        <v>1</v>
      </c>
      <c r="G120" s="29">
        <v>22910400</v>
      </c>
      <c r="H120" s="30" t="s">
        <v>268</v>
      </c>
      <c r="I120" s="20" t="s">
        <v>266</v>
      </c>
      <c r="J120" s="29">
        <f>G120*F120</f>
        <v>22910400</v>
      </c>
      <c r="K120" s="23"/>
      <c r="L120" s="29">
        <f>J120</f>
        <v>22910400</v>
      </c>
    </row>
    <row r="121" spans="1:12" ht="91.5" customHeight="1">
      <c r="A121" s="27">
        <v>112</v>
      </c>
      <c r="B121" s="35" t="s">
        <v>234</v>
      </c>
      <c r="C121" s="20" t="s">
        <v>15</v>
      </c>
      <c r="D121" s="13" t="s">
        <v>235</v>
      </c>
      <c r="E121" s="29" t="s">
        <v>13</v>
      </c>
      <c r="F121" s="12">
        <v>1</v>
      </c>
      <c r="G121" s="12">
        <f>J121/F121</f>
        <v>8392857.1428571418</v>
      </c>
      <c r="H121" s="30" t="s">
        <v>17</v>
      </c>
      <c r="I121" s="20" t="s">
        <v>39</v>
      </c>
      <c r="J121" s="29">
        <f>L121/1.12</f>
        <v>8392857.1428571418</v>
      </c>
      <c r="K121" s="23"/>
      <c r="L121" s="12">
        <v>9400000</v>
      </c>
    </row>
    <row r="122" spans="1:12" ht="121.5" customHeight="1">
      <c r="A122" s="27">
        <v>113</v>
      </c>
      <c r="B122" s="46" t="s">
        <v>690</v>
      </c>
      <c r="C122" s="16" t="s">
        <v>14</v>
      </c>
      <c r="D122" s="46" t="s">
        <v>691</v>
      </c>
      <c r="E122" s="18" t="s">
        <v>13</v>
      </c>
      <c r="F122" s="17">
        <v>1</v>
      </c>
      <c r="G122" s="17">
        <v>404100</v>
      </c>
      <c r="H122" s="30" t="s">
        <v>692</v>
      </c>
      <c r="I122" s="20" t="s">
        <v>39</v>
      </c>
      <c r="J122" s="29">
        <f>G122*F122</f>
        <v>404100</v>
      </c>
      <c r="K122" s="23"/>
      <c r="L122" s="12">
        <f>J122*1.12</f>
        <v>452592.00000000006</v>
      </c>
    </row>
    <row r="123" spans="1:12" ht="91.5" customHeight="1">
      <c r="A123" s="27">
        <v>114</v>
      </c>
      <c r="B123" s="35" t="s">
        <v>51</v>
      </c>
      <c r="C123" s="20" t="s">
        <v>14</v>
      </c>
      <c r="D123" s="35" t="s">
        <v>51</v>
      </c>
      <c r="E123" s="29" t="s">
        <v>13</v>
      </c>
      <c r="F123" s="12">
        <v>1</v>
      </c>
      <c r="G123" s="12">
        <v>438000</v>
      </c>
      <c r="H123" s="30" t="s">
        <v>17</v>
      </c>
      <c r="I123" s="20" t="s">
        <v>39</v>
      </c>
      <c r="J123" s="29">
        <v>438000</v>
      </c>
      <c r="K123" s="23"/>
      <c r="L123" s="12">
        <f>J123*1.12</f>
        <v>490560.00000000006</v>
      </c>
    </row>
    <row r="124" spans="1:12" ht="91.5" customHeight="1">
      <c r="A124" s="27">
        <v>115</v>
      </c>
      <c r="B124" s="31" t="s">
        <v>685</v>
      </c>
      <c r="C124" s="16" t="s">
        <v>14</v>
      </c>
      <c r="D124" s="17" t="s">
        <v>686</v>
      </c>
      <c r="E124" s="18" t="s">
        <v>13</v>
      </c>
      <c r="F124" s="17">
        <v>1</v>
      </c>
      <c r="G124" s="19">
        <v>48214</v>
      </c>
      <c r="H124" s="30" t="s">
        <v>17</v>
      </c>
      <c r="I124" s="20" t="s">
        <v>39</v>
      </c>
      <c r="J124" s="29">
        <f>G124*F124</f>
        <v>48214</v>
      </c>
      <c r="K124" s="23"/>
      <c r="L124" s="12">
        <f>J124*1.12</f>
        <v>53999.680000000008</v>
      </c>
    </row>
    <row r="125" spans="1:12" ht="91.5" customHeight="1">
      <c r="A125" s="27">
        <v>116</v>
      </c>
      <c r="B125" s="47" t="s">
        <v>52</v>
      </c>
      <c r="C125" s="44" t="s">
        <v>14</v>
      </c>
      <c r="D125" s="47" t="s">
        <v>100</v>
      </c>
      <c r="E125" s="48" t="s">
        <v>13</v>
      </c>
      <c r="F125" s="49">
        <v>1</v>
      </c>
      <c r="G125" s="49">
        <v>201786</v>
      </c>
      <c r="H125" s="50" t="s">
        <v>89</v>
      </c>
      <c r="I125" s="44" t="s">
        <v>39</v>
      </c>
      <c r="J125" s="48">
        <f>G125*F125</f>
        <v>201786</v>
      </c>
      <c r="K125" s="23"/>
      <c r="L125" s="49">
        <f>J125*1.12</f>
        <v>226000.32</v>
      </c>
    </row>
    <row r="126" spans="1:12" ht="75">
      <c r="A126" s="27">
        <v>117</v>
      </c>
      <c r="B126" s="36" t="s">
        <v>256</v>
      </c>
      <c r="C126" s="20" t="s">
        <v>14</v>
      </c>
      <c r="D126" s="36" t="s">
        <v>257</v>
      </c>
      <c r="E126" s="29" t="s">
        <v>13</v>
      </c>
      <c r="F126" s="12">
        <v>1</v>
      </c>
      <c r="G126" s="12">
        <v>15000</v>
      </c>
      <c r="H126" s="30" t="s">
        <v>109</v>
      </c>
      <c r="I126" s="20" t="s">
        <v>39</v>
      </c>
      <c r="J126" s="29">
        <v>15000</v>
      </c>
      <c r="K126" s="20"/>
      <c r="L126" s="29">
        <v>15000</v>
      </c>
    </row>
    <row r="127" spans="1:12" ht="91.5" customHeight="1">
      <c r="A127" s="27">
        <v>118</v>
      </c>
      <c r="B127" s="35" t="s">
        <v>53</v>
      </c>
      <c r="C127" s="20" t="s">
        <v>15</v>
      </c>
      <c r="D127" s="13" t="s">
        <v>54</v>
      </c>
      <c r="E127" s="29" t="s">
        <v>18</v>
      </c>
      <c r="F127" s="12">
        <v>1</v>
      </c>
      <c r="G127" s="12">
        <f>J127/F127</f>
        <v>28528188</v>
      </c>
      <c r="H127" s="30" t="s">
        <v>17</v>
      </c>
      <c r="I127" s="20" t="s">
        <v>39</v>
      </c>
      <c r="J127" s="29">
        <v>28528188</v>
      </c>
      <c r="K127" s="23"/>
      <c r="L127" s="12">
        <f>J127*1.12</f>
        <v>31951570.560000002</v>
      </c>
    </row>
    <row r="128" spans="1:12" ht="105">
      <c r="A128" s="27">
        <v>119</v>
      </c>
      <c r="B128" s="36" t="s">
        <v>126</v>
      </c>
      <c r="C128" s="20" t="s">
        <v>14</v>
      </c>
      <c r="D128" s="51" t="s">
        <v>127</v>
      </c>
      <c r="E128" s="52" t="s">
        <v>128</v>
      </c>
      <c r="F128" s="52">
        <v>1</v>
      </c>
      <c r="G128" s="53">
        <f t="shared" ref="G128:G172" si="18">J128/F128</f>
        <v>7142.8571428571422</v>
      </c>
      <c r="H128" s="30" t="s">
        <v>205</v>
      </c>
      <c r="I128" s="20" t="s">
        <v>39</v>
      </c>
      <c r="J128" s="29">
        <f t="shared" ref="J128:J172" si="19">L128/1.12</f>
        <v>7142.8571428571422</v>
      </c>
      <c r="K128" s="23"/>
      <c r="L128" s="54">
        <v>8000</v>
      </c>
    </row>
    <row r="129" spans="1:12" ht="60">
      <c r="A129" s="27">
        <v>120</v>
      </c>
      <c r="B129" s="36" t="s">
        <v>129</v>
      </c>
      <c r="C129" s="20" t="s">
        <v>14</v>
      </c>
      <c r="D129" s="55" t="s">
        <v>130</v>
      </c>
      <c r="E129" s="52" t="s">
        <v>128</v>
      </c>
      <c r="F129" s="52">
        <v>1</v>
      </c>
      <c r="G129" s="53">
        <f t="shared" si="18"/>
        <v>54374.999999999993</v>
      </c>
      <c r="H129" s="30" t="s">
        <v>205</v>
      </c>
      <c r="I129" s="20" t="s">
        <v>39</v>
      </c>
      <c r="J129" s="29">
        <f t="shared" si="19"/>
        <v>54374.999999999993</v>
      </c>
      <c r="K129" s="23"/>
      <c r="L129" s="54">
        <v>60900</v>
      </c>
    </row>
    <row r="130" spans="1:12" ht="60">
      <c r="A130" s="27">
        <v>121</v>
      </c>
      <c r="B130" s="36" t="s">
        <v>131</v>
      </c>
      <c r="C130" s="20" t="s">
        <v>14</v>
      </c>
      <c r="D130" s="52" t="s">
        <v>132</v>
      </c>
      <c r="E130" s="52" t="s">
        <v>128</v>
      </c>
      <c r="F130" s="52">
        <v>1</v>
      </c>
      <c r="G130" s="53">
        <f t="shared" si="18"/>
        <v>11785.714285714284</v>
      </c>
      <c r="H130" s="30" t="s">
        <v>205</v>
      </c>
      <c r="I130" s="20" t="s">
        <v>39</v>
      </c>
      <c r="J130" s="29">
        <f t="shared" si="19"/>
        <v>11785.714285714284</v>
      </c>
      <c r="K130" s="23"/>
      <c r="L130" s="54">
        <v>13200</v>
      </c>
    </row>
    <row r="131" spans="1:12" ht="60">
      <c r="A131" s="27">
        <v>122</v>
      </c>
      <c r="B131" s="36" t="s">
        <v>133</v>
      </c>
      <c r="C131" s="20" t="s">
        <v>14</v>
      </c>
      <c r="D131" s="52" t="s">
        <v>134</v>
      </c>
      <c r="E131" s="52" t="s">
        <v>128</v>
      </c>
      <c r="F131" s="52">
        <v>1</v>
      </c>
      <c r="G131" s="53">
        <f t="shared" si="18"/>
        <v>62499.999999999993</v>
      </c>
      <c r="H131" s="30" t="s">
        <v>205</v>
      </c>
      <c r="I131" s="20" t="s">
        <v>39</v>
      </c>
      <c r="J131" s="29">
        <f t="shared" si="19"/>
        <v>62499.999999999993</v>
      </c>
      <c r="K131" s="23"/>
      <c r="L131" s="54">
        <v>70000</v>
      </c>
    </row>
    <row r="132" spans="1:12" ht="60">
      <c r="A132" s="27">
        <v>123</v>
      </c>
      <c r="B132" s="36" t="s">
        <v>135</v>
      </c>
      <c r="C132" s="20" t="s">
        <v>14</v>
      </c>
      <c r="D132" s="51" t="s">
        <v>136</v>
      </c>
      <c r="E132" s="52" t="s">
        <v>128</v>
      </c>
      <c r="F132" s="52">
        <v>1</v>
      </c>
      <c r="G132" s="53">
        <f t="shared" si="18"/>
        <v>35714.28571428571</v>
      </c>
      <c r="H132" s="30" t="s">
        <v>205</v>
      </c>
      <c r="I132" s="20" t="s">
        <v>39</v>
      </c>
      <c r="J132" s="29">
        <f t="shared" si="19"/>
        <v>35714.28571428571</v>
      </c>
      <c r="K132" s="23"/>
      <c r="L132" s="56">
        <v>40000</v>
      </c>
    </row>
    <row r="133" spans="1:12" ht="60">
      <c r="A133" s="27">
        <v>124</v>
      </c>
      <c r="B133" s="36" t="s">
        <v>137</v>
      </c>
      <c r="C133" s="20" t="s">
        <v>14</v>
      </c>
      <c r="D133" s="52" t="s">
        <v>138</v>
      </c>
      <c r="E133" s="52" t="s">
        <v>128</v>
      </c>
      <c r="F133" s="52">
        <v>1</v>
      </c>
      <c r="G133" s="53">
        <f t="shared" si="18"/>
        <v>33750</v>
      </c>
      <c r="H133" s="30" t="s">
        <v>205</v>
      </c>
      <c r="I133" s="20" t="s">
        <v>39</v>
      </c>
      <c r="J133" s="29">
        <f t="shared" si="19"/>
        <v>33750</v>
      </c>
      <c r="K133" s="23"/>
      <c r="L133" s="54">
        <v>37800</v>
      </c>
    </row>
    <row r="134" spans="1:12" ht="60">
      <c r="A134" s="27">
        <v>125</v>
      </c>
      <c r="B134" s="36" t="s">
        <v>139</v>
      </c>
      <c r="C134" s="20" t="s">
        <v>14</v>
      </c>
      <c r="D134" s="51" t="s">
        <v>140</v>
      </c>
      <c r="E134" s="52" t="s">
        <v>128</v>
      </c>
      <c r="F134" s="52">
        <v>1</v>
      </c>
      <c r="G134" s="53">
        <f t="shared" si="18"/>
        <v>19285.714285714283</v>
      </c>
      <c r="H134" s="30" t="s">
        <v>205</v>
      </c>
      <c r="I134" s="20" t="s">
        <v>39</v>
      </c>
      <c r="J134" s="29">
        <f t="shared" si="19"/>
        <v>19285.714285714283</v>
      </c>
      <c r="K134" s="23"/>
      <c r="L134" s="56">
        <v>21600</v>
      </c>
    </row>
    <row r="135" spans="1:12" ht="60">
      <c r="A135" s="27">
        <v>126</v>
      </c>
      <c r="B135" s="36" t="s">
        <v>141</v>
      </c>
      <c r="C135" s="20" t="s">
        <v>14</v>
      </c>
      <c r="D135" s="52" t="s">
        <v>142</v>
      </c>
      <c r="E135" s="52" t="s">
        <v>128</v>
      </c>
      <c r="F135" s="52">
        <v>1</v>
      </c>
      <c r="G135" s="53">
        <f t="shared" si="18"/>
        <v>24107.142857142855</v>
      </c>
      <c r="H135" s="30" t="s">
        <v>205</v>
      </c>
      <c r="I135" s="20" t="s">
        <v>39</v>
      </c>
      <c r="J135" s="29">
        <f t="shared" si="19"/>
        <v>24107.142857142855</v>
      </c>
      <c r="K135" s="23"/>
      <c r="L135" s="54">
        <v>27000</v>
      </c>
    </row>
    <row r="136" spans="1:12" ht="60">
      <c r="A136" s="27">
        <v>127</v>
      </c>
      <c r="B136" s="36" t="s">
        <v>143</v>
      </c>
      <c r="C136" s="20" t="s">
        <v>14</v>
      </c>
      <c r="D136" s="36" t="s">
        <v>144</v>
      </c>
      <c r="E136" s="52" t="s">
        <v>128</v>
      </c>
      <c r="F136" s="52">
        <v>1</v>
      </c>
      <c r="G136" s="53">
        <f t="shared" si="18"/>
        <v>12299.107142857141</v>
      </c>
      <c r="H136" s="30" t="s">
        <v>205</v>
      </c>
      <c r="I136" s="20" t="s">
        <v>39</v>
      </c>
      <c r="J136" s="29">
        <f t="shared" si="19"/>
        <v>12299.107142857141</v>
      </c>
      <c r="K136" s="23"/>
      <c r="L136" s="54">
        <v>13775</v>
      </c>
    </row>
    <row r="137" spans="1:12" ht="60">
      <c r="A137" s="27">
        <v>128</v>
      </c>
      <c r="B137" s="36" t="s">
        <v>145</v>
      </c>
      <c r="C137" s="20" t="s">
        <v>14</v>
      </c>
      <c r="D137" s="36" t="s">
        <v>146</v>
      </c>
      <c r="E137" s="52" t="s">
        <v>128</v>
      </c>
      <c r="F137" s="52">
        <v>1</v>
      </c>
      <c r="G137" s="53">
        <f t="shared" si="18"/>
        <v>15714.285714285712</v>
      </c>
      <c r="H137" s="30" t="s">
        <v>205</v>
      </c>
      <c r="I137" s="20" t="s">
        <v>39</v>
      </c>
      <c r="J137" s="29">
        <f t="shared" si="19"/>
        <v>15714.285714285712</v>
      </c>
      <c r="K137" s="23"/>
      <c r="L137" s="54">
        <v>17600</v>
      </c>
    </row>
    <row r="138" spans="1:12" ht="60">
      <c r="A138" s="27">
        <v>129</v>
      </c>
      <c r="B138" s="36" t="s">
        <v>147</v>
      </c>
      <c r="C138" s="20" t="s">
        <v>14</v>
      </c>
      <c r="D138" s="52" t="s">
        <v>148</v>
      </c>
      <c r="E138" s="52" t="s">
        <v>149</v>
      </c>
      <c r="F138" s="52">
        <v>1</v>
      </c>
      <c r="G138" s="53">
        <f t="shared" si="18"/>
        <v>11624.999999999998</v>
      </c>
      <c r="H138" s="30" t="s">
        <v>205</v>
      </c>
      <c r="I138" s="20" t="s">
        <v>39</v>
      </c>
      <c r="J138" s="29">
        <f t="shared" si="19"/>
        <v>11624.999999999998</v>
      </c>
      <c r="K138" s="23"/>
      <c r="L138" s="54">
        <v>13020</v>
      </c>
    </row>
    <row r="139" spans="1:12" ht="60">
      <c r="A139" s="27">
        <v>130</v>
      </c>
      <c r="B139" s="36" t="s">
        <v>150</v>
      </c>
      <c r="C139" s="20" t="s">
        <v>14</v>
      </c>
      <c r="D139" s="36" t="s">
        <v>151</v>
      </c>
      <c r="E139" s="52" t="s">
        <v>128</v>
      </c>
      <c r="F139" s="52">
        <v>3</v>
      </c>
      <c r="G139" s="53">
        <f t="shared" si="18"/>
        <v>63392.857142857138</v>
      </c>
      <c r="H139" s="30" t="s">
        <v>205</v>
      </c>
      <c r="I139" s="20" t="s">
        <v>39</v>
      </c>
      <c r="J139" s="29">
        <f t="shared" si="19"/>
        <v>190178.57142857142</v>
      </c>
      <c r="K139" s="23"/>
      <c r="L139" s="54">
        <v>213000</v>
      </c>
    </row>
    <row r="140" spans="1:12" ht="60">
      <c r="A140" s="27">
        <v>131</v>
      </c>
      <c r="B140" s="36" t="s">
        <v>258</v>
      </c>
      <c r="C140" s="20" t="s">
        <v>14</v>
      </c>
      <c r="D140" s="36" t="s">
        <v>152</v>
      </c>
      <c r="E140" s="52" t="s">
        <v>128</v>
      </c>
      <c r="F140" s="52">
        <v>1</v>
      </c>
      <c r="G140" s="53">
        <f t="shared" si="18"/>
        <v>175089.28571428571</v>
      </c>
      <c r="H140" s="30" t="s">
        <v>206</v>
      </c>
      <c r="I140" s="20" t="s">
        <v>39</v>
      </c>
      <c r="J140" s="29">
        <f t="shared" si="19"/>
        <v>175089.28571428571</v>
      </c>
      <c r="K140" s="23"/>
      <c r="L140" s="54">
        <v>196100</v>
      </c>
    </row>
    <row r="141" spans="1:12" ht="60">
      <c r="A141" s="27">
        <v>132</v>
      </c>
      <c r="B141" s="36" t="s">
        <v>153</v>
      </c>
      <c r="C141" s="20" t="s">
        <v>14</v>
      </c>
      <c r="D141" s="36" t="s">
        <v>154</v>
      </c>
      <c r="E141" s="52" t="s">
        <v>128</v>
      </c>
      <c r="F141" s="52">
        <v>2</v>
      </c>
      <c r="G141" s="53">
        <f t="shared" si="18"/>
        <v>205848.21428571426</v>
      </c>
      <c r="H141" s="30" t="s">
        <v>206</v>
      </c>
      <c r="I141" s="20" t="s">
        <v>39</v>
      </c>
      <c r="J141" s="29">
        <f t="shared" si="19"/>
        <v>411696.42857142852</v>
      </c>
      <c r="K141" s="23"/>
      <c r="L141" s="54">
        <v>461100</v>
      </c>
    </row>
    <row r="142" spans="1:12" ht="60">
      <c r="A142" s="27">
        <v>133</v>
      </c>
      <c r="B142" s="36" t="s">
        <v>202</v>
      </c>
      <c r="C142" s="20" t="s">
        <v>14</v>
      </c>
      <c r="D142" s="36" t="s">
        <v>155</v>
      </c>
      <c r="E142" s="52" t="s">
        <v>128</v>
      </c>
      <c r="F142" s="52">
        <v>2</v>
      </c>
      <c r="G142" s="53">
        <f t="shared" si="18"/>
        <v>2142.8571428571427</v>
      </c>
      <c r="H142" s="30" t="s">
        <v>206</v>
      </c>
      <c r="I142" s="20" t="s">
        <v>39</v>
      </c>
      <c r="J142" s="29">
        <f t="shared" si="19"/>
        <v>4285.7142857142853</v>
      </c>
      <c r="K142" s="23"/>
      <c r="L142" s="54">
        <v>4800</v>
      </c>
    </row>
    <row r="143" spans="1:12" ht="60">
      <c r="A143" s="27">
        <v>134</v>
      </c>
      <c r="B143" s="36" t="s">
        <v>156</v>
      </c>
      <c r="C143" s="20" t="s">
        <v>14</v>
      </c>
      <c r="D143" s="36" t="s">
        <v>157</v>
      </c>
      <c r="E143" s="36" t="s">
        <v>128</v>
      </c>
      <c r="F143" s="36">
        <v>1</v>
      </c>
      <c r="G143" s="53">
        <f t="shared" si="18"/>
        <v>11785.714285714284</v>
      </c>
      <c r="H143" s="30" t="s">
        <v>205</v>
      </c>
      <c r="I143" s="20" t="s">
        <v>39</v>
      </c>
      <c r="J143" s="29">
        <f t="shared" si="19"/>
        <v>11785.714285714284</v>
      </c>
      <c r="K143" s="23"/>
      <c r="L143" s="12">
        <v>13200</v>
      </c>
    </row>
    <row r="144" spans="1:12" ht="105">
      <c r="A144" s="27">
        <v>135</v>
      </c>
      <c r="B144" s="36" t="s">
        <v>158</v>
      </c>
      <c r="C144" s="20" t="s">
        <v>14</v>
      </c>
      <c r="D144" s="36" t="s">
        <v>159</v>
      </c>
      <c r="E144" s="36" t="s">
        <v>160</v>
      </c>
      <c r="F144" s="36">
        <v>1</v>
      </c>
      <c r="G144" s="53">
        <f t="shared" si="18"/>
        <v>58571.428571428565</v>
      </c>
      <c r="H144" s="30" t="s">
        <v>207</v>
      </c>
      <c r="I144" s="20" t="s">
        <v>39</v>
      </c>
      <c r="J144" s="29">
        <f t="shared" si="19"/>
        <v>58571.428571428565</v>
      </c>
      <c r="K144" s="23"/>
      <c r="L144" s="12">
        <v>65600</v>
      </c>
    </row>
    <row r="145" spans="1:12" ht="105">
      <c r="A145" s="27">
        <v>136</v>
      </c>
      <c r="B145" s="36" t="s">
        <v>161</v>
      </c>
      <c r="C145" s="20" t="s">
        <v>14</v>
      </c>
      <c r="D145" s="36" t="s">
        <v>159</v>
      </c>
      <c r="E145" s="36" t="s">
        <v>160</v>
      </c>
      <c r="F145" s="36">
        <v>1</v>
      </c>
      <c r="G145" s="53">
        <f t="shared" si="18"/>
        <v>58571.428571428565</v>
      </c>
      <c r="H145" s="30" t="s">
        <v>207</v>
      </c>
      <c r="I145" s="20" t="s">
        <v>39</v>
      </c>
      <c r="J145" s="29">
        <f t="shared" si="19"/>
        <v>58571.428571428565</v>
      </c>
      <c r="K145" s="23"/>
      <c r="L145" s="12">
        <v>65600</v>
      </c>
    </row>
    <row r="146" spans="1:12" ht="90">
      <c r="A146" s="27">
        <v>137</v>
      </c>
      <c r="B146" s="36" t="s">
        <v>162</v>
      </c>
      <c r="C146" s="20" t="s">
        <v>14</v>
      </c>
      <c r="D146" s="36" t="s">
        <v>159</v>
      </c>
      <c r="E146" s="36" t="s">
        <v>160</v>
      </c>
      <c r="F146" s="36">
        <v>1</v>
      </c>
      <c r="G146" s="53">
        <f t="shared" si="18"/>
        <v>58571.428571428565</v>
      </c>
      <c r="H146" s="30" t="s">
        <v>207</v>
      </c>
      <c r="I146" s="20" t="s">
        <v>39</v>
      </c>
      <c r="J146" s="29">
        <f t="shared" si="19"/>
        <v>58571.428571428565</v>
      </c>
      <c r="K146" s="23"/>
      <c r="L146" s="12">
        <v>65600</v>
      </c>
    </row>
    <row r="147" spans="1:12" ht="105">
      <c r="A147" s="27">
        <v>138</v>
      </c>
      <c r="B147" s="36" t="s">
        <v>163</v>
      </c>
      <c r="C147" s="20" t="s">
        <v>14</v>
      </c>
      <c r="D147" s="36" t="s">
        <v>159</v>
      </c>
      <c r="E147" s="36" t="s">
        <v>160</v>
      </c>
      <c r="F147" s="36">
        <v>1</v>
      </c>
      <c r="G147" s="53">
        <f t="shared" si="18"/>
        <v>58571.428571428565</v>
      </c>
      <c r="H147" s="30" t="s">
        <v>207</v>
      </c>
      <c r="I147" s="20" t="s">
        <v>39</v>
      </c>
      <c r="J147" s="29">
        <f t="shared" si="19"/>
        <v>58571.428571428565</v>
      </c>
      <c r="K147" s="23"/>
      <c r="L147" s="12">
        <v>65600</v>
      </c>
    </row>
    <row r="148" spans="1:12" ht="90">
      <c r="A148" s="27">
        <v>139</v>
      </c>
      <c r="B148" s="36" t="s">
        <v>164</v>
      </c>
      <c r="C148" s="20" t="s">
        <v>14</v>
      </c>
      <c r="D148" s="36" t="s">
        <v>159</v>
      </c>
      <c r="E148" s="36" t="s">
        <v>160</v>
      </c>
      <c r="F148" s="36">
        <v>1</v>
      </c>
      <c r="G148" s="53">
        <f t="shared" si="18"/>
        <v>58571.428571428565</v>
      </c>
      <c r="H148" s="30" t="s">
        <v>207</v>
      </c>
      <c r="I148" s="20" t="s">
        <v>39</v>
      </c>
      <c r="J148" s="29">
        <f t="shared" si="19"/>
        <v>58571.428571428565</v>
      </c>
      <c r="K148" s="23"/>
      <c r="L148" s="12">
        <v>65600</v>
      </c>
    </row>
    <row r="149" spans="1:12" ht="105">
      <c r="A149" s="27">
        <v>140</v>
      </c>
      <c r="B149" s="36" t="s">
        <v>165</v>
      </c>
      <c r="C149" s="20" t="s">
        <v>14</v>
      </c>
      <c r="D149" s="36" t="s">
        <v>159</v>
      </c>
      <c r="E149" s="36" t="s">
        <v>160</v>
      </c>
      <c r="F149" s="36">
        <v>1</v>
      </c>
      <c r="G149" s="53">
        <f t="shared" si="18"/>
        <v>58571.428571428565</v>
      </c>
      <c r="H149" s="30" t="s">
        <v>207</v>
      </c>
      <c r="I149" s="20" t="s">
        <v>39</v>
      </c>
      <c r="J149" s="29">
        <f t="shared" si="19"/>
        <v>58571.428571428565</v>
      </c>
      <c r="K149" s="23"/>
      <c r="L149" s="12">
        <v>65600</v>
      </c>
    </row>
    <row r="150" spans="1:12" ht="105">
      <c r="A150" s="27">
        <v>141</v>
      </c>
      <c r="B150" s="36" t="s">
        <v>166</v>
      </c>
      <c r="C150" s="20" t="s">
        <v>14</v>
      </c>
      <c r="D150" s="36" t="s">
        <v>159</v>
      </c>
      <c r="E150" s="36" t="s">
        <v>160</v>
      </c>
      <c r="F150" s="36">
        <v>1</v>
      </c>
      <c r="G150" s="53">
        <f t="shared" si="18"/>
        <v>58571.428571428565</v>
      </c>
      <c r="H150" s="30" t="s">
        <v>207</v>
      </c>
      <c r="I150" s="20" t="s">
        <v>39</v>
      </c>
      <c r="J150" s="29">
        <f t="shared" si="19"/>
        <v>58571.428571428565</v>
      </c>
      <c r="K150" s="23"/>
      <c r="L150" s="12">
        <v>65600</v>
      </c>
    </row>
    <row r="151" spans="1:12" ht="60">
      <c r="A151" s="27">
        <v>142</v>
      </c>
      <c r="B151" s="36" t="s">
        <v>167</v>
      </c>
      <c r="C151" s="20" t="s">
        <v>14</v>
      </c>
      <c r="D151" s="36" t="s">
        <v>167</v>
      </c>
      <c r="E151" s="36" t="s">
        <v>168</v>
      </c>
      <c r="F151" s="36">
        <v>1</v>
      </c>
      <c r="G151" s="53">
        <f t="shared" si="18"/>
        <v>14437.499999999998</v>
      </c>
      <c r="H151" s="30" t="s">
        <v>207</v>
      </c>
      <c r="I151" s="20" t="s">
        <v>39</v>
      </c>
      <c r="J151" s="29">
        <f t="shared" si="19"/>
        <v>14437.499999999998</v>
      </c>
      <c r="K151" s="23"/>
      <c r="L151" s="13">
        <v>16170</v>
      </c>
    </row>
    <row r="152" spans="1:12" ht="60">
      <c r="A152" s="27">
        <v>143</v>
      </c>
      <c r="B152" s="36" t="s">
        <v>169</v>
      </c>
      <c r="C152" s="20" t="s">
        <v>14</v>
      </c>
      <c r="D152" s="36" t="s">
        <v>169</v>
      </c>
      <c r="E152" s="36" t="s">
        <v>168</v>
      </c>
      <c r="F152" s="36">
        <v>1</v>
      </c>
      <c r="G152" s="53">
        <f t="shared" si="18"/>
        <v>11383.928571428571</v>
      </c>
      <c r="H152" s="30" t="s">
        <v>207</v>
      </c>
      <c r="I152" s="20" t="s">
        <v>39</v>
      </c>
      <c r="J152" s="29">
        <f t="shared" si="19"/>
        <v>11383.928571428571</v>
      </c>
      <c r="K152" s="23"/>
      <c r="L152" s="13">
        <v>12750</v>
      </c>
    </row>
    <row r="153" spans="1:12" ht="60">
      <c r="A153" s="27">
        <v>144</v>
      </c>
      <c r="B153" s="36" t="s">
        <v>170</v>
      </c>
      <c r="C153" s="20" t="s">
        <v>14</v>
      </c>
      <c r="D153" s="36" t="s">
        <v>170</v>
      </c>
      <c r="E153" s="36" t="s">
        <v>168</v>
      </c>
      <c r="F153" s="36">
        <v>1</v>
      </c>
      <c r="G153" s="53">
        <f t="shared" si="18"/>
        <v>13312.499999999998</v>
      </c>
      <c r="H153" s="30" t="s">
        <v>207</v>
      </c>
      <c r="I153" s="20" t="s">
        <v>39</v>
      </c>
      <c r="J153" s="29">
        <f t="shared" si="19"/>
        <v>13312.499999999998</v>
      </c>
      <c r="K153" s="23"/>
      <c r="L153" s="13">
        <v>14910</v>
      </c>
    </row>
    <row r="154" spans="1:12" ht="60">
      <c r="A154" s="27">
        <v>145</v>
      </c>
      <c r="B154" s="36" t="s">
        <v>171</v>
      </c>
      <c r="C154" s="20" t="s">
        <v>14</v>
      </c>
      <c r="D154" s="36" t="s">
        <v>171</v>
      </c>
      <c r="E154" s="36" t="s">
        <v>168</v>
      </c>
      <c r="F154" s="36">
        <v>1</v>
      </c>
      <c r="G154" s="53">
        <f t="shared" si="18"/>
        <v>13499.999999999998</v>
      </c>
      <c r="H154" s="30" t="s">
        <v>207</v>
      </c>
      <c r="I154" s="20" t="s">
        <v>39</v>
      </c>
      <c r="J154" s="29">
        <f t="shared" si="19"/>
        <v>13499.999999999998</v>
      </c>
      <c r="K154" s="23"/>
      <c r="L154" s="13">
        <v>15120</v>
      </c>
    </row>
    <row r="155" spans="1:12" ht="60">
      <c r="A155" s="27">
        <v>146</v>
      </c>
      <c r="B155" s="36" t="s">
        <v>172</v>
      </c>
      <c r="C155" s="20" t="s">
        <v>14</v>
      </c>
      <c r="D155" s="36" t="s">
        <v>172</v>
      </c>
      <c r="E155" s="36" t="s">
        <v>168</v>
      </c>
      <c r="F155" s="36">
        <v>1</v>
      </c>
      <c r="G155" s="53">
        <f t="shared" si="18"/>
        <v>17142.857142857141</v>
      </c>
      <c r="H155" s="30" t="s">
        <v>207</v>
      </c>
      <c r="I155" s="20" t="s">
        <v>39</v>
      </c>
      <c r="J155" s="29">
        <f t="shared" si="19"/>
        <v>17142.857142857141</v>
      </c>
      <c r="K155" s="23"/>
      <c r="L155" s="13">
        <v>19200</v>
      </c>
    </row>
    <row r="156" spans="1:12" ht="60">
      <c r="A156" s="27">
        <v>147</v>
      </c>
      <c r="B156" s="36" t="s">
        <v>203</v>
      </c>
      <c r="C156" s="20" t="s">
        <v>14</v>
      </c>
      <c r="D156" s="36" t="s">
        <v>204</v>
      </c>
      <c r="E156" s="36" t="s">
        <v>175</v>
      </c>
      <c r="F156" s="36">
        <v>1</v>
      </c>
      <c r="G156" s="53">
        <f t="shared" si="18"/>
        <v>11062.499999999998</v>
      </c>
      <c r="H156" s="30" t="s">
        <v>207</v>
      </c>
      <c r="I156" s="20" t="s">
        <v>39</v>
      </c>
      <c r="J156" s="29">
        <f t="shared" si="19"/>
        <v>11062.499999999998</v>
      </c>
      <c r="K156" s="23"/>
      <c r="L156" s="13">
        <v>12390</v>
      </c>
    </row>
    <row r="157" spans="1:12" ht="75">
      <c r="A157" s="27">
        <v>148</v>
      </c>
      <c r="B157" s="36" t="s">
        <v>173</v>
      </c>
      <c r="C157" s="20" t="s">
        <v>14</v>
      </c>
      <c r="D157" s="36" t="s">
        <v>174</v>
      </c>
      <c r="E157" s="36" t="s">
        <v>175</v>
      </c>
      <c r="F157" s="36">
        <v>2</v>
      </c>
      <c r="G157" s="53">
        <f t="shared" si="18"/>
        <v>10714.285714285714</v>
      </c>
      <c r="H157" s="30" t="s">
        <v>207</v>
      </c>
      <c r="I157" s="20" t="s">
        <v>39</v>
      </c>
      <c r="J157" s="29">
        <f t="shared" si="19"/>
        <v>21428.571428571428</v>
      </c>
      <c r="K157" s="23"/>
      <c r="L157" s="12">
        <v>24000</v>
      </c>
    </row>
    <row r="158" spans="1:12" ht="60">
      <c r="A158" s="27">
        <v>149</v>
      </c>
      <c r="B158" s="36" t="s">
        <v>176</v>
      </c>
      <c r="C158" s="20" t="s">
        <v>14</v>
      </c>
      <c r="D158" s="36" t="s">
        <v>177</v>
      </c>
      <c r="E158" s="36" t="s">
        <v>71</v>
      </c>
      <c r="F158" s="36">
        <v>200</v>
      </c>
      <c r="G158" s="53">
        <f t="shared" si="18"/>
        <v>84.821428571428569</v>
      </c>
      <c r="H158" s="30" t="s">
        <v>205</v>
      </c>
      <c r="I158" s="20" t="s">
        <v>39</v>
      </c>
      <c r="J158" s="29">
        <f t="shared" si="19"/>
        <v>16964.285714285714</v>
      </c>
      <c r="K158" s="23"/>
      <c r="L158" s="12">
        <v>19000</v>
      </c>
    </row>
    <row r="159" spans="1:12" ht="60">
      <c r="A159" s="27">
        <v>150</v>
      </c>
      <c r="B159" s="36" t="s">
        <v>178</v>
      </c>
      <c r="C159" s="20" t="s">
        <v>14</v>
      </c>
      <c r="D159" s="36" t="s">
        <v>179</v>
      </c>
      <c r="E159" s="36" t="s">
        <v>71</v>
      </c>
      <c r="F159" s="36">
        <v>1000</v>
      </c>
      <c r="G159" s="53">
        <f t="shared" si="18"/>
        <v>15.178571428571427</v>
      </c>
      <c r="H159" s="30" t="s">
        <v>205</v>
      </c>
      <c r="I159" s="20" t="s">
        <v>39</v>
      </c>
      <c r="J159" s="29">
        <f t="shared" si="19"/>
        <v>15178.571428571428</v>
      </c>
      <c r="K159" s="23"/>
      <c r="L159" s="12">
        <v>17000</v>
      </c>
    </row>
    <row r="160" spans="1:12" ht="60">
      <c r="A160" s="27">
        <v>151</v>
      </c>
      <c r="B160" s="36" t="s">
        <v>178</v>
      </c>
      <c r="C160" s="20" t="s">
        <v>14</v>
      </c>
      <c r="D160" s="36" t="s">
        <v>180</v>
      </c>
      <c r="E160" s="36" t="s">
        <v>71</v>
      </c>
      <c r="F160" s="36">
        <v>1000</v>
      </c>
      <c r="G160" s="53">
        <f t="shared" si="18"/>
        <v>11.607142857142858</v>
      </c>
      <c r="H160" s="30" t="s">
        <v>205</v>
      </c>
      <c r="I160" s="20" t="s">
        <v>39</v>
      </c>
      <c r="J160" s="29">
        <f t="shared" si="19"/>
        <v>11607.142857142857</v>
      </c>
      <c r="K160" s="23"/>
      <c r="L160" s="12">
        <v>13000</v>
      </c>
    </row>
    <row r="161" spans="1:12" ht="60">
      <c r="A161" s="27">
        <v>152</v>
      </c>
      <c r="B161" s="36" t="s">
        <v>178</v>
      </c>
      <c r="C161" s="20" t="s">
        <v>14</v>
      </c>
      <c r="D161" s="36" t="s">
        <v>181</v>
      </c>
      <c r="E161" s="36" t="s">
        <v>71</v>
      </c>
      <c r="F161" s="36">
        <v>1000</v>
      </c>
      <c r="G161" s="53">
        <f t="shared" si="18"/>
        <v>10.714285714285714</v>
      </c>
      <c r="H161" s="30" t="s">
        <v>205</v>
      </c>
      <c r="I161" s="20" t="s">
        <v>39</v>
      </c>
      <c r="J161" s="29">
        <f t="shared" si="19"/>
        <v>10714.285714285714</v>
      </c>
      <c r="K161" s="23"/>
      <c r="L161" s="12">
        <v>12000</v>
      </c>
    </row>
    <row r="162" spans="1:12" ht="74.25" customHeight="1">
      <c r="A162" s="27">
        <v>153</v>
      </c>
      <c r="B162" s="36" t="s">
        <v>178</v>
      </c>
      <c r="C162" s="20" t="s">
        <v>14</v>
      </c>
      <c r="D162" s="36" t="s">
        <v>182</v>
      </c>
      <c r="E162" s="36" t="s">
        <v>71</v>
      </c>
      <c r="F162" s="36">
        <v>400</v>
      </c>
      <c r="G162" s="53">
        <f t="shared" si="18"/>
        <v>16.071428571428569</v>
      </c>
      <c r="H162" s="30" t="s">
        <v>205</v>
      </c>
      <c r="I162" s="20" t="s">
        <v>39</v>
      </c>
      <c r="J162" s="29">
        <f t="shared" si="19"/>
        <v>6428.5714285714275</v>
      </c>
      <c r="K162" s="23"/>
      <c r="L162" s="12">
        <v>7200</v>
      </c>
    </row>
    <row r="163" spans="1:12" ht="60">
      <c r="A163" s="27">
        <v>154</v>
      </c>
      <c r="B163" s="36" t="s">
        <v>183</v>
      </c>
      <c r="C163" s="20" t="s">
        <v>14</v>
      </c>
      <c r="D163" s="57" t="s">
        <v>184</v>
      </c>
      <c r="E163" s="36" t="s">
        <v>185</v>
      </c>
      <c r="F163" s="36">
        <v>350</v>
      </c>
      <c r="G163" s="53">
        <f t="shared" si="18"/>
        <v>30.357142857142851</v>
      </c>
      <c r="H163" s="30" t="s">
        <v>205</v>
      </c>
      <c r="I163" s="20" t="s">
        <v>39</v>
      </c>
      <c r="J163" s="29">
        <f t="shared" si="19"/>
        <v>10624.999999999998</v>
      </c>
      <c r="K163" s="23"/>
      <c r="L163" s="12">
        <v>11900</v>
      </c>
    </row>
    <row r="164" spans="1:12" ht="60">
      <c r="A164" s="27">
        <v>155</v>
      </c>
      <c r="B164" s="36" t="s">
        <v>186</v>
      </c>
      <c r="C164" s="20" t="s">
        <v>14</v>
      </c>
      <c r="D164" s="36" t="s">
        <v>187</v>
      </c>
      <c r="E164" s="36" t="s">
        <v>71</v>
      </c>
      <c r="F164" s="36">
        <v>400</v>
      </c>
      <c r="G164" s="53">
        <f t="shared" si="18"/>
        <v>58.035714285714285</v>
      </c>
      <c r="H164" s="30" t="s">
        <v>205</v>
      </c>
      <c r="I164" s="20" t="s">
        <v>39</v>
      </c>
      <c r="J164" s="29">
        <f t="shared" si="19"/>
        <v>23214.285714285714</v>
      </c>
      <c r="K164" s="23"/>
      <c r="L164" s="12">
        <v>26000</v>
      </c>
    </row>
    <row r="165" spans="1:12" ht="60">
      <c r="A165" s="27">
        <v>156</v>
      </c>
      <c r="B165" s="36" t="s">
        <v>186</v>
      </c>
      <c r="C165" s="20" t="s">
        <v>14</v>
      </c>
      <c r="D165" s="36" t="s">
        <v>188</v>
      </c>
      <c r="E165" s="36" t="s">
        <v>71</v>
      </c>
      <c r="F165" s="36">
        <v>100</v>
      </c>
      <c r="G165" s="53">
        <f t="shared" si="18"/>
        <v>58.035714285714285</v>
      </c>
      <c r="H165" s="30" t="s">
        <v>205</v>
      </c>
      <c r="I165" s="20" t="s">
        <v>39</v>
      </c>
      <c r="J165" s="29">
        <f t="shared" si="19"/>
        <v>5803.5714285714284</v>
      </c>
      <c r="K165" s="23"/>
      <c r="L165" s="12">
        <v>6500</v>
      </c>
    </row>
    <row r="166" spans="1:12" ht="60">
      <c r="A166" s="27">
        <v>157</v>
      </c>
      <c r="B166" s="36" t="s">
        <v>189</v>
      </c>
      <c r="C166" s="20" t="s">
        <v>14</v>
      </c>
      <c r="D166" s="36" t="s">
        <v>190</v>
      </c>
      <c r="E166" s="36" t="s">
        <v>18</v>
      </c>
      <c r="F166" s="36">
        <v>350</v>
      </c>
      <c r="G166" s="53">
        <f t="shared" si="18"/>
        <v>477.67857142857133</v>
      </c>
      <c r="H166" s="30" t="s">
        <v>205</v>
      </c>
      <c r="I166" s="20" t="s">
        <v>39</v>
      </c>
      <c r="J166" s="29">
        <f t="shared" si="19"/>
        <v>167187.49999999997</v>
      </c>
      <c r="K166" s="23"/>
      <c r="L166" s="12">
        <v>187250</v>
      </c>
    </row>
    <row r="167" spans="1:12" ht="60">
      <c r="A167" s="27">
        <v>158</v>
      </c>
      <c r="B167" s="36" t="s">
        <v>191</v>
      </c>
      <c r="C167" s="20" t="s">
        <v>14</v>
      </c>
      <c r="D167" s="36" t="s">
        <v>192</v>
      </c>
      <c r="E167" s="36" t="s">
        <v>71</v>
      </c>
      <c r="F167" s="36">
        <v>90</v>
      </c>
      <c r="G167" s="53">
        <f t="shared" si="18"/>
        <v>624.99999999999989</v>
      </c>
      <c r="H167" s="30" t="s">
        <v>205</v>
      </c>
      <c r="I167" s="20" t="s">
        <v>39</v>
      </c>
      <c r="J167" s="29">
        <f t="shared" si="19"/>
        <v>56249.999999999993</v>
      </c>
      <c r="K167" s="23"/>
      <c r="L167" s="12">
        <v>63000</v>
      </c>
    </row>
    <row r="168" spans="1:12" ht="60">
      <c r="A168" s="27">
        <v>159</v>
      </c>
      <c r="B168" s="36" t="s">
        <v>193</v>
      </c>
      <c r="C168" s="20" t="s">
        <v>14</v>
      </c>
      <c r="D168" s="55" t="s">
        <v>194</v>
      </c>
      <c r="E168" s="36" t="s">
        <v>83</v>
      </c>
      <c r="F168" s="36">
        <v>20</v>
      </c>
      <c r="G168" s="53">
        <f t="shared" si="18"/>
        <v>258.92857142857144</v>
      </c>
      <c r="H168" s="30" t="s">
        <v>205</v>
      </c>
      <c r="I168" s="20" t="s">
        <v>39</v>
      </c>
      <c r="J168" s="29">
        <f t="shared" si="19"/>
        <v>5178.5714285714284</v>
      </c>
      <c r="K168" s="23"/>
      <c r="L168" s="12">
        <v>5800</v>
      </c>
    </row>
    <row r="169" spans="1:12" ht="60">
      <c r="A169" s="27">
        <v>160</v>
      </c>
      <c r="B169" s="36" t="s">
        <v>195</v>
      </c>
      <c r="C169" s="20" t="s">
        <v>14</v>
      </c>
      <c r="D169" s="55" t="s">
        <v>196</v>
      </c>
      <c r="E169" s="36" t="s">
        <v>83</v>
      </c>
      <c r="F169" s="36">
        <v>10</v>
      </c>
      <c r="G169" s="53">
        <f t="shared" si="18"/>
        <v>21874.999999999996</v>
      </c>
      <c r="H169" s="30" t="s">
        <v>205</v>
      </c>
      <c r="I169" s="20" t="s">
        <v>39</v>
      </c>
      <c r="J169" s="29">
        <f t="shared" si="19"/>
        <v>218749.99999999997</v>
      </c>
      <c r="K169" s="23"/>
      <c r="L169" s="12">
        <v>245000</v>
      </c>
    </row>
    <row r="170" spans="1:12" ht="60">
      <c r="A170" s="27">
        <v>161</v>
      </c>
      <c r="B170" s="36" t="s">
        <v>197</v>
      </c>
      <c r="C170" s="20" t="s">
        <v>14</v>
      </c>
      <c r="D170" s="36" t="s">
        <v>198</v>
      </c>
      <c r="E170" s="36" t="s">
        <v>83</v>
      </c>
      <c r="F170" s="36">
        <v>10</v>
      </c>
      <c r="G170" s="53">
        <f t="shared" si="18"/>
        <v>540.17857142857133</v>
      </c>
      <c r="H170" s="30" t="s">
        <v>205</v>
      </c>
      <c r="I170" s="20" t="s">
        <v>39</v>
      </c>
      <c r="J170" s="29">
        <f t="shared" si="19"/>
        <v>5401.7857142857138</v>
      </c>
      <c r="K170" s="23"/>
      <c r="L170" s="12">
        <v>6050</v>
      </c>
    </row>
    <row r="171" spans="1:12" ht="60">
      <c r="A171" s="27">
        <v>162</v>
      </c>
      <c r="B171" s="36" t="s">
        <v>197</v>
      </c>
      <c r="C171" s="20" t="s">
        <v>14</v>
      </c>
      <c r="D171" s="36" t="s">
        <v>199</v>
      </c>
      <c r="E171" s="36" t="s">
        <v>83</v>
      </c>
      <c r="F171" s="36">
        <v>6</v>
      </c>
      <c r="G171" s="53">
        <f t="shared" si="18"/>
        <v>763.392857142857</v>
      </c>
      <c r="H171" s="30" t="s">
        <v>205</v>
      </c>
      <c r="I171" s="20" t="s">
        <v>39</v>
      </c>
      <c r="J171" s="29">
        <f t="shared" si="19"/>
        <v>4580.3571428571422</v>
      </c>
      <c r="K171" s="23"/>
      <c r="L171" s="12">
        <v>5130</v>
      </c>
    </row>
    <row r="172" spans="1:12" ht="75">
      <c r="A172" s="27">
        <v>163</v>
      </c>
      <c r="B172" s="58" t="s">
        <v>200</v>
      </c>
      <c r="C172" s="44" t="s">
        <v>14</v>
      </c>
      <c r="D172" s="58" t="s">
        <v>201</v>
      </c>
      <c r="E172" s="58" t="s">
        <v>83</v>
      </c>
      <c r="F172" s="58">
        <v>2</v>
      </c>
      <c r="G172" s="59">
        <f t="shared" si="18"/>
        <v>6249.9999999999991</v>
      </c>
      <c r="H172" s="50" t="s">
        <v>205</v>
      </c>
      <c r="I172" s="44" t="s">
        <v>39</v>
      </c>
      <c r="J172" s="48">
        <f t="shared" si="19"/>
        <v>12499.999999999998</v>
      </c>
      <c r="K172" s="23"/>
      <c r="L172" s="49">
        <v>14000</v>
      </c>
    </row>
    <row r="173" spans="1:12" s="14" customFormat="1" ht="45">
      <c r="A173" s="27">
        <v>164</v>
      </c>
      <c r="B173" s="36" t="s">
        <v>276</v>
      </c>
      <c r="C173" s="20" t="s">
        <v>14</v>
      </c>
      <c r="D173" s="36" t="s">
        <v>276</v>
      </c>
      <c r="E173" s="36" t="s">
        <v>277</v>
      </c>
      <c r="F173" s="12">
        <v>2</v>
      </c>
      <c r="G173" s="12">
        <v>142857.14285714284</v>
      </c>
      <c r="H173" s="20" t="s">
        <v>572</v>
      </c>
      <c r="I173" s="20" t="s">
        <v>39</v>
      </c>
      <c r="J173" s="38">
        <f>G173*F173</f>
        <v>285714.28571428568</v>
      </c>
      <c r="K173" s="38"/>
      <c r="L173" s="38">
        <f>J173*1.12</f>
        <v>320000</v>
      </c>
    </row>
    <row r="174" spans="1:12" s="14" customFormat="1" ht="45">
      <c r="A174" s="27">
        <v>165</v>
      </c>
      <c r="B174" s="36" t="s">
        <v>278</v>
      </c>
      <c r="C174" s="20" t="s">
        <v>14</v>
      </c>
      <c r="D174" s="36" t="s">
        <v>278</v>
      </c>
      <c r="E174" s="36" t="s">
        <v>277</v>
      </c>
      <c r="F174" s="12">
        <v>2</v>
      </c>
      <c r="G174" s="12">
        <v>151785.71428571426</v>
      </c>
      <c r="H174" s="20" t="s">
        <v>572</v>
      </c>
      <c r="I174" s="20" t="s">
        <v>39</v>
      </c>
      <c r="J174" s="38">
        <f t="shared" ref="J174:J237" si="20">G174*F174</f>
        <v>303571.42857142852</v>
      </c>
      <c r="K174" s="38"/>
      <c r="L174" s="38">
        <f t="shared" ref="L174:L237" si="21">J174*1.12</f>
        <v>340000</v>
      </c>
    </row>
    <row r="175" spans="1:12" s="14" customFormat="1" ht="45">
      <c r="A175" s="27">
        <v>166</v>
      </c>
      <c r="B175" s="36" t="s">
        <v>279</v>
      </c>
      <c r="C175" s="20" t="s">
        <v>14</v>
      </c>
      <c r="D175" s="36" t="s">
        <v>279</v>
      </c>
      <c r="E175" s="36" t="s">
        <v>277</v>
      </c>
      <c r="F175" s="12">
        <v>2</v>
      </c>
      <c r="G175" s="12">
        <v>126785.71428571428</v>
      </c>
      <c r="H175" s="20" t="s">
        <v>572</v>
      </c>
      <c r="I175" s="20" t="s">
        <v>39</v>
      </c>
      <c r="J175" s="38">
        <f t="shared" si="20"/>
        <v>253571.42857142855</v>
      </c>
      <c r="K175" s="38"/>
      <c r="L175" s="38">
        <f t="shared" si="21"/>
        <v>284000</v>
      </c>
    </row>
    <row r="176" spans="1:12" s="14" customFormat="1" ht="45">
      <c r="A176" s="27">
        <v>167</v>
      </c>
      <c r="B176" s="36" t="s">
        <v>280</v>
      </c>
      <c r="C176" s="20" t="s">
        <v>14</v>
      </c>
      <c r="D176" s="36" t="s">
        <v>280</v>
      </c>
      <c r="E176" s="36" t="s">
        <v>277</v>
      </c>
      <c r="F176" s="12">
        <v>2</v>
      </c>
      <c r="G176" s="12">
        <v>223214.28571428568</v>
      </c>
      <c r="H176" s="20" t="s">
        <v>572</v>
      </c>
      <c r="I176" s="20" t="s">
        <v>39</v>
      </c>
      <c r="J176" s="38">
        <f t="shared" si="20"/>
        <v>446428.57142857136</v>
      </c>
      <c r="K176" s="38"/>
      <c r="L176" s="38">
        <f t="shared" si="21"/>
        <v>500000</v>
      </c>
    </row>
    <row r="177" spans="1:12" s="14" customFormat="1" ht="45">
      <c r="A177" s="27">
        <v>168</v>
      </c>
      <c r="B177" s="36" t="s">
        <v>281</v>
      </c>
      <c r="C177" s="20" t="s">
        <v>14</v>
      </c>
      <c r="D177" s="36" t="s">
        <v>281</v>
      </c>
      <c r="E177" s="36" t="s">
        <v>277</v>
      </c>
      <c r="F177" s="12">
        <v>2</v>
      </c>
      <c r="G177" s="12">
        <v>223214.28571428568</v>
      </c>
      <c r="H177" s="20" t="s">
        <v>572</v>
      </c>
      <c r="I177" s="20" t="s">
        <v>39</v>
      </c>
      <c r="J177" s="38">
        <f t="shared" si="20"/>
        <v>446428.57142857136</v>
      </c>
      <c r="K177" s="38"/>
      <c r="L177" s="38">
        <f t="shared" si="21"/>
        <v>500000</v>
      </c>
    </row>
    <row r="178" spans="1:12" s="14" customFormat="1" ht="45">
      <c r="A178" s="27">
        <v>169</v>
      </c>
      <c r="B178" s="36" t="s">
        <v>282</v>
      </c>
      <c r="C178" s="20" t="s">
        <v>14</v>
      </c>
      <c r="D178" s="36" t="s">
        <v>282</v>
      </c>
      <c r="E178" s="36" t="s">
        <v>277</v>
      </c>
      <c r="F178" s="12">
        <v>2</v>
      </c>
      <c r="G178" s="12">
        <v>142857.14285714284</v>
      </c>
      <c r="H178" s="20" t="s">
        <v>572</v>
      </c>
      <c r="I178" s="20" t="s">
        <v>39</v>
      </c>
      <c r="J178" s="38">
        <f t="shared" si="20"/>
        <v>285714.28571428568</v>
      </c>
      <c r="K178" s="38"/>
      <c r="L178" s="38">
        <f t="shared" si="21"/>
        <v>320000</v>
      </c>
    </row>
    <row r="179" spans="1:12" s="14" customFormat="1" ht="45">
      <c r="A179" s="27">
        <v>170</v>
      </c>
      <c r="B179" s="36" t="s">
        <v>283</v>
      </c>
      <c r="C179" s="20" t="s">
        <v>14</v>
      </c>
      <c r="D179" s="36" t="s">
        <v>283</v>
      </c>
      <c r="E179" s="36" t="s">
        <v>277</v>
      </c>
      <c r="F179" s="12">
        <v>1</v>
      </c>
      <c r="G179" s="12">
        <v>214285.71428571426</v>
      </c>
      <c r="H179" s="20" t="s">
        <v>572</v>
      </c>
      <c r="I179" s="20" t="s">
        <v>39</v>
      </c>
      <c r="J179" s="38">
        <f t="shared" si="20"/>
        <v>214285.71428571426</v>
      </c>
      <c r="K179" s="38"/>
      <c r="L179" s="38">
        <f t="shared" si="21"/>
        <v>240000</v>
      </c>
    </row>
    <row r="180" spans="1:12" s="14" customFormat="1" ht="45">
      <c r="A180" s="27">
        <v>171</v>
      </c>
      <c r="B180" s="36" t="s">
        <v>284</v>
      </c>
      <c r="C180" s="20" t="s">
        <v>14</v>
      </c>
      <c r="D180" s="36" t="s">
        <v>284</v>
      </c>
      <c r="E180" s="36" t="s">
        <v>277</v>
      </c>
      <c r="F180" s="12">
        <v>1</v>
      </c>
      <c r="G180" s="12">
        <v>214285.71428571426</v>
      </c>
      <c r="H180" s="20" t="s">
        <v>572</v>
      </c>
      <c r="I180" s="20" t="s">
        <v>39</v>
      </c>
      <c r="J180" s="38">
        <f t="shared" si="20"/>
        <v>214285.71428571426</v>
      </c>
      <c r="K180" s="38"/>
      <c r="L180" s="38">
        <f t="shared" si="21"/>
        <v>240000</v>
      </c>
    </row>
    <row r="181" spans="1:12" s="14" customFormat="1" ht="45">
      <c r="A181" s="27">
        <v>172</v>
      </c>
      <c r="B181" s="36" t="s">
        <v>285</v>
      </c>
      <c r="C181" s="20" t="s">
        <v>14</v>
      </c>
      <c r="D181" s="36" t="s">
        <v>285</v>
      </c>
      <c r="E181" s="36" t="s">
        <v>277</v>
      </c>
      <c r="F181" s="12">
        <v>1</v>
      </c>
      <c r="G181" s="12">
        <v>129464.2857142857</v>
      </c>
      <c r="H181" s="20" t="s">
        <v>572</v>
      </c>
      <c r="I181" s="20" t="s">
        <v>39</v>
      </c>
      <c r="J181" s="38">
        <f t="shared" si="20"/>
        <v>129464.2857142857</v>
      </c>
      <c r="K181" s="38"/>
      <c r="L181" s="38">
        <f t="shared" si="21"/>
        <v>145000</v>
      </c>
    </row>
    <row r="182" spans="1:12" s="14" customFormat="1" ht="45">
      <c r="A182" s="27">
        <v>173</v>
      </c>
      <c r="B182" s="36" t="s">
        <v>286</v>
      </c>
      <c r="C182" s="20" t="s">
        <v>14</v>
      </c>
      <c r="D182" s="36" t="s">
        <v>286</v>
      </c>
      <c r="E182" s="36" t="s">
        <v>287</v>
      </c>
      <c r="F182" s="12">
        <v>100</v>
      </c>
      <c r="G182" s="12">
        <v>114.28571428571428</v>
      </c>
      <c r="H182" s="20" t="s">
        <v>572</v>
      </c>
      <c r="I182" s="20" t="s">
        <v>39</v>
      </c>
      <c r="J182" s="38">
        <f t="shared" si="20"/>
        <v>11428.571428571428</v>
      </c>
      <c r="K182" s="38"/>
      <c r="L182" s="38">
        <f t="shared" si="21"/>
        <v>12800</v>
      </c>
    </row>
    <row r="183" spans="1:12" s="14" customFormat="1" ht="45">
      <c r="A183" s="27">
        <v>174</v>
      </c>
      <c r="B183" s="36" t="s">
        <v>288</v>
      </c>
      <c r="C183" s="20" t="s">
        <v>14</v>
      </c>
      <c r="D183" s="36" t="s">
        <v>288</v>
      </c>
      <c r="E183" s="36" t="s">
        <v>277</v>
      </c>
      <c r="F183" s="12">
        <v>1</v>
      </c>
      <c r="G183" s="12">
        <v>178571.42857142855</v>
      </c>
      <c r="H183" s="20" t="s">
        <v>572</v>
      </c>
      <c r="I183" s="20" t="s">
        <v>39</v>
      </c>
      <c r="J183" s="38">
        <f t="shared" si="20"/>
        <v>178571.42857142855</v>
      </c>
      <c r="K183" s="38"/>
      <c r="L183" s="38">
        <f t="shared" si="21"/>
        <v>200000</v>
      </c>
    </row>
    <row r="184" spans="1:12" s="14" customFormat="1" ht="45">
      <c r="A184" s="27">
        <v>175</v>
      </c>
      <c r="B184" s="36" t="s">
        <v>289</v>
      </c>
      <c r="C184" s="20" t="s">
        <v>14</v>
      </c>
      <c r="D184" s="36" t="s">
        <v>289</v>
      </c>
      <c r="E184" s="36" t="s">
        <v>277</v>
      </c>
      <c r="F184" s="12">
        <v>1</v>
      </c>
      <c r="G184" s="12">
        <v>108928.57142857142</v>
      </c>
      <c r="H184" s="20" t="s">
        <v>572</v>
      </c>
      <c r="I184" s="20" t="s">
        <v>39</v>
      </c>
      <c r="J184" s="38">
        <f t="shared" si="20"/>
        <v>108928.57142857142</v>
      </c>
      <c r="K184" s="38"/>
      <c r="L184" s="38">
        <f t="shared" si="21"/>
        <v>122000</v>
      </c>
    </row>
    <row r="185" spans="1:12" s="14" customFormat="1" ht="45">
      <c r="A185" s="27">
        <v>176</v>
      </c>
      <c r="B185" s="36" t="s">
        <v>290</v>
      </c>
      <c r="C185" s="20" t="s">
        <v>14</v>
      </c>
      <c r="D185" s="36" t="s">
        <v>290</v>
      </c>
      <c r="E185" s="36" t="s">
        <v>277</v>
      </c>
      <c r="F185" s="12">
        <v>1</v>
      </c>
      <c r="G185" s="12">
        <v>85535.714285714275</v>
      </c>
      <c r="H185" s="20" t="s">
        <v>572</v>
      </c>
      <c r="I185" s="20" t="s">
        <v>39</v>
      </c>
      <c r="J185" s="38">
        <f t="shared" si="20"/>
        <v>85535.714285714275</v>
      </c>
      <c r="K185" s="38"/>
      <c r="L185" s="38">
        <f t="shared" si="21"/>
        <v>95800</v>
      </c>
    </row>
    <row r="186" spans="1:12" s="14" customFormat="1" ht="45">
      <c r="A186" s="27">
        <v>177</v>
      </c>
      <c r="B186" s="36" t="s">
        <v>291</v>
      </c>
      <c r="C186" s="20" t="s">
        <v>14</v>
      </c>
      <c r="D186" s="36" t="s">
        <v>291</v>
      </c>
      <c r="E186" s="36" t="s">
        <v>277</v>
      </c>
      <c r="F186" s="12">
        <v>1</v>
      </c>
      <c r="G186" s="12">
        <v>178571.42857142855</v>
      </c>
      <c r="H186" s="20" t="s">
        <v>572</v>
      </c>
      <c r="I186" s="20" t="s">
        <v>39</v>
      </c>
      <c r="J186" s="38">
        <f t="shared" si="20"/>
        <v>178571.42857142855</v>
      </c>
      <c r="K186" s="38"/>
      <c r="L186" s="38">
        <f t="shared" si="21"/>
        <v>200000</v>
      </c>
    </row>
    <row r="187" spans="1:12" s="14" customFormat="1" ht="45">
      <c r="A187" s="27">
        <v>178</v>
      </c>
      <c r="B187" s="36" t="s">
        <v>292</v>
      </c>
      <c r="C187" s="20" t="s">
        <v>14</v>
      </c>
      <c r="D187" s="36" t="s">
        <v>292</v>
      </c>
      <c r="E187" s="36" t="s">
        <v>277</v>
      </c>
      <c r="F187" s="12">
        <v>1</v>
      </c>
      <c r="G187" s="12">
        <v>129464.2857142857</v>
      </c>
      <c r="H187" s="20" t="s">
        <v>572</v>
      </c>
      <c r="I187" s="20" t="s">
        <v>39</v>
      </c>
      <c r="J187" s="38">
        <f t="shared" si="20"/>
        <v>129464.2857142857</v>
      </c>
      <c r="K187" s="38"/>
      <c r="L187" s="38">
        <f t="shared" si="21"/>
        <v>145000</v>
      </c>
    </row>
    <row r="188" spans="1:12" s="14" customFormat="1" ht="45">
      <c r="A188" s="27">
        <v>179</v>
      </c>
      <c r="B188" s="36" t="s">
        <v>293</v>
      </c>
      <c r="C188" s="20" t="s">
        <v>14</v>
      </c>
      <c r="D188" s="36" t="s">
        <v>293</v>
      </c>
      <c r="E188" s="36" t="s">
        <v>294</v>
      </c>
      <c r="F188" s="12">
        <v>1</v>
      </c>
      <c r="G188" s="12">
        <v>16696.428571428569</v>
      </c>
      <c r="H188" s="20" t="s">
        <v>572</v>
      </c>
      <c r="I188" s="20" t="s">
        <v>39</v>
      </c>
      <c r="J188" s="38">
        <f t="shared" si="20"/>
        <v>16696.428571428569</v>
      </c>
      <c r="K188" s="38"/>
      <c r="L188" s="38">
        <f t="shared" si="21"/>
        <v>18700</v>
      </c>
    </row>
    <row r="189" spans="1:12" s="14" customFormat="1" ht="45">
      <c r="A189" s="27">
        <v>180</v>
      </c>
      <c r="B189" s="36" t="s">
        <v>295</v>
      </c>
      <c r="C189" s="20" t="s">
        <v>14</v>
      </c>
      <c r="D189" s="36" t="s">
        <v>296</v>
      </c>
      <c r="E189" s="36" t="s">
        <v>149</v>
      </c>
      <c r="F189" s="12">
        <v>1</v>
      </c>
      <c r="G189" s="12">
        <v>5624.9999999999991</v>
      </c>
      <c r="H189" s="20" t="s">
        <v>572</v>
      </c>
      <c r="I189" s="20" t="s">
        <v>39</v>
      </c>
      <c r="J189" s="38">
        <f t="shared" si="20"/>
        <v>5624.9999999999991</v>
      </c>
      <c r="K189" s="38"/>
      <c r="L189" s="38">
        <f t="shared" si="21"/>
        <v>6300</v>
      </c>
    </row>
    <row r="190" spans="1:12" s="14" customFormat="1" ht="45">
      <c r="A190" s="27">
        <v>181</v>
      </c>
      <c r="B190" s="36" t="s">
        <v>297</v>
      </c>
      <c r="C190" s="20" t="s">
        <v>14</v>
      </c>
      <c r="D190" s="57">
        <v>0.25</v>
      </c>
      <c r="E190" s="36" t="s">
        <v>149</v>
      </c>
      <c r="F190" s="12">
        <v>1</v>
      </c>
      <c r="G190" s="12">
        <v>8750</v>
      </c>
      <c r="H190" s="20" t="s">
        <v>572</v>
      </c>
      <c r="I190" s="20" t="s">
        <v>39</v>
      </c>
      <c r="J190" s="38">
        <f t="shared" si="20"/>
        <v>8750</v>
      </c>
      <c r="K190" s="38"/>
      <c r="L190" s="38">
        <f t="shared" si="21"/>
        <v>9800.0000000000018</v>
      </c>
    </row>
    <row r="191" spans="1:12" s="14" customFormat="1" ht="45">
      <c r="A191" s="27">
        <v>182</v>
      </c>
      <c r="B191" s="36" t="s">
        <v>298</v>
      </c>
      <c r="C191" s="20" t="s">
        <v>14</v>
      </c>
      <c r="D191" s="36" t="s">
        <v>299</v>
      </c>
      <c r="E191" s="36" t="s">
        <v>149</v>
      </c>
      <c r="F191" s="12">
        <v>10</v>
      </c>
      <c r="G191" s="12">
        <v>2410.7142857142853</v>
      </c>
      <c r="H191" s="20" t="s">
        <v>572</v>
      </c>
      <c r="I191" s="20" t="s">
        <v>39</v>
      </c>
      <c r="J191" s="38">
        <f t="shared" si="20"/>
        <v>24107.142857142855</v>
      </c>
      <c r="K191" s="38"/>
      <c r="L191" s="38">
        <f t="shared" si="21"/>
        <v>27000</v>
      </c>
    </row>
    <row r="192" spans="1:12" s="14" customFormat="1" ht="45">
      <c r="A192" s="27">
        <v>183</v>
      </c>
      <c r="B192" s="36" t="s">
        <v>300</v>
      </c>
      <c r="C192" s="20" t="s">
        <v>14</v>
      </c>
      <c r="D192" s="36" t="s">
        <v>301</v>
      </c>
      <c r="E192" s="36" t="s">
        <v>149</v>
      </c>
      <c r="F192" s="12">
        <v>10</v>
      </c>
      <c r="G192" s="12">
        <v>2678.5714285714284</v>
      </c>
      <c r="H192" s="20" t="s">
        <v>572</v>
      </c>
      <c r="I192" s="20" t="s">
        <v>39</v>
      </c>
      <c r="J192" s="38">
        <f t="shared" si="20"/>
        <v>26785.714285714283</v>
      </c>
      <c r="K192" s="38"/>
      <c r="L192" s="38">
        <f t="shared" si="21"/>
        <v>30000</v>
      </c>
    </row>
    <row r="193" spans="1:12" s="14" customFormat="1" ht="45">
      <c r="A193" s="27">
        <v>184</v>
      </c>
      <c r="B193" s="36" t="s">
        <v>302</v>
      </c>
      <c r="C193" s="20" t="s">
        <v>14</v>
      </c>
      <c r="D193" s="36" t="s">
        <v>303</v>
      </c>
      <c r="E193" s="36" t="s">
        <v>175</v>
      </c>
      <c r="F193" s="12">
        <v>2</v>
      </c>
      <c r="G193" s="12">
        <v>8812.5</v>
      </c>
      <c r="H193" s="20" t="s">
        <v>572</v>
      </c>
      <c r="I193" s="20" t="s">
        <v>39</v>
      </c>
      <c r="J193" s="38">
        <f t="shared" si="20"/>
        <v>17625</v>
      </c>
      <c r="K193" s="38"/>
      <c r="L193" s="38">
        <f t="shared" si="21"/>
        <v>19740.000000000004</v>
      </c>
    </row>
    <row r="194" spans="1:12" s="14" customFormat="1" ht="45">
      <c r="A194" s="27">
        <v>185</v>
      </c>
      <c r="B194" s="36" t="s">
        <v>304</v>
      </c>
      <c r="C194" s="20" t="s">
        <v>14</v>
      </c>
      <c r="D194" s="36" t="s">
        <v>305</v>
      </c>
      <c r="E194" s="36" t="s">
        <v>175</v>
      </c>
      <c r="F194" s="12">
        <v>1</v>
      </c>
      <c r="G194" s="12">
        <v>1964.285714285714</v>
      </c>
      <c r="H194" s="20" t="s">
        <v>572</v>
      </c>
      <c r="I194" s="20" t="s">
        <v>39</v>
      </c>
      <c r="J194" s="38">
        <f t="shared" si="20"/>
        <v>1964.285714285714</v>
      </c>
      <c r="K194" s="38"/>
      <c r="L194" s="38">
        <f t="shared" si="21"/>
        <v>2200</v>
      </c>
    </row>
    <row r="195" spans="1:12" s="14" customFormat="1" ht="45">
      <c r="A195" s="27">
        <v>186</v>
      </c>
      <c r="B195" s="36" t="s">
        <v>306</v>
      </c>
      <c r="C195" s="20" t="s">
        <v>14</v>
      </c>
      <c r="D195" s="36" t="s">
        <v>307</v>
      </c>
      <c r="E195" s="36" t="s">
        <v>175</v>
      </c>
      <c r="F195" s="12">
        <v>1</v>
      </c>
      <c r="G195" s="12">
        <v>1803.5714285714284</v>
      </c>
      <c r="H195" s="20" t="s">
        <v>572</v>
      </c>
      <c r="I195" s="20" t="s">
        <v>39</v>
      </c>
      <c r="J195" s="38">
        <f t="shared" si="20"/>
        <v>1803.5714285714284</v>
      </c>
      <c r="K195" s="38"/>
      <c r="L195" s="38">
        <f t="shared" si="21"/>
        <v>2020</v>
      </c>
    </row>
    <row r="196" spans="1:12" s="14" customFormat="1" ht="45">
      <c r="A196" s="27">
        <v>187</v>
      </c>
      <c r="B196" s="36" t="s">
        <v>308</v>
      </c>
      <c r="C196" s="20" t="s">
        <v>14</v>
      </c>
      <c r="D196" s="36" t="s">
        <v>309</v>
      </c>
      <c r="E196" s="36" t="s">
        <v>175</v>
      </c>
      <c r="F196" s="12">
        <v>1</v>
      </c>
      <c r="G196" s="12">
        <v>10714.285714285714</v>
      </c>
      <c r="H196" s="20" t="s">
        <v>572</v>
      </c>
      <c r="I196" s="20" t="s">
        <v>39</v>
      </c>
      <c r="J196" s="38">
        <f t="shared" si="20"/>
        <v>10714.285714285714</v>
      </c>
      <c r="K196" s="38"/>
      <c r="L196" s="38">
        <f t="shared" si="21"/>
        <v>12000</v>
      </c>
    </row>
    <row r="197" spans="1:12" s="14" customFormat="1" ht="45">
      <c r="A197" s="27">
        <v>188</v>
      </c>
      <c r="B197" s="36" t="s">
        <v>310</v>
      </c>
      <c r="C197" s="20" t="s">
        <v>14</v>
      </c>
      <c r="D197" s="36" t="s">
        <v>310</v>
      </c>
      <c r="E197" s="36" t="s">
        <v>311</v>
      </c>
      <c r="F197" s="12">
        <v>1</v>
      </c>
      <c r="G197" s="12">
        <v>580.35714285714278</v>
      </c>
      <c r="H197" s="20" t="s">
        <v>572</v>
      </c>
      <c r="I197" s="20" t="s">
        <v>39</v>
      </c>
      <c r="J197" s="38">
        <f t="shared" si="20"/>
        <v>580.35714285714278</v>
      </c>
      <c r="K197" s="38"/>
      <c r="L197" s="38">
        <f t="shared" si="21"/>
        <v>650</v>
      </c>
    </row>
    <row r="198" spans="1:12" s="14" customFormat="1" ht="45">
      <c r="A198" s="27">
        <v>189</v>
      </c>
      <c r="B198" s="36" t="s">
        <v>312</v>
      </c>
      <c r="C198" s="20" t="s">
        <v>14</v>
      </c>
      <c r="D198" s="36" t="s">
        <v>313</v>
      </c>
      <c r="E198" s="36" t="s">
        <v>149</v>
      </c>
      <c r="F198" s="12">
        <v>1</v>
      </c>
      <c r="G198" s="12">
        <v>7589.2857142857138</v>
      </c>
      <c r="H198" s="20" t="s">
        <v>572</v>
      </c>
      <c r="I198" s="20" t="s">
        <v>39</v>
      </c>
      <c r="J198" s="38">
        <f t="shared" si="20"/>
        <v>7589.2857142857138</v>
      </c>
      <c r="K198" s="38"/>
      <c r="L198" s="38">
        <f t="shared" si="21"/>
        <v>8500</v>
      </c>
    </row>
    <row r="199" spans="1:12" s="14" customFormat="1" ht="45">
      <c r="A199" s="27">
        <v>190</v>
      </c>
      <c r="B199" s="36" t="s">
        <v>314</v>
      </c>
      <c r="C199" s="20" t="s">
        <v>14</v>
      </c>
      <c r="D199" s="36" t="s">
        <v>315</v>
      </c>
      <c r="E199" s="36" t="s">
        <v>149</v>
      </c>
      <c r="F199" s="12">
        <v>10</v>
      </c>
      <c r="G199" s="12">
        <v>11249.999999999998</v>
      </c>
      <c r="H199" s="20" t="s">
        <v>572</v>
      </c>
      <c r="I199" s="20" t="s">
        <v>39</v>
      </c>
      <c r="J199" s="38">
        <f t="shared" si="20"/>
        <v>112499.99999999999</v>
      </c>
      <c r="K199" s="38"/>
      <c r="L199" s="38">
        <f t="shared" si="21"/>
        <v>126000</v>
      </c>
    </row>
    <row r="200" spans="1:12" s="14" customFormat="1" ht="45">
      <c r="A200" s="27">
        <v>191</v>
      </c>
      <c r="B200" s="36" t="s">
        <v>316</v>
      </c>
      <c r="C200" s="20" t="s">
        <v>14</v>
      </c>
      <c r="D200" s="36" t="s">
        <v>316</v>
      </c>
      <c r="E200" s="36" t="s">
        <v>175</v>
      </c>
      <c r="F200" s="12">
        <v>2</v>
      </c>
      <c r="G200" s="12">
        <v>6428.5714285714275</v>
      </c>
      <c r="H200" s="20" t="s">
        <v>572</v>
      </c>
      <c r="I200" s="20" t="s">
        <v>39</v>
      </c>
      <c r="J200" s="38">
        <f t="shared" si="20"/>
        <v>12857.142857142855</v>
      </c>
      <c r="K200" s="38"/>
      <c r="L200" s="38">
        <f t="shared" si="21"/>
        <v>14399.999999999998</v>
      </c>
    </row>
    <row r="201" spans="1:12" s="14" customFormat="1" ht="45">
      <c r="A201" s="27">
        <v>192</v>
      </c>
      <c r="B201" s="36" t="s">
        <v>317</v>
      </c>
      <c r="C201" s="20" t="s">
        <v>14</v>
      </c>
      <c r="D201" s="36" t="s">
        <v>318</v>
      </c>
      <c r="E201" s="36" t="s">
        <v>175</v>
      </c>
      <c r="F201" s="12">
        <v>1</v>
      </c>
      <c r="G201" s="12">
        <v>59107.142857142855</v>
      </c>
      <c r="H201" s="20" t="s">
        <v>572</v>
      </c>
      <c r="I201" s="20" t="s">
        <v>39</v>
      </c>
      <c r="J201" s="38">
        <f t="shared" si="20"/>
        <v>59107.142857142855</v>
      </c>
      <c r="K201" s="38"/>
      <c r="L201" s="38">
        <f t="shared" si="21"/>
        <v>66200</v>
      </c>
    </row>
    <row r="202" spans="1:12" s="14" customFormat="1" ht="45">
      <c r="A202" s="27">
        <v>193</v>
      </c>
      <c r="B202" s="36" t="s">
        <v>319</v>
      </c>
      <c r="C202" s="20" t="s">
        <v>14</v>
      </c>
      <c r="D202" s="36" t="s">
        <v>320</v>
      </c>
      <c r="E202" s="36" t="s">
        <v>83</v>
      </c>
      <c r="F202" s="12">
        <v>6</v>
      </c>
      <c r="G202" s="12">
        <v>1607.1428571428569</v>
      </c>
      <c r="H202" s="20" t="s">
        <v>573</v>
      </c>
      <c r="I202" s="20" t="s">
        <v>39</v>
      </c>
      <c r="J202" s="38">
        <f t="shared" si="20"/>
        <v>9642.8571428571413</v>
      </c>
      <c r="K202" s="38"/>
      <c r="L202" s="38">
        <f t="shared" si="21"/>
        <v>10800</v>
      </c>
    </row>
    <row r="203" spans="1:12" s="14" customFormat="1" ht="45">
      <c r="A203" s="27">
        <v>194</v>
      </c>
      <c r="B203" s="36" t="s">
        <v>321</v>
      </c>
      <c r="C203" s="20" t="s">
        <v>14</v>
      </c>
      <c r="D203" s="36" t="s">
        <v>322</v>
      </c>
      <c r="E203" s="36" t="s">
        <v>83</v>
      </c>
      <c r="F203" s="12">
        <v>2</v>
      </c>
      <c r="G203" s="12">
        <v>394.64285714285711</v>
      </c>
      <c r="H203" s="20" t="s">
        <v>573</v>
      </c>
      <c r="I203" s="20" t="s">
        <v>39</v>
      </c>
      <c r="J203" s="38">
        <f t="shared" si="20"/>
        <v>789.28571428571422</v>
      </c>
      <c r="K203" s="38"/>
      <c r="L203" s="38">
        <f t="shared" si="21"/>
        <v>884</v>
      </c>
    </row>
    <row r="204" spans="1:12" s="14" customFormat="1" ht="45">
      <c r="A204" s="27">
        <v>195</v>
      </c>
      <c r="B204" s="36" t="s">
        <v>323</v>
      </c>
      <c r="C204" s="20" t="s">
        <v>14</v>
      </c>
      <c r="D204" s="36" t="s">
        <v>324</v>
      </c>
      <c r="E204" s="36" t="s">
        <v>83</v>
      </c>
      <c r="F204" s="12">
        <v>4</v>
      </c>
      <c r="G204" s="12">
        <v>1696.4285714285713</v>
      </c>
      <c r="H204" s="20" t="s">
        <v>573</v>
      </c>
      <c r="I204" s="20" t="s">
        <v>39</v>
      </c>
      <c r="J204" s="38">
        <f t="shared" si="20"/>
        <v>6785.7142857142853</v>
      </c>
      <c r="K204" s="38"/>
      <c r="L204" s="38">
        <f t="shared" si="21"/>
        <v>7600</v>
      </c>
    </row>
    <row r="205" spans="1:12" s="14" customFormat="1" ht="45">
      <c r="A205" s="27">
        <v>196</v>
      </c>
      <c r="B205" s="36" t="s">
        <v>325</v>
      </c>
      <c r="C205" s="20" t="s">
        <v>14</v>
      </c>
      <c r="D205" s="36" t="s">
        <v>325</v>
      </c>
      <c r="E205" s="36" t="s">
        <v>83</v>
      </c>
      <c r="F205" s="12">
        <v>2</v>
      </c>
      <c r="G205" s="12">
        <v>107.14285714285714</v>
      </c>
      <c r="H205" s="20" t="s">
        <v>573</v>
      </c>
      <c r="I205" s="20" t="s">
        <v>39</v>
      </c>
      <c r="J205" s="38">
        <f t="shared" si="20"/>
        <v>214.28571428571428</v>
      </c>
      <c r="K205" s="38"/>
      <c r="L205" s="38">
        <f t="shared" si="21"/>
        <v>240</v>
      </c>
    </row>
    <row r="206" spans="1:12" s="14" customFormat="1" ht="45">
      <c r="A206" s="27">
        <v>197</v>
      </c>
      <c r="B206" s="36" t="s">
        <v>326</v>
      </c>
      <c r="C206" s="20" t="s">
        <v>14</v>
      </c>
      <c r="D206" s="36" t="s">
        <v>327</v>
      </c>
      <c r="E206" s="36" t="s">
        <v>83</v>
      </c>
      <c r="F206" s="12">
        <v>2</v>
      </c>
      <c r="G206" s="12">
        <v>3044.6428571428569</v>
      </c>
      <c r="H206" s="20" t="s">
        <v>573</v>
      </c>
      <c r="I206" s="20" t="s">
        <v>39</v>
      </c>
      <c r="J206" s="38">
        <f t="shared" si="20"/>
        <v>6089.2857142857138</v>
      </c>
      <c r="K206" s="38"/>
      <c r="L206" s="38">
        <f t="shared" si="21"/>
        <v>6820</v>
      </c>
    </row>
    <row r="207" spans="1:12" s="14" customFormat="1" ht="45">
      <c r="A207" s="27">
        <v>198</v>
      </c>
      <c r="B207" s="36" t="s">
        <v>328</v>
      </c>
      <c r="C207" s="20" t="s">
        <v>14</v>
      </c>
      <c r="D207" s="36" t="s">
        <v>329</v>
      </c>
      <c r="E207" s="36" t="s">
        <v>83</v>
      </c>
      <c r="F207" s="12">
        <v>3</v>
      </c>
      <c r="G207" s="12">
        <v>955.35714285714278</v>
      </c>
      <c r="H207" s="20" t="s">
        <v>573</v>
      </c>
      <c r="I207" s="20" t="s">
        <v>39</v>
      </c>
      <c r="J207" s="38">
        <f t="shared" si="20"/>
        <v>2866.0714285714284</v>
      </c>
      <c r="K207" s="38"/>
      <c r="L207" s="38">
        <f t="shared" si="21"/>
        <v>3210</v>
      </c>
    </row>
    <row r="208" spans="1:12" s="14" customFormat="1" ht="45">
      <c r="A208" s="27">
        <v>199</v>
      </c>
      <c r="B208" s="36" t="s">
        <v>330</v>
      </c>
      <c r="C208" s="20" t="s">
        <v>14</v>
      </c>
      <c r="D208" s="36" t="s">
        <v>331</v>
      </c>
      <c r="E208" s="36" t="s">
        <v>83</v>
      </c>
      <c r="F208" s="12">
        <v>50</v>
      </c>
      <c r="G208" s="12">
        <v>848.21428571428567</v>
      </c>
      <c r="H208" s="20" t="s">
        <v>573</v>
      </c>
      <c r="I208" s="20" t="s">
        <v>39</v>
      </c>
      <c r="J208" s="38">
        <f t="shared" si="20"/>
        <v>42410.714285714283</v>
      </c>
      <c r="K208" s="38"/>
      <c r="L208" s="38">
        <f t="shared" si="21"/>
        <v>47500</v>
      </c>
    </row>
    <row r="209" spans="1:12" s="14" customFormat="1" ht="45">
      <c r="A209" s="27">
        <v>200</v>
      </c>
      <c r="B209" s="36" t="s">
        <v>332</v>
      </c>
      <c r="C209" s="20" t="s">
        <v>14</v>
      </c>
      <c r="D209" s="36" t="s">
        <v>333</v>
      </c>
      <c r="E209" s="36" t="s">
        <v>83</v>
      </c>
      <c r="F209" s="12">
        <v>30</v>
      </c>
      <c r="G209" s="12">
        <v>1160.7142857142856</v>
      </c>
      <c r="H209" s="20" t="s">
        <v>573</v>
      </c>
      <c r="I209" s="20" t="s">
        <v>39</v>
      </c>
      <c r="J209" s="38">
        <f t="shared" si="20"/>
        <v>34821.428571428565</v>
      </c>
      <c r="K209" s="38"/>
      <c r="L209" s="38">
        <f t="shared" si="21"/>
        <v>39000</v>
      </c>
    </row>
    <row r="210" spans="1:12" s="14" customFormat="1" ht="45">
      <c r="A210" s="27">
        <v>201</v>
      </c>
      <c r="B210" s="36" t="s">
        <v>330</v>
      </c>
      <c r="C210" s="20" t="s">
        <v>14</v>
      </c>
      <c r="D210" s="36" t="s">
        <v>334</v>
      </c>
      <c r="E210" s="36" t="s">
        <v>83</v>
      </c>
      <c r="F210" s="12">
        <v>50</v>
      </c>
      <c r="G210" s="12">
        <v>758.92857142857133</v>
      </c>
      <c r="H210" s="20" t="s">
        <v>573</v>
      </c>
      <c r="I210" s="20" t="s">
        <v>39</v>
      </c>
      <c r="J210" s="38">
        <f t="shared" si="20"/>
        <v>37946.428571428565</v>
      </c>
      <c r="K210" s="38"/>
      <c r="L210" s="38">
        <f t="shared" si="21"/>
        <v>42500</v>
      </c>
    </row>
    <row r="211" spans="1:12" s="14" customFormat="1" ht="45">
      <c r="A211" s="27">
        <v>202</v>
      </c>
      <c r="B211" s="36" t="s">
        <v>335</v>
      </c>
      <c r="C211" s="20" t="s">
        <v>14</v>
      </c>
      <c r="D211" s="36" t="s">
        <v>336</v>
      </c>
      <c r="E211" s="36" t="s">
        <v>83</v>
      </c>
      <c r="F211" s="12">
        <v>4</v>
      </c>
      <c r="G211" s="12">
        <v>401.78571428571422</v>
      </c>
      <c r="H211" s="20" t="s">
        <v>573</v>
      </c>
      <c r="I211" s="20" t="s">
        <v>39</v>
      </c>
      <c r="J211" s="38">
        <f t="shared" si="20"/>
        <v>1607.1428571428569</v>
      </c>
      <c r="K211" s="38"/>
      <c r="L211" s="38">
        <f t="shared" si="21"/>
        <v>1799.9999999999998</v>
      </c>
    </row>
    <row r="212" spans="1:12" s="14" customFormat="1" ht="45">
      <c r="A212" s="27">
        <v>203</v>
      </c>
      <c r="B212" s="36" t="s">
        <v>337</v>
      </c>
      <c r="C212" s="20" t="s">
        <v>14</v>
      </c>
      <c r="D212" s="36" t="s">
        <v>338</v>
      </c>
      <c r="E212" s="36" t="s">
        <v>83</v>
      </c>
      <c r="F212" s="12">
        <v>8</v>
      </c>
      <c r="G212" s="12">
        <v>1249.9999999999998</v>
      </c>
      <c r="H212" s="20" t="s">
        <v>573</v>
      </c>
      <c r="I212" s="20" t="s">
        <v>39</v>
      </c>
      <c r="J212" s="38">
        <f t="shared" si="20"/>
        <v>9999.9999999999982</v>
      </c>
      <c r="K212" s="38"/>
      <c r="L212" s="38">
        <f t="shared" si="21"/>
        <v>11199.999999999998</v>
      </c>
    </row>
    <row r="213" spans="1:12" s="14" customFormat="1" ht="45">
      <c r="A213" s="27">
        <v>204</v>
      </c>
      <c r="B213" s="36" t="s">
        <v>339</v>
      </c>
      <c r="C213" s="20" t="s">
        <v>14</v>
      </c>
      <c r="D213" s="36" t="s">
        <v>340</v>
      </c>
      <c r="E213" s="36" t="s">
        <v>311</v>
      </c>
      <c r="F213" s="12">
        <v>1</v>
      </c>
      <c r="G213" s="12">
        <v>392.85714285714283</v>
      </c>
      <c r="H213" s="20" t="s">
        <v>573</v>
      </c>
      <c r="I213" s="20" t="s">
        <v>39</v>
      </c>
      <c r="J213" s="38">
        <f t="shared" si="20"/>
        <v>392.85714285714283</v>
      </c>
      <c r="K213" s="38"/>
      <c r="L213" s="38">
        <f t="shared" si="21"/>
        <v>440</v>
      </c>
    </row>
    <row r="214" spans="1:12" s="14" customFormat="1" ht="75">
      <c r="A214" s="27">
        <v>205</v>
      </c>
      <c r="B214" s="36" t="s">
        <v>341</v>
      </c>
      <c r="C214" s="20" t="s">
        <v>14</v>
      </c>
      <c r="D214" s="36" t="s">
        <v>342</v>
      </c>
      <c r="E214" s="36" t="s">
        <v>71</v>
      </c>
      <c r="F214" s="12">
        <v>20</v>
      </c>
      <c r="G214" s="12">
        <v>104.46429999999999</v>
      </c>
      <c r="H214" s="20" t="s">
        <v>571</v>
      </c>
      <c r="I214" s="20" t="s">
        <v>39</v>
      </c>
      <c r="J214" s="38">
        <f t="shared" si="20"/>
        <v>2089.2860000000001</v>
      </c>
      <c r="K214" s="38"/>
      <c r="L214" s="38">
        <f t="shared" si="21"/>
        <v>2340.0003200000001</v>
      </c>
    </row>
    <row r="215" spans="1:12" s="14" customFormat="1" ht="75">
      <c r="A215" s="27">
        <v>206</v>
      </c>
      <c r="B215" s="36" t="s">
        <v>341</v>
      </c>
      <c r="C215" s="20" t="s">
        <v>14</v>
      </c>
      <c r="D215" s="36" t="s">
        <v>343</v>
      </c>
      <c r="E215" s="36" t="s">
        <v>71</v>
      </c>
      <c r="F215" s="12">
        <v>24</v>
      </c>
      <c r="G215" s="12">
        <v>111.6075</v>
      </c>
      <c r="H215" s="20" t="s">
        <v>571</v>
      </c>
      <c r="I215" s="20" t="s">
        <v>39</v>
      </c>
      <c r="J215" s="38">
        <f t="shared" si="20"/>
        <v>2678.58</v>
      </c>
      <c r="K215" s="38"/>
      <c r="L215" s="38">
        <f t="shared" si="21"/>
        <v>3000.0096000000003</v>
      </c>
    </row>
    <row r="216" spans="1:12" s="14" customFormat="1" ht="75">
      <c r="A216" s="27">
        <v>207</v>
      </c>
      <c r="B216" s="36" t="s">
        <v>341</v>
      </c>
      <c r="C216" s="20" t="s">
        <v>14</v>
      </c>
      <c r="D216" s="36" t="s">
        <v>344</v>
      </c>
      <c r="E216" s="36" t="s">
        <v>71</v>
      </c>
      <c r="F216" s="12">
        <v>20</v>
      </c>
      <c r="G216" s="12">
        <v>111.6075</v>
      </c>
      <c r="H216" s="20" t="s">
        <v>571</v>
      </c>
      <c r="I216" s="20" t="s">
        <v>39</v>
      </c>
      <c r="J216" s="38">
        <f t="shared" si="20"/>
        <v>2232.15</v>
      </c>
      <c r="K216" s="38"/>
      <c r="L216" s="38">
        <f t="shared" si="21"/>
        <v>2500.0080000000003</v>
      </c>
    </row>
    <row r="217" spans="1:12" s="14" customFormat="1" ht="75">
      <c r="A217" s="27">
        <v>208</v>
      </c>
      <c r="B217" s="36" t="s">
        <v>345</v>
      </c>
      <c r="C217" s="20" t="s">
        <v>14</v>
      </c>
      <c r="D217" s="36" t="s">
        <v>346</v>
      </c>
      <c r="E217" s="36" t="s">
        <v>71</v>
      </c>
      <c r="F217" s="12">
        <v>30</v>
      </c>
      <c r="G217" s="12">
        <v>208.03569999999999</v>
      </c>
      <c r="H217" s="20" t="s">
        <v>571</v>
      </c>
      <c r="I217" s="20" t="s">
        <v>39</v>
      </c>
      <c r="J217" s="38">
        <f t="shared" si="20"/>
        <v>6241.0709999999999</v>
      </c>
      <c r="K217" s="38"/>
      <c r="L217" s="38">
        <f t="shared" si="21"/>
        <v>6989.9995200000003</v>
      </c>
    </row>
    <row r="218" spans="1:12" s="14" customFormat="1" ht="75">
      <c r="A218" s="27">
        <v>209</v>
      </c>
      <c r="B218" s="36" t="s">
        <v>345</v>
      </c>
      <c r="C218" s="20" t="s">
        <v>14</v>
      </c>
      <c r="D218" s="36" t="s">
        <v>347</v>
      </c>
      <c r="E218" s="36" t="s">
        <v>71</v>
      </c>
      <c r="F218" s="12">
        <v>30</v>
      </c>
      <c r="G218" s="12">
        <v>250</v>
      </c>
      <c r="H218" s="20" t="s">
        <v>571</v>
      </c>
      <c r="I218" s="20" t="s">
        <v>39</v>
      </c>
      <c r="J218" s="38">
        <f t="shared" si="20"/>
        <v>7500</v>
      </c>
      <c r="K218" s="38"/>
      <c r="L218" s="38">
        <f t="shared" si="21"/>
        <v>8400</v>
      </c>
    </row>
    <row r="219" spans="1:12" s="14" customFormat="1" ht="75">
      <c r="A219" s="27">
        <v>210</v>
      </c>
      <c r="B219" s="36" t="s">
        <v>345</v>
      </c>
      <c r="C219" s="20" t="s">
        <v>14</v>
      </c>
      <c r="D219" s="36" t="s">
        <v>348</v>
      </c>
      <c r="E219" s="36" t="s">
        <v>71</v>
      </c>
      <c r="F219" s="12">
        <v>20</v>
      </c>
      <c r="G219" s="12">
        <v>250</v>
      </c>
      <c r="H219" s="20" t="s">
        <v>571</v>
      </c>
      <c r="I219" s="20" t="s">
        <v>39</v>
      </c>
      <c r="J219" s="38">
        <f t="shared" si="20"/>
        <v>5000</v>
      </c>
      <c r="K219" s="38"/>
      <c r="L219" s="38">
        <f t="shared" si="21"/>
        <v>5600.0000000000009</v>
      </c>
    </row>
    <row r="220" spans="1:12" s="14" customFormat="1" ht="75">
      <c r="A220" s="27">
        <v>211</v>
      </c>
      <c r="B220" s="36" t="s">
        <v>349</v>
      </c>
      <c r="C220" s="20" t="s">
        <v>14</v>
      </c>
      <c r="D220" s="36" t="s">
        <v>350</v>
      </c>
      <c r="E220" s="36" t="s">
        <v>71</v>
      </c>
      <c r="F220" s="12">
        <v>100</v>
      </c>
      <c r="G220" s="12">
        <v>31.25</v>
      </c>
      <c r="H220" s="20" t="s">
        <v>571</v>
      </c>
      <c r="I220" s="20" t="s">
        <v>39</v>
      </c>
      <c r="J220" s="38">
        <f t="shared" si="20"/>
        <v>3125</v>
      </c>
      <c r="K220" s="38"/>
      <c r="L220" s="38">
        <f t="shared" si="21"/>
        <v>3500.0000000000005</v>
      </c>
    </row>
    <row r="221" spans="1:12" s="14" customFormat="1" ht="75">
      <c r="A221" s="27">
        <v>212</v>
      </c>
      <c r="B221" s="36" t="s">
        <v>349</v>
      </c>
      <c r="C221" s="20" t="s">
        <v>14</v>
      </c>
      <c r="D221" s="36" t="s">
        <v>351</v>
      </c>
      <c r="E221" s="36" t="s">
        <v>71</v>
      </c>
      <c r="F221" s="12">
        <v>100</v>
      </c>
      <c r="G221" s="12">
        <v>52.678570000000001</v>
      </c>
      <c r="H221" s="20" t="s">
        <v>571</v>
      </c>
      <c r="I221" s="20" t="s">
        <v>39</v>
      </c>
      <c r="J221" s="38">
        <f t="shared" si="20"/>
        <v>5267.857</v>
      </c>
      <c r="K221" s="38"/>
      <c r="L221" s="38">
        <f t="shared" si="21"/>
        <v>5899.9998400000004</v>
      </c>
    </row>
    <row r="222" spans="1:12" s="14" customFormat="1" ht="75">
      <c r="A222" s="27">
        <v>213</v>
      </c>
      <c r="B222" s="36" t="s">
        <v>352</v>
      </c>
      <c r="C222" s="20" t="s">
        <v>14</v>
      </c>
      <c r="D222" s="36" t="s">
        <v>353</v>
      </c>
      <c r="E222" s="36" t="s">
        <v>71</v>
      </c>
      <c r="F222" s="12">
        <v>5</v>
      </c>
      <c r="G222" s="12">
        <v>803.57140000000004</v>
      </c>
      <c r="H222" s="20" t="s">
        <v>571</v>
      </c>
      <c r="I222" s="20" t="s">
        <v>39</v>
      </c>
      <c r="J222" s="38">
        <f t="shared" si="20"/>
        <v>4017.857</v>
      </c>
      <c r="K222" s="38"/>
      <c r="L222" s="38">
        <f t="shared" si="21"/>
        <v>4499.9998400000004</v>
      </c>
    </row>
    <row r="223" spans="1:12" s="14" customFormat="1" ht="75">
      <c r="A223" s="27">
        <v>214</v>
      </c>
      <c r="B223" s="36" t="s">
        <v>354</v>
      </c>
      <c r="C223" s="20" t="s">
        <v>14</v>
      </c>
      <c r="D223" s="36" t="s">
        <v>355</v>
      </c>
      <c r="E223" s="36" t="s">
        <v>175</v>
      </c>
      <c r="F223" s="12">
        <v>100</v>
      </c>
      <c r="G223" s="12">
        <v>174.10714285714283</v>
      </c>
      <c r="H223" s="20" t="s">
        <v>571</v>
      </c>
      <c r="I223" s="20" t="s">
        <v>39</v>
      </c>
      <c r="J223" s="38">
        <f t="shared" si="20"/>
        <v>17410.714285714283</v>
      </c>
      <c r="K223" s="38"/>
      <c r="L223" s="38">
        <f t="shared" si="21"/>
        <v>19500</v>
      </c>
    </row>
    <row r="224" spans="1:12" s="14" customFormat="1" ht="75">
      <c r="A224" s="27">
        <v>215</v>
      </c>
      <c r="B224" s="36" t="s">
        <v>356</v>
      </c>
      <c r="C224" s="20" t="s">
        <v>14</v>
      </c>
      <c r="D224" s="36" t="s">
        <v>357</v>
      </c>
      <c r="E224" s="36" t="s">
        <v>175</v>
      </c>
      <c r="F224" s="12">
        <v>100</v>
      </c>
      <c r="G224" s="12">
        <v>129.46428571428569</v>
      </c>
      <c r="H224" s="20" t="s">
        <v>571</v>
      </c>
      <c r="I224" s="20" t="s">
        <v>39</v>
      </c>
      <c r="J224" s="38">
        <f t="shared" si="20"/>
        <v>12946.428571428569</v>
      </c>
      <c r="K224" s="38"/>
      <c r="L224" s="38">
        <f t="shared" si="21"/>
        <v>14499.999999999998</v>
      </c>
    </row>
    <row r="225" spans="1:12" s="14" customFormat="1" ht="75">
      <c r="A225" s="27">
        <v>216</v>
      </c>
      <c r="B225" s="36" t="s">
        <v>358</v>
      </c>
      <c r="C225" s="20" t="s">
        <v>14</v>
      </c>
      <c r="D225" s="36" t="s">
        <v>359</v>
      </c>
      <c r="E225" s="36" t="s">
        <v>71</v>
      </c>
      <c r="F225" s="12">
        <v>2</v>
      </c>
      <c r="G225" s="12">
        <v>2075.8928571428569</v>
      </c>
      <c r="H225" s="20" t="s">
        <v>571</v>
      </c>
      <c r="I225" s="20" t="s">
        <v>39</v>
      </c>
      <c r="J225" s="38">
        <f t="shared" si="20"/>
        <v>4151.7857142857138</v>
      </c>
      <c r="K225" s="38"/>
      <c r="L225" s="38">
        <f t="shared" si="21"/>
        <v>4650</v>
      </c>
    </row>
    <row r="226" spans="1:12" s="14" customFormat="1" ht="75">
      <c r="A226" s="27">
        <v>217</v>
      </c>
      <c r="B226" s="36" t="s">
        <v>360</v>
      </c>
      <c r="C226" s="20" t="s">
        <v>14</v>
      </c>
      <c r="D226" s="36" t="s">
        <v>361</v>
      </c>
      <c r="E226" s="36" t="s">
        <v>71</v>
      </c>
      <c r="F226" s="12">
        <v>4</v>
      </c>
      <c r="G226" s="12">
        <v>763.39285714285711</v>
      </c>
      <c r="H226" s="20" t="s">
        <v>571</v>
      </c>
      <c r="I226" s="20" t="s">
        <v>39</v>
      </c>
      <c r="J226" s="38">
        <f t="shared" si="20"/>
        <v>3053.5714285714284</v>
      </c>
      <c r="K226" s="38"/>
      <c r="L226" s="38">
        <f t="shared" si="21"/>
        <v>3420</v>
      </c>
    </row>
    <row r="227" spans="1:12" s="14" customFormat="1" ht="75">
      <c r="A227" s="27">
        <v>218</v>
      </c>
      <c r="B227" s="36" t="s">
        <v>362</v>
      </c>
      <c r="C227" s="20" t="s">
        <v>14</v>
      </c>
      <c r="D227" s="36" t="s">
        <v>363</v>
      </c>
      <c r="E227" s="36" t="s">
        <v>175</v>
      </c>
      <c r="F227" s="12">
        <v>2</v>
      </c>
      <c r="G227" s="12">
        <v>5022.3214285714284</v>
      </c>
      <c r="H227" s="20" t="s">
        <v>571</v>
      </c>
      <c r="I227" s="20" t="s">
        <v>39</v>
      </c>
      <c r="J227" s="38">
        <f t="shared" si="20"/>
        <v>10044.642857142857</v>
      </c>
      <c r="K227" s="38"/>
      <c r="L227" s="38">
        <f t="shared" si="21"/>
        <v>11250</v>
      </c>
    </row>
    <row r="228" spans="1:12" s="14" customFormat="1" ht="45">
      <c r="A228" s="27">
        <v>219</v>
      </c>
      <c r="B228" s="36" t="s">
        <v>364</v>
      </c>
      <c r="C228" s="20" t="s">
        <v>14</v>
      </c>
      <c r="D228" s="36" t="s">
        <v>365</v>
      </c>
      <c r="E228" s="36" t="s">
        <v>175</v>
      </c>
      <c r="F228" s="12">
        <v>1</v>
      </c>
      <c r="G228" s="12">
        <v>17879.464285714283</v>
      </c>
      <c r="H228" s="20" t="s">
        <v>569</v>
      </c>
      <c r="I228" s="20" t="s">
        <v>39</v>
      </c>
      <c r="J228" s="38">
        <f t="shared" si="20"/>
        <v>17879.464285714283</v>
      </c>
      <c r="K228" s="38"/>
      <c r="L228" s="38">
        <f t="shared" si="21"/>
        <v>20025</v>
      </c>
    </row>
    <row r="229" spans="1:12" s="14" customFormat="1" ht="45">
      <c r="A229" s="27">
        <v>220</v>
      </c>
      <c r="B229" s="36" t="s">
        <v>366</v>
      </c>
      <c r="C229" s="20" t="s">
        <v>14</v>
      </c>
      <c r="D229" s="36" t="s">
        <v>367</v>
      </c>
      <c r="E229" s="36" t="s">
        <v>149</v>
      </c>
      <c r="F229" s="12">
        <v>15</v>
      </c>
      <c r="G229" s="12">
        <v>1303.5714285714284</v>
      </c>
      <c r="H229" s="20" t="s">
        <v>569</v>
      </c>
      <c r="I229" s="20" t="s">
        <v>39</v>
      </c>
      <c r="J229" s="38">
        <f t="shared" si="20"/>
        <v>19553.571428571428</v>
      </c>
      <c r="K229" s="38"/>
      <c r="L229" s="38">
        <f t="shared" si="21"/>
        <v>21900</v>
      </c>
    </row>
    <row r="230" spans="1:12" s="14" customFormat="1" ht="45">
      <c r="A230" s="27">
        <v>221</v>
      </c>
      <c r="B230" s="36" t="s">
        <v>368</v>
      </c>
      <c r="C230" s="20" t="s">
        <v>14</v>
      </c>
      <c r="D230" s="36" t="s">
        <v>369</v>
      </c>
      <c r="E230" s="36" t="s">
        <v>175</v>
      </c>
      <c r="F230" s="12">
        <v>1</v>
      </c>
      <c r="G230" s="12">
        <v>13629.464285714284</v>
      </c>
      <c r="H230" s="20" t="s">
        <v>569</v>
      </c>
      <c r="I230" s="20" t="s">
        <v>39</v>
      </c>
      <c r="J230" s="38">
        <f t="shared" si="20"/>
        <v>13629.464285714284</v>
      </c>
      <c r="K230" s="38"/>
      <c r="L230" s="38">
        <f t="shared" si="21"/>
        <v>15265</v>
      </c>
    </row>
    <row r="231" spans="1:12" s="14" customFormat="1" ht="90">
      <c r="A231" s="27">
        <v>222</v>
      </c>
      <c r="B231" s="36" t="s">
        <v>370</v>
      </c>
      <c r="C231" s="20" t="s">
        <v>14</v>
      </c>
      <c r="D231" s="36" t="s">
        <v>371</v>
      </c>
      <c r="E231" s="36" t="s">
        <v>160</v>
      </c>
      <c r="F231" s="12">
        <v>2</v>
      </c>
      <c r="G231" s="12">
        <v>1691.9642857142856</v>
      </c>
      <c r="H231" s="20" t="s">
        <v>569</v>
      </c>
      <c r="I231" s="20" t="s">
        <v>39</v>
      </c>
      <c r="J231" s="38">
        <f t="shared" si="20"/>
        <v>3383.9285714285711</v>
      </c>
      <c r="K231" s="38"/>
      <c r="L231" s="38">
        <f t="shared" si="21"/>
        <v>3790</v>
      </c>
    </row>
    <row r="232" spans="1:12" s="14" customFormat="1" ht="45">
      <c r="A232" s="27">
        <v>223</v>
      </c>
      <c r="B232" s="36" t="s">
        <v>372</v>
      </c>
      <c r="C232" s="20" t="s">
        <v>14</v>
      </c>
      <c r="D232" s="36" t="s">
        <v>373</v>
      </c>
      <c r="E232" s="36" t="s">
        <v>311</v>
      </c>
      <c r="F232" s="12">
        <v>0.1</v>
      </c>
      <c r="G232" s="12">
        <v>16785.714285714283</v>
      </c>
      <c r="H232" s="20" t="s">
        <v>569</v>
      </c>
      <c r="I232" s="20" t="s">
        <v>39</v>
      </c>
      <c r="J232" s="38">
        <f t="shared" si="20"/>
        <v>1678.5714285714284</v>
      </c>
      <c r="K232" s="38"/>
      <c r="L232" s="38">
        <f t="shared" si="21"/>
        <v>1880</v>
      </c>
    </row>
    <row r="233" spans="1:12" s="14" customFormat="1" ht="90">
      <c r="A233" s="27">
        <v>224</v>
      </c>
      <c r="B233" s="36" t="s">
        <v>374</v>
      </c>
      <c r="C233" s="20" t="s">
        <v>14</v>
      </c>
      <c r="D233" s="36" t="s">
        <v>375</v>
      </c>
      <c r="E233" s="36" t="s">
        <v>175</v>
      </c>
      <c r="F233" s="12">
        <v>2</v>
      </c>
      <c r="G233" s="12">
        <v>1691.9642857142856</v>
      </c>
      <c r="H233" s="20" t="s">
        <v>569</v>
      </c>
      <c r="I233" s="20" t="s">
        <v>39</v>
      </c>
      <c r="J233" s="38">
        <f t="shared" si="20"/>
        <v>3383.9285714285711</v>
      </c>
      <c r="K233" s="38"/>
      <c r="L233" s="38">
        <f t="shared" si="21"/>
        <v>3790</v>
      </c>
    </row>
    <row r="234" spans="1:12" s="14" customFormat="1" ht="45">
      <c r="A234" s="27">
        <v>225</v>
      </c>
      <c r="B234" s="36" t="s">
        <v>376</v>
      </c>
      <c r="C234" s="20" t="s">
        <v>14</v>
      </c>
      <c r="D234" s="36" t="s">
        <v>377</v>
      </c>
      <c r="E234" s="36" t="s">
        <v>311</v>
      </c>
      <c r="F234" s="12">
        <v>1</v>
      </c>
      <c r="G234" s="12">
        <v>892.85714285714278</v>
      </c>
      <c r="H234" s="20" t="s">
        <v>569</v>
      </c>
      <c r="I234" s="20" t="s">
        <v>39</v>
      </c>
      <c r="J234" s="38">
        <f t="shared" si="20"/>
        <v>892.85714285714278</v>
      </c>
      <c r="K234" s="38"/>
      <c r="L234" s="38">
        <f t="shared" si="21"/>
        <v>1000</v>
      </c>
    </row>
    <row r="235" spans="1:12" s="14" customFormat="1" ht="75">
      <c r="A235" s="27">
        <v>226</v>
      </c>
      <c r="B235" s="36" t="s">
        <v>378</v>
      </c>
      <c r="C235" s="20" t="s">
        <v>14</v>
      </c>
      <c r="D235" s="36" t="s">
        <v>379</v>
      </c>
      <c r="E235" s="36" t="s">
        <v>175</v>
      </c>
      <c r="F235" s="12">
        <v>2</v>
      </c>
      <c r="G235" s="12">
        <v>2334.8214285714284</v>
      </c>
      <c r="H235" s="20" t="s">
        <v>569</v>
      </c>
      <c r="I235" s="20" t="s">
        <v>39</v>
      </c>
      <c r="J235" s="38">
        <f t="shared" si="20"/>
        <v>4669.6428571428569</v>
      </c>
      <c r="K235" s="38"/>
      <c r="L235" s="38">
        <f t="shared" si="21"/>
        <v>5230</v>
      </c>
    </row>
    <row r="236" spans="1:12" s="14" customFormat="1" ht="45">
      <c r="A236" s="27">
        <v>227</v>
      </c>
      <c r="B236" s="36" t="s">
        <v>380</v>
      </c>
      <c r="C236" s="20" t="s">
        <v>14</v>
      </c>
      <c r="D236" s="36" t="s">
        <v>381</v>
      </c>
      <c r="E236" s="36" t="s">
        <v>149</v>
      </c>
      <c r="F236" s="12">
        <v>1</v>
      </c>
      <c r="G236" s="12">
        <v>2607.1428571428569</v>
      </c>
      <c r="H236" s="20" t="s">
        <v>569</v>
      </c>
      <c r="I236" s="20" t="s">
        <v>39</v>
      </c>
      <c r="J236" s="38">
        <f t="shared" si="20"/>
        <v>2607.1428571428569</v>
      </c>
      <c r="K236" s="38"/>
      <c r="L236" s="38">
        <f t="shared" si="21"/>
        <v>2920</v>
      </c>
    </row>
    <row r="237" spans="1:12" s="14" customFormat="1" ht="45">
      <c r="A237" s="27">
        <v>228</v>
      </c>
      <c r="B237" s="36" t="s">
        <v>382</v>
      </c>
      <c r="C237" s="20" t="s">
        <v>14</v>
      </c>
      <c r="D237" s="36" t="s">
        <v>383</v>
      </c>
      <c r="E237" s="36" t="s">
        <v>175</v>
      </c>
      <c r="F237" s="12">
        <v>2</v>
      </c>
      <c r="G237" s="12">
        <v>830.35714285714278</v>
      </c>
      <c r="H237" s="20" t="s">
        <v>569</v>
      </c>
      <c r="I237" s="20" t="s">
        <v>39</v>
      </c>
      <c r="J237" s="38">
        <f t="shared" si="20"/>
        <v>1660.7142857142856</v>
      </c>
      <c r="K237" s="38"/>
      <c r="L237" s="38">
        <f t="shared" si="21"/>
        <v>1860</v>
      </c>
    </row>
    <row r="238" spans="1:12" s="14" customFormat="1" ht="45">
      <c r="A238" s="27">
        <v>229</v>
      </c>
      <c r="B238" s="36" t="s">
        <v>384</v>
      </c>
      <c r="C238" s="20" t="s">
        <v>14</v>
      </c>
      <c r="D238" s="36" t="s">
        <v>385</v>
      </c>
      <c r="E238" s="36" t="s">
        <v>311</v>
      </c>
      <c r="F238" s="12">
        <v>1</v>
      </c>
      <c r="G238" s="12">
        <v>401.78571428571422</v>
      </c>
      <c r="H238" s="20" t="s">
        <v>569</v>
      </c>
      <c r="I238" s="20" t="s">
        <v>39</v>
      </c>
      <c r="J238" s="38">
        <f t="shared" ref="J238:J296" si="22">G238*F238</f>
        <v>401.78571428571422</v>
      </c>
      <c r="K238" s="38"/>
      <c r="L238" s="38">
        <f t="shared" ref="L238:L296" si="23">J238*1.12</f>
        <v>449.99999999999994</v>
      </c>
    </row>
    <row r="239" spans="1:12" s="14" customFormat="1" ht="45">
      <c r="A239" s="27">
        <v>230</v>
      </c>
      <c r="B239" s="36" t="s">
        <v>386</v>
      </c>
      <c r="C239" s="20" t="s">
        <v>14</v>
      </c>
      <c r="D239" s="36" t="s">
        <v>387</v>
      </c>
      <c r="E239" s="36" t="s">
        <v>175</v>
      </c>
      <c r="F239" s="12">
        <v>2</v>
      </c>
      <c r="G239" s="12">
        <v>1861.6071428571427</v>
      </c>
      <c r="H239" s="20" t="s">
        <v>569</v>
      </c>
      <c r="I239" s="20" t="s">
        <v>39</v>
      </c>
      <c r="J239" s="38">
        <f t="shared" si="22"/>
        <v>3723.2142857142853</v>
      </c>
      <c r="K239" s="38"/>
      <c r="L239" s="38">
        <f t="shared" si="23"/>
        <v>4170</v>
      </c>
    </row>
    <row r="240" spans="1:12" s="14" customFormat="1" ht="45">
      <c r="A240" s="27">
        <v>231</v>
      </c>
      <c r="B240" s="36" t="s">
        <v>388</v>
      </c>
      <c r="C240" s="20" t="s">
        <v>14</v>
      </c>
      <c r="D240" s="36" t="s">
        <v>389</v>
      </c>
      <c r="E240" s="36" t="s">
        <v>149</v>
      </c>
      <c r="F240" s="12">
        <v>10</v>
      </c>
      <c r="G240" s="12">
        <v>8370.5357142857138</v>
      </c>
      <c r="H240" s="20" t="s">
        <v>569</v>
      </c>
      <c r="I240" s="20" t="s">
        <v>39</v>
      </c>
      <c r="J240" s="38">
        <f t="shared" si="22"/>
        <v>83705.35714285713</v>
      </c>
      <c r="K240" s="38"/>
      <c r="L240" s="38">
        <f t="shared" si="23"/>
        <v>93750</v>
      </c>
    </row>
    <row r="241" spans="1:12" s="14" customFormat="1" ht="45">
      <c r="A241" s="27">
        <v>232</v>
      </c>
      <c r="B241" s="36" t="s">
        <v>390</v>
      </c>
      <c r="C241" s="20" t="s">
        <v>14</v>
      </c>
      <c r="D241" s="36" t="s">
        <v>391</v>
      </c>
      <c r="E241" s="36" t="s">
        <v>175</v>
      </c>
      <c r="F241" s="12">
        <v>2</v>
      </c>
      <c r="G241" s="12">
        <v>1964.285714285714</v>
      </c>
      <c r="H241" s="20" t="s">
        <v>569</v>
      </c>
      <c r="I241" s="20" t="s">
        <v>39</v>
      </c>
      <c r="J241" s="38">
        <f t="shared" si="22"/>
        <v>3928.571428571428</v>
      </c>
      <c r="K241" s="38"/>
      <c r="L241" s="38">
        <f t="shared" si="23"/>
        <v>4400</v>
      </c>
    </row>
    <row r="242" spans="1:12" s="14" customFormat="1" ht="60">
      <c r="A242" s="27">
        <v>233</v>
      </c>
      <c r="B242" s="36" t="s">
        <v>392</v>
      </c>
      <c r="C242" s="20" t="s">
        <v>14</v>
      </c>
      <c r="D242" s="36" t="s">
        <v>393</v>
      </c>
      <c r="E242" s="36" t="s">
        <v>175</v>
      </c>
      <c r="F242" s="12">
        <v>1</v>
      </c>
      <c r="G242" s="12">
        <v>2276.7857142857142</v>
      </c>
      <c r="H242" s="20" t="s">
        <v>569</v>
      </c>
      <c r="I242" s="20" t="s">
        <v>39</v>
      </c>
      <c r="J242" s="38">
        <f t="shared" si="22"/>
        <v>2276.7857142857142</v>
      </c>
      <c r="K242" s="38"/>
      <c r="L242" s="38">
        <f t="shared" si="23"/>
        <v>2550</v>
      </c>
    </row>
    <row r="243" spans="1:12" s="14" customFormat="1" ht="45">
      <c r="A243" s="27">
        <v>234</v>
      </c>
      <c r="B243" s="36" t="s">
        <v>394</v>
      </c>
      <c r="C243" s="20" t="s">
        <v>14</v>
      </c>
      <c r="D243" s="36" t="s">
        <v>395</v>
      </c>
      <c r="E243" s="36" t="s">
        <v>311</v>
      </c>
      <c r="F243" s="12">
        <v>2</v>
      </c>
      <c r="G243" s="12">
        <v>1071.4285714285713</v>
      </c>
      <c r="H243" s="20" t="s">
        <v>569</v>
      </c>
      <c r="I243" s="20" t="s">
        <v>39</v>
      </c>
      <c r="J243" s="38">
        <f t="shared" si="22"/>
        <v>2142.8571428571427</v>
      </c>
      <c r="K243" s="38"/>
      <c r="L243" s="38">
        <f t="shared" si="23"/>
        <v>2400</v>
      </c>
    </row>
    <row r="244" spans="1:12" s="14" customFormat="1" ht="45">
      <c r="A244" s="27">
        <v>235</v>
      </c>
      <c r="B244" s="36" t="s">
        <v>396</v>
      </c>
      <c r="C244" s="20" t="s">
        <v>14</v>
      </c>
      <c r="D244" s="36" t="s">
        <v>397</v>
      </c>
      <c r="E244" s="36" t="s">
        <v>149</v>
      </c>
      <c r="F244" s="12">
        <v>1</v>
      </c>
      <c r="G244" s="12">
        <v>10379.464285714284</v>
      </c>
      <c r="H244" s="20" t="s">
        <v>569</v>
      </c>
      <c r="I244" s="20" t="s">
        <v>39</v>
      </c>
      <c r="J244" s="38">
        <f t="shared" si="22"/>
        <v>10379.464285714284</v>
      </c>
      <c r="K244" s="38"/>
      <c r="L244" s="38">
        <f t="shared" si="23"/>
        <v>11625</v>
      </c>
    </row>
    <row r="245" spans="1:12" s="14" customFormat="1" ht="45">
      <c r="A245" s="27">
        <v>236</v>
      </c>
      <c r="B245" s="36" t="s">
        <v>398</v>
      </c>
      <c r="C245" s="20" t="s">
        <v>14</v>
      </c>
      <c r="D245" s="36" t="s">
        <v>399</v>
      </c>
      <c r="E245" s="36" t="s">
        <v>311</v>
      </c>
      <c r="F245" s="12">
        <v>1</v>
      </c>
      <c r="G245" s="12">
        <v>642.85714285714278</v>
      </c>
      <c r="H245" s="20" t="s">
        <v>569</v>
      </c>
      <c r="I245" s="20" t="s">
        <v>39</v>
      </c>
      <c r="J245" s="38">
        <f t="shared" si="22"/>
        <v>642.85714285714278</v>
      </c>
      <c r="K245" s="38"/>
      <c r="L245" s="38">
        <f t="shared" si="23"/>
        <v>720</v>
      </c>
    </row>
    <row r="246" spans="1:12" s="14" customFormat="1" ht="45">
      <c r="A246" s="27">
        <v>237</v>
      </c>
      <c r="B246" s="36" t="s">
        <v>400</v>
      </c>
      <c r="C246" s="20" t="s">
        <v>14</v>
      </c>
      <c r="D246" s="36" t="s">
        <v>401</v>
      </c>
      <c r="E246" s="36" t="s">
        <v>175</v>
      </c>
      <c r="F246" s="12">
        <v>1</v>
      </c>
      <c r="G246" s="12">
        <v>16249.999999999998</v>
      </c>
      <c r="H246" s="20" t="s">
        <v>569</v>
      </c>
      <c r="I246" s="20" t="s">
        <v>39</v>
      </c>
      <c r="J246" s="38">
        <f t="shared" si="22"/>
        <v>16249.999999999998</v>
      </c>
      <c r="K246" s="38"/>
      <c r="L246" s="38">
        <f t="shared" si="23"/>
        <v>18200</v>
      </c>
    </row>
    <row r="247" spans="1:12" s="14" customFormat="1" ht="45">
      <c r="A247" s="27">
        <v>238</v>
      </c>
      <c r="B247" s="36" t="s">
        <v>402</v>
      </c>
      <c r="C247" s="20" t="s">
        <v>14</v>
      </c>
      <c r="D247" s="36" t="s">
        <v>403</v>
      </c>
      <c r="E247" s="36" t="s">
        <v>160</v>
      </c>
      <c r="F247" s="12">
        <v>2</v>
      </c>
      <c r="G247" s="12">
        <v>2044.6428571428569</v>
      </c>
      <c r="H247" s="20" t="s">
        <v>569</v>
      </c>
      <c r="I247" s="20" t="s">
        <v>39</v>
      </c>
      <c r="J247" s="38">
        <f t="shared" si="22"/>
        <v>4089.2857142857138</v>
      </c>
      <c r="K247" s="38"/>
      <c r="L247" s="38">
        <f t="shared" si="23"/>
        <v>4580</v>
      </c>
    </row>
    <row r="248" spans="1:12" s="14" customFormat="1" ht="45">
      <c r="A248" s="27">
        <v>239</v>
      </c>
      <c r="B248" s="36" t="s">
        <v>404</v>
      </c>
      <c r="C248" s="20" t="s">
        <v>14</v>
      </c>
      <c r="D248" s="36" t="s">
        <v>405</v>
      </c>
      <c r="E248" s="36" t="s">
        <v>175</v>
      </c>
      <c r="F248" s="12">
        <v>1</v>
      </c>
      <c r="G248" s="12">
        <v>74642.85714285713</v>
      </c>
      <c r="H248" s="20" t="s">
        <v>569</v>
      </c>
      <c r="I248" s="20" t="s">
        <v>39</v>
      </c>
      <c r="J248" s="38">
        <f t="shared" si="22"/>
        <v>74642.85714285713</v>
      </c>
      <c r="K248" s="38"/>
      <c r="L248" s="38">
        <f t="shared" si="23"/>
        <v>83600</v>
      </c>
    </row>
    <row r="249" spans="1:12" s="14" customFormat="1" ht="45">
      <c r="A249" s="27">
        <v>240</v>
      </c>
      <c r="B249" s="36" t="s">
        <v>406</v>
      </c>
      <c r="C249" s="20" t="s">
        <v>14</v>
      </c>
      <c r="D249" s="36" t="s">
        <v>407</v>
      </c>
      <c r="E249" s="36" t="s">
        <v>149</v>
      </c>
      <c r="F249" s="12">
        <v>3</v>
      </c>
      <c r="G249" s="12">
        <v>19937.499999999996</v>
      </c>
      <c r="H249" s="20" t="s">
        <v>569</v>
      </c>
      <c r="I249" s="20" t="s">
        <v>39</v>
      </c>
      <c r="J249" s="38">
        <f t="shared" si="22"/>
        <v>59812.499999999985</v>
      </c>
      <c r="K249" s="38"/>
      <c r="L249" s="38">
        <f t="shared" si="23"/>
        <v>66989.999999999985</v>
      </c>
    </row>
    <row r="250" spans="1:12" s="14" customFormat="1" ht="45">
      <c r="A250" s="27">
        <v>241</v>
      </c>
      <c r="B250" s="36" t="s">
        <v>408</v>
      </c>
      <c r="C250" s="20" t="s">
        <v>14</v>
      </c>
      <c r="D250" s="36" t="s">
        <v>409</v>
      </c>
      <c r="E250" s="36" t="s">
        <v>149</v>
      </c>
      <c r="F250" s="12">
        <v>3</v>
      </c>
      <c r="G250" s="12">
        <v>1647.3214285714284</v>
      </c>
      <c r="H250" s="20" t="s">
        <v>569</v>
      </c>
      <c r="I250" s="20" t="s">
        <v>39</v>
      </c>
      <c r="J250" s="38">
        <f t="shared" si="22"/>
        <v>4941.9642857142853</v>
      </c>
      <c r="K250" s="38"/>
      <c r="L250" s="38">
        <f t="shared" si="23"/>
        <v>5535</v>
      </c>
    </row>
    <row r="251" spans="1:12" s="14" customFormat="1" ht="45">
      <c r="A251" s="27">
        <v>242</v>
      </c>
      <c r="B251" s="36" t="s">
        <v>408</v>
      </c>
      <c r="C251" s="20" t="s">
        <v>14</v>
      </c>
      <c r="D251" s="36" t="s">
        <v>410</v>
      </c>
      <c r="E251" s="36" t="s">
        <v>149</v>
      </c>
      <c r="F251" s="12">
        <v>2</v>
      </c>
      <c r="G251" s="12">
        <v>1647.3214285714284</v>
      </c>
      <c r="H251" s="20" t="s">
        <v>569</v>
      </c>
      <c r="I251" s="20" t="s">
        <v>39</v>
      </c>
      <c r="J251" s="38">
        <f t="shared" si="22"/>
        <v>3294.6428571428569</v>
      </c>
      <c r="K251" s="38"/>
      <c r="L251" s="38">
        <f t="shared" si="23"/>
        <v>3690</v>
      </c>
    </row>
    <row r="252" spans="1:12" s="14" customFormat="1" ht="45">
      <c r="A252" s="27">
        <v>243</v>
      </c>
      <c r="B252" s="36" t="s">
        <v>411</v>
      </c>
      <c r="C252" s="20" t="s">
        <v>14</v>
      </c>
      <c r="D252" s="36" t="s">
        <v>412</v>
      </c>
      <c r="E252" s="36" t="s">
        <v>149</v>
      </c>
      <c r="F252" s="12">
        <v>4</v>
      </c>
      <c r="G252" s="12">
        <v>1303.5714285714284</v>
      </c>
      <c r="H252" s="20" t="s">
        <v>569</v>
      </c>
      <c r="I252" s="20" t="s">
        <v>39</v>
      </c>
      <c r="J252" s="38">
        <f t="shared" si="22"/>
        <v>5214.2857142857138</v>
      </c>
      <c r="K252" s="38"/>
      <c r="L252" s="38">
        <f t="shared" si="23"/>
        <v>5840</v>
      </c>
    </row>
    <row r="253" spans="1:12" s="14" customFormat="1" ht="45">
      <c r="A253" s="27">
        <v>244</v>
      </c>
      <c r="B253" s="36" t="s">
        <v>413</v>
      </c>
      <c r="C253" s="20" t="s">
        <v>14</v>
      </c>
      <c r="D253" s="36" t="s">
        <v>413</v>
      </c>
      <c r="E253" s="36" t="s">
        <v>294</v>
      </c>
      <c r="F253" s="12">
        <v>1</v>
      </c>
      <c r="G253" s="12">
        <v>16919.642857142855</v>
      </c>
      <c r="H253" s="20" t="s">
        <v>569</v>
      </c>
      <c r="I253" s="20" t="s">
        <v>39</v>
      </c>
      <c r="J253" s="38">
        <f t="shared" si="22"/>
        <v>16919.642857142855</v>
      </c>
      <c r="K253" s="38"/>
      <c r="L253" s="38">
        <f t="shared" si="23"/>
        <v>18950</v>
      </c>
    </row>
    <row r="254" spans="1:12" s="14" customFormat="1" ht="45">
      <c r="A254" s="27">
        <v>245</v>
      </c>
      <c r="B254" s="36" t="s">
        <v>414</v>
      </c>
      <c r="C254" s="20" t="s">
        <v>14</v>
      </c>
      <c r="D254" s="36" t="s">
        <v>415</v>
      </c>
      <c r="E254" s="36" t="s">
        <v>311</v>
      </c>
      <c r="F254" s="12">
        <v>3</v>
      </c>
      <c r="G254" s="12">
        <v>2160.7142857142853</v>
      </c>
      <c r="H254" s="20" t="s">
        <v>569</v>
      </c>
      <c r="I254" s="20" t="s">
        <v>39</v>
      </c>
      <c r="J254" s="38">
        <f t="shared" si="22"/>
        <v>6482.142857142856</v>
      </c>
      <c r="K254" s="38"/>
      <c r="L254" s="38">
        <f t="shared" si="23"/>
        <v>7259.9999999999991</v>
      </c>
    </row>
    <row r="255" spans="1:12" s="14" customFormat="1" ht="45">
      <c r="A255" s="27">
        <v>246</v>
      </c>
      <c r="B255" s="36" t="s">
        <v>416</v>
      </c>
      <c r="C255" s="20" t="s">
        <v>14</v>
      </c>
      <c r="D255" s="36" t="s">
        <v>417</v>
      </c>
      <c r="E255" s="36" t="s">
        <v>311</v>
      </c>
      <c r="F255" s="12">
        <v>0.1</v>
      </c>
      <c r="G255" s="12">
        <v>43749.999999999993</v>
      </c>
      <c r="H255" s="20" t="s">
        <v>569</v>
      </c>
      <c r="I255" s="20" t="s">
        <v>39</v>
      </c>
      <c r="J255" s="38">
        <f t="shared" si="22"/>
        <v>4374.9999999999991</v>
      </c>
      <c r="K255" s="38"/>
      <c r="L255" s="38">
        <f t="shared" si="23"/>
        <v>4899.9999999999991</v>
      </c>
    </row>
    <row r="256" spans="1:12" s="14" customFormat="1" ht="45">
      <c r="A256" s="27">
        <v>247</v>
      </c>
      <c r="B256" s="36" t="s">
        <v>418</v>
      </c>
      <c r="C256" s="20" t="s">
        <v>14</v>
      </c>
      <c r="D256" s="36" t="s">
        <v>419</v>
      </c>
      <c r="E256" s="36" t="s">
        <v>175</v>
      </c>
      <c r="F256" s="12">
        <v>1</v>
      </c>
      <c r="G256" s="12">
        <v>8504.4642857142844</v>
      </c>
      <c r="H256" s="20" t="s">
        <v>569</v>
      </c>
      <c r="I256" s="20" t="s">
        <v>39</v>
      </c>
      <c r="J256" s="38">
        <f t="shared" si="22"/>
        <v>8504.4642857142844</v>
      </c>
      <c r="K256" s="38"/>
      <c r="L256" s="38">
        <f t="shared" si="23"/>
        <v>9525</v>
      </c>
    </row>
    <row r="257" spans="1:12" s="14" customFormat="1" ht="45">
      <c r="A257" s="27">
        <v>248</v>
      </c>
      <c r="B257" s="36" t="s">
        <v>420</v>
      </c>
      <c r="C257" s="20" t="s">
        <v>14</v>
      </c>
      <c r="D257" s="36" t="s">
        <v>421</v>
      </c>
      <c r="E257" s="36" t="s">
        <v>175</v>
      </c>
      <c r="F257" s="12">
        <v>2</v>
      </c>
      <c r="G257" s="12">
        <v>3348.2142857142853</v>
      </c>
      <c r="H257" s="20" t="s">
        <v>569</v>
      </c>
      <c r="I257" s="20" t="s">
        <v>39</v>
      </c>
      <c r="J257" s="38">
        <f t="shared" si="22"/>
        <v>6696.4285714285706</v>
      </c>
      <c r="K257" s="38"/>
      <c r="L257" s="38">
        <f t="shared" si="23"/>
        <v>7500</v>
      </c>
    </row>
    <row r="258" spans="1:12" s="14" customFormat="1" ht="45">
      <c r="A258" s="27">
        <v>249</v>
      </c>
      <c r="B258" s="36" t="s">
        <v>422</v>
      </c>
      <c r="C258" s="20" t="s">
        <v>14</v>
      </c>
      <c r="D258" s="36" t="s">
        <v>422</v>
      </c>
      <c r="E258" s="36" t="s">
        <v>175</v>
      </c>
      <c r="F258" s="12">
        <v>20</v>
      </c>
      <c r="G258" s="12">
        <v>1325.8928571428571</v>
      </c>
      <c r="H258" s="20" t="s">
        <v>569</v>
      </c>
      <c r="I258" s="20" t="s">
        <v>39</v>
      </c>
      <c r="J258" s="38">
        <f t="shared" si="22"/>
        <v>26517.857142857141</v>
      </c>
      <c r="K258" s="38"/>
      <c r="L258" s="38">
        <f t="shared" si="23"/>
        <v>29700</v>
      </c>
    </row>
    <row r="259" spans="1:12" s="14" customFormat="1" ht="45">
      <c r="A259" s="27">
        <v>250</v>
      </c>
      <c r="B259" s="36" t="s">
        <v>423</v>
      </c>
      <c r="C259" s="20" t="s">
        <v>14</v>
      </c>
      <c r="D259" s="36" t="s">
        <v>424</v>
      </c>
      <c r="E259" s="36" t="s">
        <v>175</v>
      </c>
      <c r="F259" s="12">
        <v>1</v>
      </c>
      <c r="G259" s="12">
        <v>20674.107142857141</v>
      </c>
      <c r="H259" s="20" t="s">
        <v>569</v>
      </c>
      <c r="I259" s="20" t="s">
        <v>39</v>
      </c>
      <c r="J259" s="38">
        <f t="shared" si="22"/>
        <v>20674.107142857141</v>
      </c>
      <c r="K259" s="38"/>
      <c r="L259" s="38">
        <f t="shared" si="23"/>
        <v>23155</v>
      </c>
    </row>
    <row r="260" spans="1:12" s="14" customFormat="1" ht="45">
      <c r="A260" s="27">
        <v>251</v>
      </c>
      <c r="B260" s="36" t="s">
        <v>425</v>
      </c>
      <c r="C260" s="20" t="s">
        <v>14</v>
      </c>
      <c r="D260" s="36" t="s">
        <v>426</v>
      </c>
      <c r="E260" s="36" t="s">
        <v>311</v>
      </c>
      <c r="F260" s="12">
        <v>2</v>
      </c>
      <c r="G260" s="12">
        <v>1071.4285714285713</v>
      </c>
      <c r="H260" s="20" t="s">
        <v>569</v>
      </c>
      <c r="I260" s="20" t="s">
        <v>39</v>
      </c>
      <c r="J260" s="38">
        <f t="shared" si="22"/>
        <v>2142.8571428571427</v>
      </c>
      <c r="K260" s="38"/>
      <c r="L260" s="38">
        <f t="shared" si="23"/>
        <v>2400</v>
      </c>
    </row>
    <row r="261" spans="1:12" s="14" customFormat="1" ht="45">
      <c r="A261" s="27">
        <v>252</v>
      </c>
      <c r="B261" s="36" t="s">
        <v>427</v>
      </c>
      <c r="C261" s="20" t="s">
        <v>14</v>
      </c>
      <c r="D261" s="36" t="s">
        <v>428</v>
      </c>
      <c r="E261" s="36" t="s">
        <v>311</v>
      </c>
      <c r="F261" s="12">
        <v>1</v>
      </c>
      <c r="G261" s="12">
        <v>491.0714285714285</v>
      </c>
      <c r="H261" s="20" t="s">
        <v>569</v>
      </c>
      <c r="I261" s="20" t="s">
        <v>39</v>
      </c>
      <c r="J261" s="38">
        <f t="shared" si="22"/>
        <v>491.0714285714285</v>
      </c>
      <c r="K261" s="38"/>
      <c r="L261" s="38">
        <f t="shared" si="23"/>
        <v>550</v>
      </c>
    </row>
    <row r="262" spans="1:12" s="14" customFormat="1" ht="45">
      <c r="A262" s="27">
        <v>253</v>
      </c>
      <c r="B262" s="36" t="s">
        <v>429</v>
      </c>
      <c r="C262" s="20" t="s">
        <v>14</v>
      </c>
      <c r="D262" s="36" t="s">
        <v>430</v>
      </c>
      <c r="E262" s="36" t="s">
        <v>311</v>
      </c>
      <c r="F262" s="12">
        <v>1</v>
      </c>
      <c r="G262" s="12">
        <v>29821.428571428569</v>
      </c>
      <c r="H262" s="20" t="s">
        <v>569</v>
      </c>
      <c r="I262" s="20" t="s">
        <v>39</v>
      </c>
      <c r="J262" s="38">
        <f t="shared" si="22"/>
        <v>29821.428571428569</v>
      </c>
      <c r="K262" s="38"/>
      <c r="L262" s="38">
        <f t="shared" si="23"/>
        <v>33400</v>
      </c>
    </row>
    <row r="263" spans="1:12" s="14" customFormat="1" ht="45">
      <c r="A263" s="27">
        <v>254</v>
      </c>
      <c r="B263" s="36" t="s">
        <v>431</v>
      </c>
      <c r="C263" s="20" t="s">
        <v>14</v>
      </c>
      <c r="D263" s="36" t="s">
        <v>432</v>
      </c>
      <c r="E263" s="36" t="s">
        <v>83</v>
      </c>
      <c r="F263" s="12">
        <v>20</v>
      </c>
      <c r="G263" s="12">
        <v>2026.785714285714</v>
      </c>
      <c r="H263" s="20" t="s">
        <v>570</v>
      </c>
      <c r="I263" s="20" t="s">
        <v>39</v>
      </c>
      <c r="J263" s="38">
        <f t="shared" si="22"/>
        <v>40535.714285714283</v>
      </c>
      <c r="K263" s="38"/>
      <c r="L263" s="38">
        <f t="shared" si="23"/>
        <v>45400</v>
      </c>
    </row>
    <row r="264" spans="1:12" s="14" customFormat="1" ht="45">
      <c r="A264" s="27">
        <v>255</v>
      </c>
      <c r="B264" s="36" t="s">
        <v>431</v>
      </c>
      <c r="C264" s="20" t="s">
        <v>14</v>
      </c>
      <c r="D264" s="36" t="s">
        <v>433</v>
      </c>
      <c r="E264" s="36" t="s">
        <v>83</v>
      </c>
      <c r="F264" s="12">
        <v>10</v>
      </c>
      <c r="G264" s="12">
        <v>1977.6785714285713</v>
      </c>
      <c r="H264" s="20" t="s">
        <v>570</v>
      </c>
      <c r="I264" s="20" t="s">
        <v>39</v>
      </c>
      <c r="J264" s="38">
        <f t="shared" si="22"/>
        <v>19776.785714285714</v>
      </c>
      <c r="K264" s="38"/>
      <c r="L264" s="38">
        <f t="shared" si="23"/>
        <v>22150</v>
      </c>
    </row>
    <row r="265" spans="1:12" s="14" customFormat="1" ht="45">
      <c r="A265" s="27">
        <v>256</v>
      </c>
      <c r="B265" s="36" t="s">
        <v>434</v>
      </c>
      <c r="C265" s="20" t="s">
        <v>14</v>
      </c>
      <c r="D265" s="36" t="s">
        <v>435</v>
      </c>
      <c r="E265" s="36" t="s">
        <v>83</v>
      </c>
      <c r="F265" s="12">
        <v>5</v>
      </c>
      <c r="G265" s="12">
        <v>19821.428571428569</v>
      </c>
      <c r="H265" s="20" t="s">
        <v>570</v>
      </c>
      <c r="I265" s="20" t="s">
        <v>39</v>
      </c>
      <c r="J265" s="38">
        <f t="shared" si="22"/>
        <v>99107.142857142841</v>
      </c>
      <c r="K265" s="38"/>
      <c r="L265" s="38">
        <f t="shared" si="23"/>
        <v>110999.99999999999</v>
      </c>
    </row>
    <row r="266" spans="1:12" s="14" customFormat="1" ht="45">
      <c r="A266" s="27">
        <v>257</v>
      </c>
      <c r="B266" s="36" t="s">
        <v>436</v>
      </c>
      <c r="C266" s="20" t="s">
        <v>14</v>
      </c>
      <c r="D266" s="36" t="s">
        <v>437</v>
      </c>
      <c r="E266" s="36" t="s">
        <v>83</v>
      </c>
      <c r="F266" s="12">
        <v>5</v>
      </c>
      <c r="G266" s="12">
        <v>54892.857142857138</v>
      </c>
      <c r="H266" s="20" t="s">
        <v>570</v>
      </c>
      <c r="I266" s="20" t="s">
        <v>39</v>
      </c>
      <c r="J266" s="38">
        <f t="shared" si="22"/>
        <v>274464.28571428568</v>
      </c>
      <c r="K266" s="38"/>
      <c r="L266" s="38">
        <f t="shared" si="23"/>
        <v>307400</v>
      </c>
    </row>
    <row r="267" spans="1:12" s="14" customFormat="1" ht="45">
      <c r="A267" s="27">
        <v>258</v>
      </c>
      <c r="B267" s="36" t="s">
        <v>438</v>
      </c>
      <c r="C267" s="20" t="s">
        <v>14</v>
      </c>
      <c r="D267" s="36" t="s">
        <v>439</v>
      </c>
      <c r="E267" s="36" t="s">
        <v>83</v>
      </c>
      <c r="F267" s="12">
        <v>2</v>
      </c>
      <c r="G267" s="12">
        <v>187.49999999999997</v>
      </c>
      <c r="H267" s="20" t="s">
        <v>570</v>
      </c>
      <c r="I267" s="20" t="s">
        <v>39</v>
      </c>
      <c r="J267" s="38">
        <f t="shared" si="22"/>
        <v>374.99999999999994</v>
      </c>
      <c r="K267" s="38"/>
      <c r="L267" s="38">
        <f t="shared" si="23"/>
        <v>420</v>
      </c>
    </row>
    <row r="268" spans="1:12" s="14" customFormat="1" ht="45">
      <c r="A268" s="27">
        <v>259</v>
      </c>
      <c r="B268" s="36" t="s">
        <v>330</v>
      </c>
      <c r="C268" s="20" t="s">
        <v>14</v>
      </c>
      <c r="D268" s="36" t="s">
        <v>440</v>
      </c>
      <c r="E268" s="36" t="s">
        <v>83</v>
      </c>
      <c r="F268" s="12">
        <v>30</v>
      </c>
      <c r="G268" s="12">
        <v>1285.7142857142856</v>
      </c>
      <c r="H268" s="20" t="s">
        <v>570</v>
      </c>
      <c r="I268" s="20" t="s">
        <v>39</v>
      </c>
      <c r="J268" s="38">
        <f t="shared" si="22"/>
        <v>38571.428571428565</v>
      </c>
      <c r="K268" s="38"/>
      <c r="L268" s="38">
        <f t="shared" si="23"/>
        <v>43200</v>
      </c>
    </row>
    <row r="269" spans="1:12" s="14" customFormat="1" ht="45">
      <c r="A269" s="27">
        <v>260</v>
      </c>
      <c r="B269" s="36" t="s">
        <v>332</v>
      </c>
      <c r="C269" s="20" t="s">
        <v>14</v>
      </c>
      <c r="D269" s="36" t="s">
        <v>441</v>
      </c>
      <c r="E269" s="36" t="s">
        <v>83</v>
      </c>
      <c r="F269" s="12">
        <v>21</v>
      </c>
      <c r="G269" s="12">
        <v>2294.6428571428569</v>
      </c>
      <c r="H269" s="20" t="s">
        <v>570</v>
      </c>
      <c r="I269" s="20" t="s">
        <v>39</v>
      </c>
      <c r="J269" s="38">
        <f t="shared" si="22"/>
        <v>48187.499999999993</v>
      </c>
      <c r="K269" s="38"/>
      <c r="L269" s="38">
        <f t="shared" si="23"/>
        <v>53970</v>
      </c>
    </row>
    <row r="270" spans="1:12" s="14" customFormat="1" ht="45">
      <c r="A270" s="27">
        <v>261</v>
      </c>
      <c r="B270" s="36" t="s">
        <v>442</v>
      </c>
      <c r="C270" s="20" t="s">
        <v>14</v>
      </c>
      <c r="D270" s="36" t="s">
        <v>443</v>
      </c>
      <c r="E270" s="36" t="s">
        <v>83</v>
      </c>
      <c r="F270" s="12">
        <v>10</v>
      </c>
      <c r="G270" s="12">
        <v>223.21428571428569</v>
      </c>
      <c r="H270" s="20" t="s">
        <v>570</v>
      </c>
      <c r="I270" s="20" t="s">
        <v>39</v>
      </c>
      <c r="J270" s="38">
        <f t="shared" si="22"/>
        <v>2232.1428571428569</v>
      </c>
      <c r="K270" s="38"/>
      <c r="L270" s="38">
        <f t="shared" si="23"/>
        <v>2500</v>
      </c>
    </row>
    <row r="271" spans="1:12" s="14" customFormat="1" ht="45">
      <c r="A271" s="27">
        <v>262</v>
      </c>
      <c r="B271" s="36" t="s">
        <v>444</v>
      </c>
      <c r="C271" s="20" t="s">
        <v>14</v>
      </c>
      <c r="D271" s="36" t="s">
        <v>445</v>
      </c>
      <c r="E271" s="36" t="s">
        <v>175</v>
      </c>
      <c r="F271" s="12">
        <v>1</v>
      </c>
      <c r="G271" s="12">
        <v>3638.3928571428569</v>
      </c>
      <c r="H271" s="20" t="s">
        <v>570</v>
      </c>
      <c r="I271" s="20" t="s">
        <v>39</v>
      </c>
      <c r="J271" s="38">
        <f t="shared" si="22"/>
        <v>3638.3928571428569</v>
      </c>
      <c r="K271" s="38"/>
      <c r="L271" s="38">
        <f t="shared" si="23"/>
        <v>4075</v>
      </c>
    </row>
    <row r="272" spans="1:12" s="14" customFormat="1" ht="45">
      <c r="A272" s="27">
        <v>263</v>
      </c>
      <c r="B272" s="36" t="s">
        <v>446</v>
      </c>
      <c r="C272" s="20" t="s">
        <v>14</v>
      </c>
      <c r="D272" s="36" t="s">
        <v>447</v>
      </c>
      <c r="E272" s="36" t="s">
        <v>83</v>
      </c>
      <c r="F272" s="12">
        <v>4</v>
      </c>
      <c r="G272" s="12">
        <v>1013.392857142857</v>
      </c>
      <c r="H272" s="20" t="s">
        <v>570</v>
      </c>
      <c r="I272" s="20" t="s">
        <v>39</v>
      </c>
      <c r="J272" s="38">
        <f t="shared" si="22"/>
        <v>4053.571428571428</v>
      </c>
      <c r="K272" s="38"/>
      <c r="L272" s="38">
        <f t="shared" si="23"/>
        <v>4540</v>
      </c>
    </row>
    <row r="273" spans="1:12" s="14" customFormat="1" ht="45">
      <c r="A273" s="27">
        <v>264</v>
      </c>
      <c r="B273" s="36" t="s">
        <v>446</v>
      </c>
      <c r="C273" s="20" t="s">
        <v>14</v>
      </c>
      <c r="D273" s="36" t="s">
        <v>448</v>
      </c>
      <c r="E273" s="36" t="s">
        <v>83</v>
      </c>
      <c r="F273" s="12">
        <v>2</v>
      </c>
      <c r="G273" s="12">
        <v>1205.3571428571427</v>
      </c>
      <c r="H273" s="20" t="s">
        <v>570</v>
      </c>
      <c r="I273" s="20" t="s">
        <v>39</v>
      </c>
      <c r="J273" s="38">
        <f t="shared" si="22"/>
        <v>2410.7142857142853</v>
      </c>
      <c r="K273" s="38"/>
      <c r="L273" s="38">
        <f t="shared" si="23"/>
        <v>2700</v>
      </c>
    </row>
    <row r="274" spans="1:12" s="14" customFormat="1" ht="45">
      <c r="A274" s="27">
        <v>265</v>
      </c>
      <c r="B274" s="36" t="s">
        <v>449</v>
      </c>
      <c r="C274" s="20" t="s">
        <v>14</v>
      </c>
      <c r="D274" s="36" t="s">
        <v>450</v>
      </c>
      <c r="E274" s="36" t="s">
        <v>83</v>
      </c>
      <c r="F274" s="12">
        <v>4</v>
      </c>
      <c r="G274" s="12">
        <v>942.85714285714278</v>
      </c>
      <c r="H274" s="20" t="s">
        <v>570</v>
      </c>
      <c r="I274" s="20" t="s">
        <v>39</v>
      </c>
      <c r="J274" s="38">
        <f t="shared" si="22"/>
        <v>3771.4285714285711</v>
      </c>
      <c r="K274" s="38"/>
      <c r="L274" s="38">
        <f t="shared" si="23"/>
        <v>4224</v>
      </c>
    </row>
    <row r="275" spans="1:12" s="14" customFormat="1" ht="45">
      <c r="A275" s="27">
        <v>266</v>
      </c>
      <c r="B275" s="36" t="s">
        <v>451</v>
      </c>
      <c r="C275" s="20" t="s">
        <v>14</v>
      </c>
      <c r="D275" s="36" t="s">
        <v>452</v>
      </c>
      <c r="E275" s="36" t="s">
        <v>175</v>
      </c>
      <c r="F275" s="12">
        <v>20</v>
      </c>
      <c r="G275" s="12">
        <v>2678.5714285714284</v>
      </c>
      <c r="H275" s="20" t="s">
        <v>570</v>
      </c>
      <c r="I275" s="20" t="s">
        <v>39</v>
      </c>
      <c r="J275" s="38">
        <f t="shared" si="22"/>
        <v>53571.428571428565</v>
      </c>
      <c r="K275" s="38"/>
      <c r="L275" s="38">
        <f t="shared" si="23"/>
        <v>60000</v>
      </c>
    </row>
    <row r="276" spans="1:12" s="14" customFormat="1" ht="45">
      <c r="A276" s="27">
        <v>267</v>
      </c>
      <c r="B276" s="36" t="s">
        <v>453</v>
      </c>
      <c r="C276" s="20" t="s">
        <v>14</v>
      </c>
      <c r="D276" s="36" t="s">
        <v>454</v>
      </c>
      <c r="E276" s="36" t="s">
        <v>160</v>
      </c>
      <c r="F276" s="12">
        <v>6</v>
      </c>
      <c r="G276" s="12">
        <v>10308.035714285714</v>
      </c>
      <c r="H276" s="20" t="s">
        <v>570</v>
      </c>
      <c r="I276" s="20" t="s">
        <v>39</v>
      </c>
      <c r="J276" s="38">
        <f t="shared" si="22"/>
        <v>61848.214285714283</v>
      </c>
      <c r="K276" s="38"/>
      <c r="L276" s="38">
        <f t="shared" si="23"/>
        <v>69270</v>
      </c>
    </row>
    <row r="277" spans="1:12" s="14" customFormat="1" ht="45">
      <c r="A277" s="27">
        <v>268</v>
      </c>
      <c r="B277" s="36" t="s">
        <v>455</v>
      </c>
      <c r="C277" s="20" t="s">
        <v>14</v>
      </c>
      <c r="D277" s="36" t="s">
        <v>456</v>
      </c>
      <c r="E277" s="36" t="s">
        <v>83</v>
      </c>
      <c r="F277" s="12">
        <v>20</v>
      </c>
      <c r="G277" s="12">
        <v>22.321428571428569</v>
      </c>
      <c r="H277" s="20" t="s">
        <v>570</v>
      </c>
      <c r="I277" s="20" t="s">
        <v>39</v>
      </c>
      <c r="J277" s="38">
        <f t="shared" si="22"/>
        <v>446.42857142857139</v>
      </c>
      <c r="K277" s="38"/>
      <c r="L277" s="38">
        <f t="shared" si="23"/>
        <v>500</v>
      </c>
    </row>
    <row r="278" spans="1:12" s="14" customFormat="1" ht="45">
      <c r="A278" s="27">
        <v>269</v>
      </c>
      <c r="B278" s="36" t="s">
        <v>457</v>
      </c>
      <c r="C278" s="20" t="s">
        <v>14</v>
      </c>
      <c r="D278" s="36" t="s">
        <v>458</v>
      </c>
      <c r="E278" s="36" t="s">
        <v>175</v>
      </c>
      <c r="F278" s="12">
        <v>20</v>
      </c>
      <c r="G278" s="12">
        <v>9415.1785714285706</v>
      </c>
      <c r="H278" s="20" t="s">
        <v>570</v>
      </c>
      <c r="I278" s="20" t="s">
        <v>39</v>
      </c>
      <c r="J278" s="38">
        <f t="shared" si="22"/>
        <v>188303.57142857142</v>
      </c>
      <c r="K278" s="38"/>
      <c r="L278" s="38">
        <f t="shared" si="23"/>
        <v>210900</v>
      </c>
    </row>
    <row r="279" spans="1:12" s="14" customFormat="1" ht="45">
      <c r="A279" s="27">
        <v>270</v>
      </c>
      <c r="B279" s="36" t="s">
        <v>459</v>
      </c>
      <c r="C279" s="20" t="s">
        <v>14</v>
      </c>
      <c r="D279" s="36" t="s">
        <v>460</v>
      </c>
      <c r="E279" s="36" t="s">
        <v>461</v>
      </c>
      <c r="F279" s="12">
        <v>5000</v>
      </c>
      <c r="G279" s="12">
        <v>13.392857142857142</v>
      </c>
      <c r="H279" s="20" t="s">
        <v>570</v>
      </c>
      <c r="I279" s="20" t="s">
        <v>39</v>
      </c>
      <c r="J279" s="38">
        <f t="shared" si="22"/>
        <v>66964.28571428571</v>
      </c>
      <c r="K279" s="38"/>
      <c r="L279" s="38">
        <f t="shared" si="23"/>
        <v>75000</v>
      </c>
    </row>
    <row r="280" spans="1:12" s="14" customFormat="1" ht="45">
      <c r="A280" s="27">
        <v>271</v>
      </c>
      <c r="B280" s="36" t="s">
        <v>462</v>
      </c>
      <c r="C280" s="20" t="s">
        <v>14</v>
      </c>
      <c r="D280" s="36" t="s">
        <v>463</v>
      </c>
      <c r="E280" s="36" t="s">
        <v>83</v>
      </c>
      <c r="F280" s="12">
        <v>20</v>
      </c>
      <c r="G280" s="12">
        <v>497.3214285714285</v>
      </c>
      <c r="H280" s="20" t="s">
        <v>570</v>
      </c>
      <c r="I280" s="20" t="s">
        <v>39</v>
      </c>
      <c r="J280" s="38">
        <f t="shared" si="22"/>
        <v>9946.4285714285706</v>
      </c>
      <c r="K280" s="38"/>
      <c r="L280" s="38">
        <f t="shared" si="23"/>
        <v>11140</v>
      </c>
    </row>
    <row r="281" spans="1:12" s="14" customFormat="1" ht="45">
      <c r="A281" s="27">
        <v>272</v>
      </c>
      <c r="B281" s="36" t="s">
        <v>464</v>
      </c>
      <c r="C281" s="20" t="s">
        <v>14</v>
      </c>
      <c r="D281" s="36" t="s">
        <v>465</v>
      </c>
      <c r="E281" s="36" t="s">
        <v>83</v>
      </c>
      <c r="F281" s="12">
        <v>50</v>
      </c>
      <c r="G281" s="12">
        <v>182.14285714285714</v>
      </c>
      <c r="H281" s="20" t="s">
        <v>570</v>
      </c>
      <c r="I281" s="20" t="s">
        <v>39</v>
      </c>
      <c r="J281" s="38">
        <f t="shared" si="22"/>
        <v>9107.1428571428569</v>
      </c>
      <c r="K281" s="38"/>
      <c r="L281" s="38">
        <f t="shared" si="23"/>
        <v>10200</v>
      </c>
    </row>
    <row r="282" spans="1:12" s="14" customFormat="1" ht="45">
      <c r="A282" s="27">
        <v>273</v>
      </c>
      <c r="B282" s="36" t="s">
        <v>466</v>
      </c>
      <c r="C282" s="20" t="s">
        <v>14</v>
      </c>
      <c r="D282" s="36" t="s">
        <v>467</v>
      </c>
      <c r="E282" s="36" t="s">
        <v>83</v>
      </c>
      <c r="F282" s="12">
        <v>40</v>
      </c>
      <c r="G282" s="12">
        <v>174.10714285714283</v>
      </c>
      <c r="H282" s="20" t="s">
        <v>570</v>
      </c>
      <c r="I282" s="20" t="s">
        <v>39</v>
      </c>
      <c r="J282" s="38">
        <f t="shared" si="22"/>
        <v>6964.2857142857138</v>
      </c>
      <c r="K282" s="38"/>
      <c r="L282" s="38">
        <f t="shared" si="23"/>
        <v>7800</v>
      </c>
    </row>
    <row r="283" spans="1:12" s="14" customFormat="1" ht="45">
      <c r="A283" s="27">
        <v>274</v>
      </c>
      <c r="B283" s="36" t="s">
        <v>468</v>
      </c>
      <c r="C283" s="20" t="s">
        <v>14</v>
      </c>
      <c r="D283" s="36" t="s">
        <v>469</v>
      </c>
      <c r="E283" s="36" t="s">
        <v>175</v>
      </c>
      <c r="F283" s="12">
        <v>8</v>
      </c>
      <c r="G283" s="12">
        <v>214.28571428571428</v>
      </c>
      <c r="H283" s="20" t="s">
        <v>570</v>
      </c>
      <c r="I283" s="20" t="s">
        <v>39</v>
      </c>
      <c r="J283" s="38">
        <f t="shared" si="22"/>
        <v>1714.2857142857142</v>
      </c>
      <c r="K283" s="38"/>
      <c r="L283" s="38">
        <f t="shared" si="23"/>
        <v>1920</v>
      </c>
    </row>
    <row r="284" spans="1:12" s="14" customFormat="1" ht="45">
      <c r="A284" s="27">
        <v>275</v>
      </c>
      <c r="B284" s="36" t="s">
        <v>470</v>
      </c>
      <c r="C284" s="20" t="s">
        <v>14</v>
      </c>
      <c r="D284" s="36" t="s">
        <v>471</v>
      </c>
      <c r="E284" s="36" t="s">
        <v>83</v>
      </c>
      <c r="F284" s="12">
        <v>2000</v>
      </c>
      <c r="G284" s="12">
        <v>178.57142857142856</v>
      </c>
      <c r="H284" s="20" t="s">
        <v>570</v>
      </c>
      <c r="I284" s="20" t="s">
        <v>39</v>
      </c>
      <c r="J284" s="38">
        <f t="shared" si="22"/>
        <v>357142.8571428571</v>
      </c>
      <c r="K284" s="38"/>
      <c r="L284" s="38">
        <f t="shared" si="23"/>
        <v>400000</v>
      </c>
    </row>
    <row r="285" spans="1:12" s="14" customFormat="1" ht="45">
      <c r="A285" s="27">
        <v>276</v>
      </c>
      <c r="B285" s="36" t="s">
        <v>472</v>
      </c>
      <c r="C285" s="20" t="s">
        <v>14</v>
      </c>
      <c r="D285" s="36" t="s">
        <v>473</v>
      </c>
      <c r="E285" s="36" t="s">
        <v>83</v>
      </c>
      <c r="F285" s="12">
        <v>5</v>
      </c>
      <c r="G285" s="12">
        <v>1044.6428571428571</v>
      </c>
      <c r="H285" s="20" t="s">
        <v>570</v>
      </c>
      <c r="I285" s="20" t="s">
        <v>39</v>
      </c>
      <c r="J285" s="38">
        <f t="shared" si="22"/>
        <v>5223.2142857142853</v>
      </c>
      <c r="K285" s="38"/>
      <c r="L285" s="38">
        <f t="shared" si="23"/>
        <v>5850</v>
      </c>
    </row>
    <row r="286" spans="1:12" s="14" customFormat="1" ht="45">
      <c r="A286" s="27">
        <v>277</v>
      </c>
      <c r="B286" s="36" t="s">
        <v>474</v>
      </c>
      <c r="C286" s="20" t="s">
        <v>14</v>
      </c>
      <c r="D286" s="36" t="s">
        <v>475</v>
      </c>
      <c r="E286" s="36" t="s">
        <v>83</v>
      </c>
      <c r="F286" s="12">
        <v>10</v>
      </c>
      <c r="G286" s="12">
        <v>174.10714285714283</v>
      </c>
      <c r="H286" s="20" t="s">
        <v>570</v>
      </c>
      <c r="I286" s="20" t="s">
        <v>39</v>
      </c>
      <c r="J286" s="38">
        <f t="shared" si="22"/>
        <v>1741.0714285714284</v>
      </c>
      <c r="K286" s="38"/>
      <c r="L286" s="38">
        <f t="shared" si="23"/>
        <v>1950</v>
      </c>
    </row>
    <row r="287" spans="1:12" s="14" customFormat="1" ht="45">
      <c r="A287" s="27">
        <v>278</v>
      </c>
      <c r="B287" s="36" t="s">
        <v>476</v>
      </c>
      <c r="C287" s="20" t="s">
        <v>14</v>
      </c>
      <c r="D287" s="36" t="s">
        <v>477</v>
      </c>
      <c r="E287" s="36" t="s">
        <v>83</v>
      </c>
      <c r="F287" s="12">
        <v>2500</v>
      </c>
      <c r="G287" s="12">
        <v>3.5714285714285712</v>
      </c>
      <c r="H287" s="20" t="s">
        <v>570</v>
      </c>
      <c r="I287" s="20" t="s">
        <v>39</v>
      </c>
      <c r="J287" s="38">
        <f t="shared" si="22"/>
        <v>8928.5714285714275</v>
      </c>
      <c r="K287" s="38"/>
      <c r="L287" s="38">
        <f t="shared" si="23"/>
        <v>10000</v>
      </c>
    </row>
    <row r="288" spans="1:12" s="14" customFormat="1" ht="45">
      <c r="A288" s="27">
        <v>279</v>
      </c>
      <c r="B288" s="36" t="s">
        <v>478</v>
      </c>
      <c r="C288" s="20" t="s">
        <v>14</v>
      </c>
      <c r="D288" s="36" t="s">
        <v>479</v>
      </c>
      <c r="E288" s="36" t="s">
        <v>83</v>
      </c>
      <c r="F288" s="12">
        <v>2</v>
      </c>
      <c r="G288" s="12">
        <v>707.14285714285711</v>
      </c>
      <c r="H288" s="20" t="s">
        <v>570</v>
      </c>
      <c r="I288" s="20" t="s">
        <v>39</v>
      </c>
      <c r="J288" s="38">
        <f t="shared" si="22"/>
        <v>1414.2857142857142</v>
      </c>
      <c r="K288" s="38"/>
      <c r="L288" s="38">
        <f t="shared" si="23"/>
        <v>1584</v>
      </c>
    </row>
    <row r="289" spans="1:12" s="14" customFormat="1" ht="45">
      <c r="A289" s="27">
        <v>280</v>
      </c>
      <c r="B289" s="36" t="s">
        <v>480</v>
      </c>
      <c r="C289" s="20" t="s">
        <v>14</v>
      </c>
      <c r="D289" s="36" t="s">
        <v>481</v>
      </c>
      <c r="E289" s="36" t="s">
        <v>83</v>
      </c>
      <c r="F289" s="12">
        <v>5</v>
      </c>
      <c r="G289" s="12">
        <v>301.78571428571428</v>
      </c>
      <c r="H289" s="20" t="s">
        <v>570</v>
      </c>
      <c r="I289" s="20" t="s">
        <v>39</v>
      </c>
      <c r="J289" s="38">
        <f t="shared" si="22"/>
        <v>1508.9285714285713</v>
      </c>
      <c r="K289" s="38"/>
      <c r="L289" s="38">
        <f t="shared" si="23"/>
        <v>1690</v>
      </c>
    </row>
    <row r="290" spans="1:12" s="14" customFormat="1" ht="45">
      <c r="A290" s="27">
        <v>281</v>
      </c>
      <c r="B290" s="36" t="s">
        <v>480</v>
      </c>
      <c r="C290" s="20" t="s">
        <v>14</v>
      </c>
      <c r="D290" s="36" t="s">
        <v>482</v>
      </c>
      <c r="E290" s="36" t="s">
        <v>83</v>
      </c>
      <c r="F290" s="12">
        <v>5</v>
      </c>
      <c r="G290" s="12">
        <v>328.57142857142856</v>
      </c>
      <c r="H290" s="20" t="s">
        <v>570</v>
      </c>
      <c r="I290" s="20" t="s">
        <v>39</v>
      </c>
      <c r="J290" s="38">
        <f t="shared" si="22"/>
        <v>1642.8571428571427</v>
      </c>
      <c r="K290" s="38"/>
      <c r="L290" s="38">
        <f t="shared" si="23"/>
        <v>1840</v>
      </c>
    </row>
    <row r="291" spans="1:12" s="14" customFormat="1" ht="45">
      <c r="A291" s="27">
        <v>282</v>
      </c>
      <c r="B291" s="36" t="s">
        <v>483</v>
      </c>
      <c r="C291" s="20" t="s">
        <v>14</v>
      </c>
      <c r="D291" s="36" t="s">
        <v>484</v>
      </c>
      <c r="E291" s="36" t="s">
        <v>83</v>
      </c>
      <c r="F291" s="12">
        <v>5</v>
      </c>
      <c r="G291" s="12">
        <v>417.85714285714283</v>
      </c>
      <c r="H291" s="20" t="s">
        <v>570</v>
      </c>
      <c r="I291" s="20" t="s">
        <v>39</v>
      </c>
      <c r="J291" s="38">
        <f t="shared" si="22"/>
        <v>2089.2857142857142</v>
      </c>
      <c r="K291" s="38"/>
      <c r="L291" s="38">
        <f t="shared" si="23"/>
        <v>2340</v>
      </c>
    </row>
    <row r="292" spans="1:12" s="14" customFormat="1" ht="45">
      <c r="A292" s="27">
        <v>283</v>
      </c>
      <c r="B292" s="36" t="s">
        <v>485</v>
      </c>
      <c r="C292" s="20" t="s">
        <v>14</v>
      </c>
      <c r="D292" s="36" t="s">
        <v>486</v>
      </c>
      <c r="E292" s="36" t="s">
        <v>175</v>
      </c>
      <c r="F292" s="12">
        <v>200</v>
      </c>
      <c r="G292" s="12">
        <v>98.214285714285708</v>
      </c>
      <c r="H292" s="20" t="s">
        <v>570</v>
      </c>
      <c r="I292" s="20" t="s">
        <v>39</v>
      </c>
      <c r="J292" s="38">
        <f t="shared" si="22"/>
        <v>19642.857142857141</v>
      </c>
      <c r="K292" s="38"/>
      <c r="L292" s="38">
        <f t="shared" si="23"/>
        <v>22000</v>
      </c>
    </row>
    <row r="293" spans="1:12" s="14" customFormat="1" ht="45">
      <c r="A293" s="27">
        <v>284</v>
      </c>
      <c r="B293" s="36" t="s">
        <v>487</v>
      </c>
      <c r="C293" s="20" t="s">
        <v>14</v>
      </c>
      <c r="D293" s="36" t="s">
        <v>488</v>
      </c>
      <c r="E293" s="36" t="s">
        <v>83</v>
      </c>
      <c r="F293" s="12">
        <v>10</v>
      </c>
      <c r="G293" s="12">
        <v>1691.9642857142856</v>
      </c>
      <c r="H293" s="20" t="s">
        <v>570</v>
      </c>
      <c r="I293" s="20" t="s">
        <v>39</v>
      </c>
      <c r="J293" s="38">
        <f t="shared" si="22"/>
        <v>16919.642857142855</v>
      </c>
      <c r="K293" s="38"/>
      <c r="L293" s="38">
        <f t="shared" si="23"/>
        <v>18950</v>
      </c>
    </row>
    <row r="294" spans="1:12" s="14" customFormat="1" ht="45">
      <c r="A294" s="27">
        <v>285</v>
      </c>
      <c r="B294" s="36" t="s">
        <v>489</v>
      </c>
      <c r="C294" s="20" t="s">
        <v>14</v>
      </c>
      <c r="D294" s="36" t="s">
        <v>490</v>
      </c>
      <c r="E294" s="36" t="s">
        <v>175</v>
      </c>
      <c r="F294" s="12">
        <v>200</v>
      </c>
      <c r="G294" s="12">
        <v>607.14285714285711</v>
      </c>
      <c r="H294" s="20" t="s">
        <v>570</v>
      </c>
      <c r="I294" s="20" t="s">
        <v>39</v>
      </c>
      <c r="J294" s="38">
        <f t="shared" si="22"/>
        <v>121428.57142857142</v>
      </c>
      <c r="K294" s="38"/>
      <c r="L294" s="38">
        <f t="shared" si="23"/>
        <v>136000</v>
      </c>
    </row>
    <row r="295" spans="1:12" s="14" customFormat="1" ht="75">
      <c r="A295" s="27">
        <v>286</v>
      </c>
      <c r="B295" s="36" t="s">
        <v>491</v>
      </c>
      <c r="C295" s="20" t="s">
        <v>14</v>
      </c>
      <c r="D295" s="36" t="s">
        <v>492</v>
      </c>
      <c r="E295" s="36" t="s">
        <v>175</v>
      </c>
      <c r="F295" s="12">
        <v>3</v>
      </c>
      <c r="G295" s="12">
        <v>11964.285714285714</v>
      </c>
      <c r="H295" s="20" t="s">
        <v>570</v>
      </c>
      <c r="I295" s="20" t="s">
        <v>39</v>
      </c>
      <c r="J295" s="38">
        <f t="shared" si="22"/>
        <v>35892.857142857145</v>
      </c>
      <c r="K295" s="38"/>
      <c r="L295" s="38">
        <f t="shared" si="23"/>
        <v>40200.000000000007</v>
      </c>
    </row>
    <row r="296" spans="1:12" s="14" customFormat="1" ht="60">
      <c r="A296" s="27">
        <v>287</v>
      </c>
      <c r="B296" s="36" t="s">
        <v>493</v>
      </c>
      <c r="C296" s="20" t="s">
        <v>14</v>
      </c>
      <c r="D296" s="36" t="s">
        <v>494</v>
      </c>
      <c r="E296" s="36" t="s">
        <v>83</v>
      </c>
      <c r="F296" s="12">
        <v>1500</v>
      </c>
      <c r="G296" s="12">
        <v>12.499999999999998</v>
      </c>
      <c r="H296" s="20" t="s">
        <v>570</v>
      </c>
      <c r="I296" s="20" t="s">
        <v>39</v>
      </c>
      <c r="J296" s="38">
        <f t="shared" si="22"/>
        <v>18749.999999999996</v>
      </c>
      <c r="K296" s="38"/>
      <c r="L296" s="38">
        <f t="shared" si="23"/>
        <v>20999.999999999996</v>
      </c>
    </row>
    <row r="297" spans="1:12" s="14" customFormat="1" ht="45">
      <c r="A297" s="27">
        <v>288</v>
      </c>
      <c r="B297" s="68" t="s">
        <v>574</v>
      </c>
      <c r="C297" s="20" t="s">
        <v>14</v>
      </c>
      <c r="D297" s="68" t="s">
        <v>575</v>
      </c>
      <c r="E297" s="37" t="s">
        <v>83</v>
      </c>
      <c r="F297" s="37">
        <v>6</v>
      </c>
      <c r="G297" s="38">
        <v>1964.285714285714</v>
      </c>
      <c r="H297" s="68" t="s">
        <v>661</v>
      </c>
      <c r="I297" s="69" t="s">
        <v>576</v>
      </c>
      <c r="J297" s="38">
        <f>G297*F297</f>
        <v>11785.714285714284</v>
      </c>
      <c r="K297" s="39"/>
      <c r="L297" s="39">
        <f t="shared" ref="L297" si="24">J297*1.12</f>
        <v>13200</v>
      </c>
    </row>
    <row r="298" spans="1:12" s="14" customFormat="1" ht="45">
      <c r="A298" s="27">
        <v>289</v>
      </c>
      <c r="B298" s="68" t="s">
        <v>321</v>
      </c>
      <c r="C298" s="20" t="s">
        <v>14</v>
      </c>
      <c r="D298" s="68" t="s">
        <v>577</v>
      </c>
      <c r="E298" s="37" t="s">
        <v>83</v>
      </c>
      <c r="F298" s="37">
        <v>4</v>
      </c>
      <c r="G298" s="38">
        <v>526.78571428571422</v>
      </c>
      <c r="H298" s="68" t="s">
        <v>661</v>
      </c>
      <c r="I298" s="69" t="s">
        <v>576</v>
      </c>
      <c r="J298" s="38">
        <f t="shared" ref="J298:J348" si="25">G298*F298</f>
        <v>2107.1428571428569</v>
      </c>
      <c r="K298" s="39"/>
      <c r="L298" s="39">
        <f t="shared" ref="L298:L348" si="26">J298*1.12</f>
        <v>2360</v>
      </c>
    </row>
    <row r="299" spans="1:12" s="14" customFormat="1" ht="45">
      <c r="A299" s="27">
        <v>290</v>
      </c>
      <c r="B299" s="68" t="s">
        <v>321</v>
      </c>
      <c r="C299" s="20" t="s">
        <v>14</v>
      </c>
      <c r="D299" s="68" t="s">
        <v>578</v>
      </c>
      <c r="E299" s="37" t="s">
        <v>83</v>
      </c>
      <c r="F299" s="37">
        <v>4</v>
      </c>
      <c r="G299" s="38">
        <v>1133.9285714285713</v>
      </c>
      <c r="H299" s="68" t="s">
        <v>661</v>
      </c>
      <c r="I299" s="69" t="s">
        <v>576</v>
      </c>
      <c r="J299" s="38">
        <f t="shared" si="25"/>
        <v>4535.7142857142853</v>
      </c>
      <c r="K299" s="39"/>
      <c r="L299" s="39">
        <f t="shared" si="26"/>
        <v>5080</v>
      </c>
    </row>
    <row r="300" spans="1:12" s="14" customFormat="1" ht="45">
      <c r="A300" s="27">
        <v>291</v>
      </c>
      <c r="B300" s="68" t="s">
        <v>579</v>
      </c>
      <c r="C300" s="20" t="s">
        <v>14</v>
      </c>
      <c r="D300" s="68" t="s">
        <v>580</v>
      </c>
      <c r="E300" s="37" t="s">
        <v>149</v>
      </c>
      <c r="F300" s="37">
        <v>2</v>
      </c>
      <c r="G300" s="38">
        <v>13392.857142857141</v>
      </c>
      <c r="H300" s="68" t="s">
        <v>661</v>
      </c>
      <c r="I300" s="69" t="s">
        <v>576</v>
      </c>
      <c r="J300" s="38">
        <f t="shared" si="25"/>
        <v>26785.714285714283</v>
      </c>
      <c r="K300" s="39"/>
      <c r="L300" s="39">
        <f t="shared" si="26"/>
        <v>30000</v>
      </c>
    </row>
    <row r="301" spans="1:12" s="14" customFormat="1" ht="45">
      <c r="A301" s="27">
        <v>292</v>
      </c>
      <c r="B301" s="68" t="s">
        <v>581</v>
      </c>
      <c r="C301" s="20" t="s">
        <v>14</v>
      </c>
      <c r="D301" s="68" t="s">
        <v>582</v>
      </c>
      <c r="E301" s="37" t="s">
        <v>311</v>
      </c>
      <c r="F301" s="37">
        <v>1</v>
      </c>
      <c r="G301" s="38">
        <v>736.60714285714278</v>
      </c>
      <c r="H301" s="68" t="s">
        <v>661</v>
      </c>
      <c r="I301" s="69" t="s">
        <v>576</v>
      </c>
      <c r="J301" s="38">
        <f t="shared" si="25"/>
        <v>736.60714285714278</v>
      </c>
      <c r="K301" s="39"/>
      <c r="L301" s="39">
        <f t="shared" si="26"/>
        <v>825</v>
      </c>
    </row>
    <row r="302" spans="1:12" s="14" customFormat="1" ht="45">
      <c r="A302" s="27">
        <v>293</v>
      </c>
      <c r="B302" s="68" t="s">
        <v>583</v>
      </c>
      <c r="C302" s="20" t="s">
        <v>14</v>
      </c>
      <c r="D302" s="68" t="s">
        <v>584</v>
      </c>
      <c r="E302" s="37" t="s">
        <v>83</v>
      </c>
      <c r="F302" s="37">
        <v>5</v>
      </c>
      <c r="G302" s="38">
        <v>19866.071428571428</v>
      </c>
      <c r="H302" s="68" t="s">
        <v>661</v>
      </c>
      <c r="I302" s="69" t="s">
        <v>576</v>
      </c>
      <c r="J302" s="38">
        <f t="shared" si="25"/>
        <v>99330.35714285713</v>
      </c>
      <c r="K302" s="39"/>
      <c r="L302" s="39">
        <f t="shared" si="26"/>
        <v>111250</v>
      </c>
    </row>
    <row r="303" spans="1:12" s="14" customFormat="1" ht="45">
      <c r="A303" s="27">
        <v>294</v>
      </c>
      <c r="B303" s="68" t="s">
        <v>583</v>
      </c>
      <c r="C303" s="20" t="s">
        <v>14</v>
      </c>
      <c r="D303" s="68" t="s">
        <v>585</v>
      </c>
      <c r="E303" s="37" t="s">
        <v>83</v>
      </c>
      <c r="F303" s="37">
        <v>5</v>
      </c>
      <c r="G303" s="38">
        <v>19866.071428571428</v>
      </c>
      <c r="H303" s="68" t="s">
        <v>661</v>
      </c>
      <c r="I303" s="69" t="s">
        <v>576</v>
      </c>
      <c r="J303" s="38">
        <f t="shared" si="25"/>
        <v>99330.35714285713</v>
      </c>
      <c r="K303" s="39"/>
      <c r="L303" s="39">
        <f t="shared" si="26"/>
        <v>111250</v>
      </c>
    </row>
    <row r="304" spans="1:12" s="14" customFormat="1" ht="45">
      <c r="A304" s="27">
        <v>295</v>
      </c>
      <c r="B304" s="68" t="s">
        <v>583</v>
      </c>
      <c r="C304" s="20" t="s">
        <v>14</v>
      </c>
      <c r="D304" s="68" t="s">
        <v>586</v>
      </c>
      <c r="E304" s="37" t="s">
        <v>83</v>
      </c>
      <c r="F304" s="37">
        <v>5</v>
      </c>
      <c r="G304" s="38">
        <v>19866.071428571428</v>
      </c>
      <c r="H304" s="68" t="s">
        <v>661</v>
      </c>
      <c r="I304" s="69" t="s">
        <v>576</v>
      </c>
      <c r="J304" s="38">
        <f t="shared" si="25"/>
        <v>99330.35714285713</v>
      </c>
      <c r="K304" s="39"/>
      <c r="L304" s="39">
        <f t="shared" si="26"/>
        <v>111250</v>
      </c>
    </row>
    <row r="305" spans="1:12" s="72" customFormat="1" ht="45">
      <c r="A305" s="27">
        <v>296</v>
      </c>
      <c r="B305" s="69" t="s">
        <v>583</v>
      </c>
      <c r="C305" s="20" t="s">
        <v>14</v>
      </c>
      <c r="D305" s="69" t="s">
        <v>585</v>
      </c>
      <c r="E305" s="70" t="s">
        <v>83</v>
      </c>
      <c r="F305" s="70">
        <v>5</v>
      </c>
      <c r="G305" s="71">
        <v>19866.071428571428</v>
      </c>
      <c r="H305" s="68" t="s">
        <v>661</v>
      </c>
      <c r="I305" s="69" t="s">
        <v>576</v>
      </c>
      <c r="J305" s="38">
        <f t="shared" si="25"/>
        <v>99330.35714285713</v>
      </c>
      <c r="K305" s="39"/>
      <c r="L305" s="39">
        <f t="shared" si="26"/>
        <v>111250</v>
      </c>
    </row>
    <row r="306" spans="1:12" s="14" customFormat="1" ht="45">
      <c r="A306" s="27">
        <v>297</v>
      </c>
      <c r="B306" s="68" t="s">
        <v>587</v>
      </c>
      <c r="C306" s="20" t="s">
        <v>14</v>
      </c>
      <c r="D306" s="68" t="s">
        <v>588</v>
      </c>
      <c r="E306" s="37" t="s">
        <v>83</v>
      </c>
      <c r="F306" s="37">
        <v>5</v>
      </c>
      <c r="G306" s="38">
        <v>19866.071428571428</v>
      </c>
      <c r="H306" s="68" t="s">
        <v>661</v>
      </c>
      <c r="I306" s="69" t="s">
        <v>576</v>
      </c>
      <c r="J306" s="38">
        <f t="shared" si="25"/>
        <v>99330.35714285713</v>
      </c>
      <c r="K306" s="39"/>
      <c r="L306" s="39">
        <f t="shared" si="26"/>
        <v>111250</v>
      </c>
    </row>
    <row r="307" spans="1:12" s="14" customFormat="1" ht="127.7" customHeight="1">
      <c r="A307" s="27">
        <v>298</v>
      </c>
      <c r="B307" s="68" t="s">
        <v>589</v>
      </c>
      <c r="C307" s="20" t="s">
        <v>14</v>
      </c>
      <c r="D307" s="68" t="s">
        <v>590</v>
      </c>
      <c r="E307" s="37" t="s">
        <v>175</v>
      </c>
      <c r="F307" s="37">
        <v>2</v>
      </c>
      <c r="G307" s="38">
        <v>3303.5714285714284</v>
      </c>
      <c r="H307" s="68" t="s">
        <v>661</v>
      </c>
      <c r="I307" s="69" t="s">
        <v>576</v>
      </c>
      <c r="J307" s="38">
        <f t="shared" si="25"/>
        <v>6607.1428571428569</v>
      </c>
      <c r="K307" s="39"/>
      <c r="L307" s="39">
        <f t="shared" si="26"/>
        <v>7400</v>
      </c>
    </row>
    <row r="308" spans="1:12" s="14" customFormat="1" ht="45">
      <c r="A308" s="27">
        <v>299</v>
      </c>
      <c r="B308" s="68" t="s">
        <v>591</v>
      </c>
      <c r="C308" s="20" t="s">
        <v>14</v>
      </c>
      <c r="D308" s="68" t="s">
        <v>592</v>
      </c>
      <c r="E308" s="37" t="s">
        <v>83</v>
      </c>
      <c r="F308" s="37">
        <v>10</v>
      </c>
      <c r="G308" s="38">
        <v>2455.3571428571427</v>
      </c>
      <c r="H308" s="68" t="s">
        <v>661</v>
      </c>
      <c r="I308" s="69" t="s">
        <v>576</v>
      </c>
      <c r="J308" s="38">
        <f t="shared" si="25"/>
        <v>24553.571428571428</v>
      </c>
      <c r="K308" s="39"/>
      <c r="L308" s="39">
        <f t="shared" si="26"/>
        <v>27500</v>
      </c>
    </row>
    <row r="309" spans="1:12" s="14" customFormat="1" ht="55.15" customHeight="1">
      <c r="A309" s="27">
        <v>300</v>
      </c>
      <c r="B309" s="68" t="s">
        <v>593</v>
      </c>
      <c r="C309" s="20" t="s">
        <v>14</v>
      </c>
      <c r="D309" s="68" t="s">
        <v>662</v>
      </c>
      <c r="E309" s="37" t="s">
        <v>149</v>
      </c>
      <c r="F309" s="37">
        <v>1</v>
      </c>
      <c r="G309" s="38">
        <v>18616.071428571428</v>
      </c>
      <c r="H309" s="68" t="s">
        <v>661</v>
      </c>
      <c r="I309" s="69" t="s">
        <v>576</v>
      </c>
      <c r="J309" s="38">
        <f t="shared" si="25"/>
        <v>18616.071428571428</v>
      </c>
      <c r="K309" s="39"/>
      <c r="L309" s="39">
        <f t="shared" si="26"/>
        <v>20850</v>
      </c>
    </row>
    <row r="310" spans="1:12" s="14" customFormat="1" ht="45">
      <c r="A310" s="27">
        <v>301</v>
      </c>
      <c r="B310" s="68" t="s">
        <v>594</v>
      </c>
      <c r="C310" s="20" t="s">
        <v>14</v>
      </c>
      <c r="D310" s="68" t="s">
        <v>595</v>
      </c>
      <c r="E310" s="37" t="s">
        <v>83</v>
      </c>
      <c r="F310" s="37">
        <v>10</v>
      </c>
      <c r="G310" s="38">
        <v>1294.6428571428571</v>
      </c>
      <c r="H310" s="68" t="s">
        <v>661</v>
      </c>
      <c r="I310" s="69" t="s">
        <v>576</v>
      </c>
      <c r="J310" s="38">
        <f t="shared" si="25"/>
        <v>12946.428571428571</v>
      </c>
      <c r="K310" s="39"/>
      <c r="L310" s="39">
        <f t="shared" si="26"/>
        <v>14500</v>
      </c>
    </row>
    <row r="311" spans="1:12" s="14" customFormat="1" ht="45">
      <c r="A311" s="27">
        <v>302</v>
      </c>
      <c r="B311" s="68" t="s">
        <v>594</v>
      </c>
      <c r="C311" s="20" t="s">
        <v>14</v>
      </c>
      <c r="D311" s="68" t="s">
        <v>596</v>
      </c>
      <c r="E311" s="37" t="s">
        <v>83</v>
      </c>
      <c r="F311" s="37">
        <v>10</v>
      </c>
      <c r="G311" s="38">
        <v>892.85714285714278</v>
      </c>
      <c r="H311" s="68" t="s">
        <v>661</v>
      </c>
      <c r="I311" s="69" t="s">
        <v>576</v>
      </c>
      <c r="J311" s="38">
        <f t="shared" si="25"/>
        <v>8928.5714285714275</v>
      </c>
      <c r="K311" s="39"/>
      <c r="L311" s="39">
        <f t="shared" si="26"/>
        <v>10000</v>
      </c>
    </row>
    <row r="312" spans="1:12" s="14" customFormat="1" ht="45">
      <c r="A312" s="27">
        <v>303</v>
      </c>
      <c r="B312" s="68" t="s">
        <v>594</v>
      </c>
      <c r="C312" s="20" t="s">
        <v>14</v>
      </c>
      <c r="D312" s="68" t="s">
        <v>597</v>
      </c>
      <c r="E312" s="37" t="s">
        <v>83</v>
      </c>
      <c r="F312" s="37">
        <v>10</v>
      </c>
      <c r="G312" s="38">
        <v>1160.7142857142856</v>
      </c>
      <c r="H312" s="68" t="s">
        <v>661</v>
      </c>
      <c r="I312" s="69" t="s">
        <v>576</v>
      </c>
      <c r="J312" s="38">
        <f t="shared" si="25"/>
        <v>11607.142857142855</v>
      </c>
      <c r="K312" s="39"/>
      <c r="L312" s="39">
        <f t="shared" si="26"/>
        <v>12999.999999999998</v>
      </c>
    </row>
    <row r="313" spans="1:12" s="14" customFormat="1" ht="56.65" customHeight="1">
      <c r="A313" s="27">
        <v>304</v>
      </c>
      <c r="B313" s="68" t="s">
        <v>598</v>
      </c>
      <c r="C313" s="20" t="s">
        <v>14</v>
      </c>
      <c r="D313" s="68" t="s">
        <v>599</v>
      </c>
      <c r="E313" s="37" t="s">
        <v>175</v>
      </c>
      <c r="F313" s="37">
        <v>20</v>
      </c>
      <c r="G313" s="38">
        <v>5089.2857142857138</v>
      </c>
      <c r="H313" s="68" t="s">
        <v>661</v>
      </c>
      <c r="I313" s="69" t="s">
        <v>576</v>
      </c>
      <c r="J313" s="38">
        <f t="shared" si="25"/>
        <v>101785.71428571428</v>
      </c>
      <c r="K313" s="39"/>
      <c r="L313" s="39">
        <f t="shared" si="26"/>
        <v>114000</v>
      </c>
    </row>
    <row r="314" spans="1:12" s="14" customFormat="1" ht="57.4" customHeight="1">
      <c r="A314" s="27">
        <v>305</v>
      </c>
      <c r="B314" s="68" t="s">
        <v>600</v>
      </c>
      <c r="C314" s="20" t="s">
        <v>14</v>
      </c>
      <c r="D314" s="68" t="s">
        <v>601</v>
      </c>
      <c r="E314" s="37" t="s">
        <v>175</v>
      </c>
      <c r="F314" s="37">
        <v>5</v>
      </c>
      <c r="G314" s="38">
        <v>4821.4285714285706</v>
      </c>
      <c r="H314" s="68" t="s">
        <v>661</v>
      </c>
      <c r="I314" s="69" t="s">
        <v>576</v>
      </c>
      <c r="J314" s="38">
        <f t="shared" si="25"/>
        <v>24107.142857142855</v>
      </c>
      <c r="K314" s="39"/>
      <c r="L314" s="39">
        <f t="shared" si="26"/>
        <v>27000</v>
      </c>
    </row>
    <row r="315" spans="1:12" s="14" customFormat="1" ht="45">
      <c r="A315" s="27">
        <v>306</v>
      </c>
      <c r="B315" s="68" t="s">
        <v>602</v>
      </c>
      <c r="C315" s="20" t="s">
        <v>14</v>
      </c>
      <c r="D315" s="68" t="s">
        <v>603</v>
      </c>
      <c r="E315" s="37" t="s">
        <v>175</v>
      </c>
      <c r="F315" s="37">
        <v>10</v>
      </c>
      <c r="G315" s="38">
        <v>39866.071428571428</v>
      </c>
      <c r="H315" s="68" t="s">
        <v>661</v>
      </c>
      <c r="I315" s="69" t="s">
        <v>576</v>
      </c>
      <c r="J315" s="38">
        <f t="shared" si="25"/>
        <v>398660.71428571426</v>
      </c>
      <c r="K315" s="39"/>
      <c r="L315" s="39">
        <f t="shared" si="26"/>
        <v>446500</v>
      </c>
    </row>
    <row r="316" spans="1:12" s="14" customFormat="1" ht="45">
      <c r="A316" s="27">
        <v>307</v>
      </c>
      <c r="B316" s="68" t="s">
        <v>604</v>
      </c>
      <c r="C316" s="20" t="s">
        <v>14</v>
      </c>
      <c r="D316" s="68" t="s">
        <v>605</v>
      </c>
      <c r="E316" s="37" t="s">
        <v>83</v>
      </c>
      <c r="F316" s="37">
        <v>8</v>
      </c>
      <c r="G316" s="38">
        <v>16598.214285714283</v>
      </c>
      <c r="H316" s="68" t="s">
        <v>661</v>
      </c>
      <c r="I316" s="69" t="s">
        <v>576</v>
      </c>
      <c r="J316" s="38">
        <f t="shared" si="25"/>
        <v>132785.71428571426</v>
      </c>
      <c r="K316" s="39"/>
      <c r="L316" s="39">
        <f t="shared" si="26"/>
        <v>148720</v>
      </c>
    </row>
    <row r="317" spans="1:12" s="14" customFormat="1" ht="58.15" customHeight="1">
      <c r="A317" s="27">
        <v>308</v>
      </c>
      <c r="B317" s="68" t="s">
        <v>606</v>
      </c>
      <c r="C317" s="20" t="s">
        <v>14</v>
      </c>
      <c r="D317" s="68" t="s">
        <v>607</v>
      </c>
      <c r="E317" s="37" t="s">
        <v>83</v>
      </c>
      <c r="F317" s="37">
        <v>2000</v>
      </c>
      <c r="G317" s="38">
        <v>11.607142857142856</v>
      </c>
      <c r="H317" s="68" t="s">
        <v>661</v>
      </c>
      <c r="I317" s="69" t="s">
        <v>576</v>
      </c>
      <c r="J317" s="38">
        <f t="shared" si="25"/>
        <v>23214.28571428571</v>
      </c>
      <c r="K317" s="39"/>
      <c r="L317" s="39">
        <f t="shared" si="26"/>
        <v>25999.999999999996</v>
      </c>
    </row>
    <row r="318" spans="1:12" s="14" customFormat="1" ht="45">
      <c r="A318" s="27">
        <v>309</v>
      </c>
      <c r="B318" s="68" t="s">
        <v>608</v>
      </c>
      <c r="C318" s="20" t="s">
        <v>14</v>
      </c>
      <c r="D318" s="68" t="s">
        <v>609</v>
      </c>
      <c r="E318" s="37" t="s">
        <v>83</v>
      </c>
      <c r="F318" s="37">
        <v>1000</v>
      </c>
      <c r="G318" s="38">
        <v>32.142857142857139</v>
      </c>
      <c r="H318" s="68" t="s">
        <v>661</v>
      </c>
      <c r="I318" s="69" t="s">
        <v>576</v>
      </c>
      <c r="J318" s="38">
        <f t="shared" si="25"/>
        <v>32142.857142857138</v>
      </c>
      <c r="K318" s="39"/>
      <c r="L318" s="39">
        <f t="shared" si="26"/>
        <v>36000</v>
      </c>
    </row>
    <row r="319" spans="1:12" s="14" customFormat="1" ht="47.85" customHeight="1">
      <c r="A319" s="27">
        <v>310</v>
      </c>
      <c r="B319" s="68" t="s">
        <v>505</v>
      </c>
      <c r="C319" s="20" t="s">
        <v>14</v>
      </c>
      <c r="D319" s="68" t="s">
        <v>610</v>
      </c>
      <c r="E319" s="37" t="s">
        <v>149</v>
      </c>
      <c r="F319" s="37">
        <v>1</v>
      </c>
      <c r="G319" s="38">
        <v>7142.8571428571422</v>
      </c>
      <c r="H319" s="68" t="s">
        <v>661</v>
      </c>
      <c r="I319" s="69" t="s">
        <v>576</v>
      </c>
      <c r="J319" s="38">
        <f t="shared" si="25"/>
        <v>7142.8571428571422</v>
      </c>
      <c r="K319" s="39"/>
      <c r="L319" s="39">
        <f t="shared" si="26"/>
        <v>8000</v>
      </c>
    </row>
    <row r="320" spans="1:12" s="14" customFormat="1" ht="45">
      <c r="A320" s="27">
        <v>311</v>
      </c>
      <c r="B320" s="68" t="s">
        <v>611</v>
      </c>
      <c r="C320" s="20" t="s">
        <v>14</v>
      </c>
      <c r="D320" s="68" t="s">
        <v>612</v>
      </c>
      <c r="E320" s="37" t="s">
        <v>83</v>
      </c>
      <c r="F320" s="37">
        <v>10</v>
      </c>
      <c r="G320" s="38">
        <v>1035.7142857142856</v>
      </c>
      <c r="H320" s="68" t="s">
        <v>661</v>
      </c>
      <c r="I320" s="69" t="s">
        <v>576</v>
      </c>
      <c r="J320" s="38">
        <f t="shared" si="25"/>
        <v>10357.142857142855</v>
      </c>
      <c r="K320" s="39"/>
      <c r="L320" s="39">
        <f t="shared" si="26"/>
        <v>11599.999999999998</v>
      </c>
    </row>
    <row r="321" spans="1:12" s="14" customFormat="1" ht="45">
      <c r="A321" s="27">
        <v>312</v>
      </c>
      <c r="B321" s="68" t="s">
        <v>613</v>
      </c>
      <c r="C321" s="20" t="s">
        <v>14</v>
      </c>
      <c r="D321" s="68" t="s">
        <v>614</v>
      </c>
      <c r="E321" s="37" t="s">
        <v>83</v>
      </c>
      <c r="F321" s="37">
        <v>5</v>
      </c>
      <c r="G321" s="38">
        <v>249.99999999999997</v>
      </c>
      <c r="H321" s="68" t="s">
        <v>661</v>
      </c>
      <c r="I321" s="69" t="s">
        <v>576</v>
      </c>
      <c r="J321" s="38">
        <f t="shared" si="25"/>
        <v>1249.9999999999998</v>
      </c>
      <c r="K321" s="39"/>
      <c r="L321" s="39">
        <f t="shared" si="26"/>
        <v>1399.9999999999998</v>
      </c>
    </row>
    <row r="322" spans="1:12" s="14" customFormat="1" ht="45">
      <c r="A322" s="27">
        <v>313</v>
      </c>
      <c r="B322" s="68" t="s">
        <v>613</v>
      </c>
      <c r="C322" s="20" t="s">
        <v>14</v>
      </c>
      <c r="D322" s="68" t="s">
        <v>615</v>
      </c>
      <c r="E322" s="37" t="s">
        <v>83</v>
      </c>
      <c r="F322" s="37">
        <v>5</v>
      </c>
      <c r="G322" s="38">
        <v>249.99999999999997</v>
      </c>
      <c r="H322" s="68" t="s">
        <v>661</v>
      </c>
      <c r="I322" s="69" t="s">
        <v>576</v>
      </c>
      <c r="J322" s="38">
        <f t="shared" si="25"/>
        <v>1249.9999999999998</v>
      </c>
      <c r="K322" s="39"/>
      <c r="L322" s="39">
        <f t="shared" si="26"/>
        <v>1399.9999999999998</v>
      </c>
    </row>
    <row r="323" spans="1:12" s="14" customFormat="1" ht="45">
      <c r="A323" s="27">
        <v>314</v>
      </c>
      <c r="B323" s="68" t="s">
        <v>616</v>
      </c>
      <c r="C323" s="20" t="s">
        <v>14</v>
      </c>
      <c r="D323" s="68" t="s">
        <v>617</v>
      </c>
      <c r="E323" s="37" t="s">
        <v>83</v>
      </c>
      <c r="F323" s="37">
        <v>4</v>
      </c>
      <c r="G323" s="38">
        <v>535.71428571428567</v>
      </c>
      <c r="H323" s="68" t="s">
        <v>661</v>
      </c>
      <c r="I323" s="69" t="s">
        <v>576</v>
      </c>
      <c r="J323" s="38">
        <f t="shared" si="25"/>
        <v>2142.8571428571427</v>
      </c>
      <c r="K323" s="39"/>
      <c r="L323" s="39">
        <f t="shared" si="26"/>
        <v>2400</v>
      </c>
    </row>
    <row r="324" spans="1:12" s="14" customFormat="1" ht="45">
      <c r="A324" s="27">
        <v>315</v>
      </c>
      <c r="B324" s="68" t="s">
        <v>618</v>
      </c>
      <c r="C324" s="20" t="s">
        <v>14</v>
      </c>
      <c r="D324" s="68" t="s">
        <v>619</v>
      </c>
      <c r="E324" s="37" t="s">
        <v>83</v>
      </c>
      <c r="F324" s="37">
        <v>5</v>
      </c>
      <c r="G324" s="38">
        <v>1562.4999999999998</v>
      </c>
      <c r="H324" s="68" t="s">
        <v>661</v>
      </c>
      <c r="I324" s="69" t="s">
        <v>576</v>
      </c>
      <c r="J324" s="38">
        <f t="shared" si="25"/>
        <v>7812.4999999999991</v>
      </c>
      <c r="K324" s="39"/>
      <c r="L324" s="39">
        <f t="shared" si="26"/>
        <v>8750</v>
      </c>
    </row>
    <row r="325" spans="1:12" s="14" customFormat="1" ht="45">
      <c r="A325" s="27">
        <v>316</v>
      </c>
      <c r="B325" s="68" t="s">
        <v>620</v>
      </c>
      <c r="C325" s="20" t="s">
        <v>14</v>
      </c>
      <c r="D325" s="68" t="s">
        <v>621</v>
      </c>
      <c r="E325" s="37" t="s">
        <v>83</v>
      </c>
      <c r="F325" s="37">
        <v>5</v>
      </c>
      <c r="G325" s="38">
        <v>1049.1071428571427</v>
      </c>
      <c r="H325" s="68" t="s">
        <v>661</v>
      </c>
      <c r="I325" s="69" t="s">
        <v>576</v>
      </c>
      <c r="J325" s="38">
        <f t="shared" si="25"/>
        <v>5245.5357142857138</v>
      </c>
      <c r="K325" s="39"/>
      <c r="L325" s="39">
        <f t="shared" si="26"/>
        <v>5875</v>
      </c>
    </row>
    <row r="326" spans="1:12" s="14" customFormat="1" ht="45">
      <c r="A326" s="27">
        <v>317</v>
      </c>
      <c r="B326" s="68" t="s">
        <v>622</v>
      </c>
      <c r="C326" s="20" t="s">
        <v>14</v>
      </c>
      <c r="D326" s="68" t="s">
        <v>623</v>
      </c>
      <c r="E326" s="37" t="s">
        <v>83</v>
      </c>
      <c r="F326" s="37">
        <v>5</v>
      </c>
      <c r="G326" s="38">
        <v>531.25</v>
      </c>
      <c r="H326" s="68" t="s">
        <v>661</v>
      </c>
      <c r="I326" s="69" t="s">
        <v>576</v>
      </c>
      <c r="J326" s="38">
        <f t="shared" si="25"/>
        <v>2656.25</v>
      </c>
      <c r="K326" s="39"/>
      <c r="L326" s="39">
        <f t="shared" si="26"/>
        <v>2975.0000000000005</v>
      </c>
    </row>
    <row r="327" spans="1:12" s="14" customFormat="1" ht="45">
      <c r="A327" s="27">
        <v>318</v>
      </c>
      <c r="B327" s="68" t="s">
        <v>622</v>
      </c>
      <c r="C327" s="20" t="s">
        <v>14</v>
      </c>
      <c r="D327" s="68" t="s">
        <v>624</v>
      </c>
      <c r="E327" s="37" t="s">
        <v>83</v>
      </c>
      <c r="F327" s="37">
        <v>2</v>
      </c>
      <c r="G327" s="38">
        <v>424.10714285714283</v>
      </c>
      <c r="H327" s="68" t="s">
        <v>661</v>
      </c>
      <c r="I327" s="69" t="s">
        <v>576</v>
      </c>
      <c r="J327" s="38">
        <f t="shared" si="25"/>
        <v>848.21428571428567</v>
      </c>
      <c r="K327" s="39"/>
      <c r="L327" s="39">
        <f t="shared" si="26"/>
        <v>950</v>
      </c>
    </row>
    <row r="328" spans="1:12" s="14" customFormat="1" ht="45">
      <c r="A328" s="27">
        <v>319</v>
      </c>
      <c r="B328" s="68" t="s">
        <v>625</v>
      </c>
      <c r="C328" s="20" t="s">
        <v>14</v>
      </c>
      <c r="D328" s="68" t="s">
        <v>626</v>
      </c>
      <c r="E328" s="37" t="s">
        <v>149</v>
      </c>
      <c r="F328" s="37">
        <v>1</v>
      </c>
      <c r="G328" s="38">
        <v>3214.2857142857138</v>
      </c>
      <c r="H328" s="68" t="s">
        <v>661</v>
      </c>
      <c r="I328" s="69" t="s">
        <v>576</v>
      </c>
      <c r="J328" s="38">
        <f t="shared" si="25"/>
        <v>3214.2857142857138</v>
      </c>
      <c r="K328" s="39"/>
      <c r="L328" s="39">
        <f t="shared" si="26"/>
        <v>3599.9999999999995</v>
      </c>
    </row>
    <row r="329" spans="1:12" s="14" customFormat="1" ht="61.9" customHeight="1">
      <c r="A329" s="27">
        <v>320</v>
      </c>
      <c r="B329" s="68" t="s">
        <v>627</v>
      </c>
      <c r="C329" s="20" t="s">
        <v>14</v>
      </c>
      <c r="D329" s="68" t="s">
        <v>663</v>
      </c>
      <c r="E329" s="37" t="s">
        <v>311</v>
      </c>
      <c r="F329" s="37">
        <v>0.2</v>
      </c>
      <c r="G329" s="38">
        <v>2008.9285714285713</v>
      </c>
      <c r="H329" s="68" t="s">
        <v>661</v>
      </c>
      <c r="I329" s="69" t="s">
        <v>576</v>
      </c>
      <c r="J329" s="38">
        <f t="shared" si="25"/>
        <v>401.78571428571428</v>
      </c>
      <c r="K329" s="39"/>
      <c r="L329" s="39">
        <f t="shared" si="26"/>
        <v>450.00000000000006</v>
      </c>
    </row>
    <row r="330" spans="1:12" s="14" customFormat="1" ht="45">
      <c r="A330" s="27">
        <v>321</v>
      </c>
      <c r="B330" s="68" t="s">
        <v>628</v>
      </c>
      <c r="C330" s="20" t="s">
        <v>14</v>
      </c>
      <c r="D330" s="68" t="s">
        <v>629</v>
      </c>
      <c r="E330" s="37" t="s">
        <v>149</v>
      </c>
      <c r="F330" s="37">
        <v>1</v>
      </c>
      <c r="G330" s="38">
        <v>6580.3571428571422</v>
      </c>
      <c r="H330" s="68" t="s">
        <v>661</v>
      </c>
      <c r="I330" s="69" t="s">
        <v>576</v>
      </c>
      <c r="J330" s="38">
        <f t="shared" si="25"/>
        <v>6580.3571428571422</v>
      </c>
      <c r="K330" s="39"/>
      <c r="L330" s="39">
        <f t="shared" si="26"/>
        <v>7370</v>
      </c>
    </row>
    <row r="331" spans="1:12" s="14" customFormat="1" ht="45">
      <c r="A331" s="27">
        <v>322</v>
      </c>
      <c r="B331" s="68" t="s">
        <v>630</v>
      </c>
      <c r="C331" s="20" t="s">
        <v>14</v>
      </c>
      <c r="D331" s="68" t="s">
        <v>631</v>
      </c>
      <c r="E331" s="37" t="s">
        <v>83</v>
      </c>
      <c r="F331" s="37">
        <v>5</v>
      </c>
      <c r="G331" s="38">
        <v>428.57142857142856</v>
      </c>
      <c r="H331" s="68" t="s">
        <v>661</v>
      </c>
      <c r="I331" s="69" t="s">
        <v>576</v>
      </c>
      <c r="J331" s="38">
        <f t="shared" si="25"/>
        <v>2142.8571428571427</v>
      </c>
      <c r="K331" s="39"/>
      <c r="L331" s="39">
        <f t="shared" si="26"/>
        <v>2400</v>
      </c>
    </row>
    <row r="332" spans="1:12" s="14" customFormat="1" ht="45">
      <c r="A332" s="27">
        <v>323</v>
      </c>
      <c r="B332" s="68" t="s">
        <v>632</v>
      </c>
      <c r="C332" s="20" t="s">
        <v>14</v>
      </c>
      <c r="D332" s="68" t="s">
        <v>631</v>
      </c>
      <c r="E332" s="37" t="s">
        <v>83</v>
      </c>
      <c r="F332" s="37">
        <v>5</v>
      </c>
      <c r="G332" s="38">
        <v>428.57142857142856</v>
      </c>
      <c r="H332" s="68" t="s">
        <v>661</v>
      </c>
      <c r="I332" s="69" t="s">
        <v>576</v>
      </c>
      <c r="J332" s="38">
        <f t="shared" si="25"/>
        <v>2142.8571428571427</v>
      </c>
      <c r="K332" s="39"/>
      <c r="L332" s="39">
        <f t="shared" si="26"/>
        <v>2400</v>
      </c>
    </row>
    <row r="333" spans="1:12" s="14" customFormat="1" ht="45">
      <c r="A333" s="27">
        <v>324</v>
      </c>
      <c r="B333" s="68" t="s">
        <v>633</v>
      </c>
      <c r="C333" s="20" t="s">
        <v>14</v>
      </c>
      <c r="D333" s="68" t="s">
        <v>634</v>
      </c>
      <c r="E333" s="37" t="s">
        <v>175</v>
      </c>
      <c r="F333" s="37">
        <v>4</v>
      </c>
      <c r="G333" s="38">
        <v>9624.9999999999982</v>
      </c>
      <c r="H333" s="68" t="s">
        <v>661</v>
      </c>
      <c r="I333" s="69" t="s">
        <v>576</v>
      </c>
      <c r="J333" s="38">
        <f t="shared" si="25"/>
        <v>38499.999999999993</v>
      </c>
      <c r="K333" s="39"/>
      <c r="L333" s="39">
        <f t="shared" si="26"/>
        <v>43119.999999999993</v>
      </c>
    </row>
    <row r="334" spans="1:12" s="14" customFormat="1" ht="45">
      <c r="A334" s="27">
        <v>325</v>
      </c>
      <c r="B334" s="68" t="s">
        <v>633</v>
      </c>
      <c r="C334" s="20" t="s">
        <v>14</v>
      </c>
      <c r="D334" s="68" t="s">
        <v>635</v>
      </c>
      <c r="E334" s="37" t="s">
        <v>175</v>
      </c>
      <c r="F334" s="37">
        <v>10</v>
      </c>
      <c r="G334" s="38">
        <v>428.57142857142856</v>
      </c>
      <c r="H334" s="68" t="s">
        <v>661</v>
      </c>
      <c r="I334" s="69" t="s">
        <v>576</v>
      </c>
      <c r="J334" s="38">
        <f t="shared" si="25"/>
        <v>4285.7142857142853</v>
      </c>
      <c r="K334" s="39"/>
      <c r="L334" s="39">
        <f t="shared" si="26"/>
        <v>4800</v>
      </c>
    </row>
    <row r="335" spans="1:12" s="14" customFormat="1" ht="60">
      <c r="A335" s="27">
        <v>326</v>
      </c>
      <c r="B335" s="68" t="s">
        <v>636</v>
      </c>
      <c r="C335" s="20" t="s">
        <v>14</v>
      </c>
      <c r="D335" s="68" t="s">
        <v>664</v>
      </c>
      <c r="E335" s="37" t="s">
        <v>149</v>
      </c>
      <c r="F335" s="37">
        <v>2</v>
      </c>
      <c r="G335" s="38">
        <v>8330.3571428571413</v>
      </c>
      <c r="H335" s="68" t="s">
        <v>661</v>
      </c>
      <c r="I335" s="69" t="s">
        <v>576</v>
      </c>
      <c r="J335" s="38">
        <f t="shared" si="25"/>
        <v>16660.714285714283</v>
      </c>
      <c r="K335" s="39"/>
      <c r="L335" s="39">
        <f t="shared" si="26"/>
        <v>18660</v>
      </c>
    </row>
    <row r="336" spans="1:12" s="14" customFormat="1" ht="58.15" customHeight="1">
      <c r="A336" s="27">
        <v>327</v>
      </c>
      <c r="B336" s="68" t="s">
        <v>637</v>
      </c>
      <c r="C336" s="20" t="s">
        <v>14</v>
      </c>
      <c r="D336" s="68" t="s">
        <v>638</v>
      </c>
      <c r="E336" s="37" t="s">
        <v>83</v>
      </c>
      <c r="F336" s="37">
        <v>10</v>
      </c>
      <c r="G336" s="38">
        <v>397.32142857142856</v>
      </c>
      <c r="H336" s="68" t="s">
        <v>661</v>
      </c>
      <c r="I336" s="69" t="s">
        <v>576</v>
      </c>
      <c r="J336" s="38">
        <f t="shared" si="25"/>
        <v>3973.2142857142853</v>
      </c>
      <c r="K336" s="39"/>
      <c r="L336" s="39">
        <f t="shared" si="26"/>
        <v>4450</v>
      </c>
    </row>
    <row r="337" spans="1:230" s="14" customFormat="1" ht="64.150000000000006" customHeight="1">
      <c r="A337" s="27">
        <v>328</v>
      </c>
      <c r="B337" s="68" t="s">
        <v>637</v>
      </c>
      <c r="C337" s="20" t="s">
        <v>14</v>
      </c>
      <c r="D337" s="68" t="s">
        <v>639</v>
      </c>
      <c r="E337" s="37" t="s">
        <v>83</v>
      </c>
      <c r="F337" s="37">
        <v>10</v>
      </c>
      <c r="G337" s="38">
        <v>580.35714285714278</v>
      </c>
      <c r="H337" s="68" t="s">
        <v>661</v>
      </c>
      <c r="I337" s="69" t="s">
        <v>576</v>
      </c>
      <c r="J337" s="38">
        <f t="shared" si="25"/>
        <v>5803.5714285714275</v>
      </c>
      <c r="K337" s="39"/>
      <c r="L337" s="39">
        <f t="shared" si="26"/>
        <v>6499.9999999999991</v>
      </c>
    </row>
    <row r="338" spans="1:230" s="14" customFormat="1" ht="45">
      <c r="A338" s="27">
        <v>329</v>
      </c>
      <c r="B338" s="68" t="s">
        <v>640</v>
      </c>
      <c r="C338" s="20" t="s">
        <v>14</v>
      </c>
      <c r="D338" s="68" t="s">
        <v>641</v>
      </c>
      <c r="E338" s="37" t="s">
        <v>175</v>
      </c>
      <c r="F338" s="37">
        <v>50</v>
      </c>
      <c r="G338" s="38">
        <v>3883.9285714285711</v>
      </c>
      <c r="H338" s="68" t="s">
        <v>661</v>
      </c>
      <c r="I338" s="69" t="s">
        <v>576</v>
      </c>
      <c r="J338" s="38">
        <f t="shared" si="25"/>
        <v>194196.42857142855</v>
      </c>
      <c r="K338" s="39"/>
      <c r="L338" s="39">
        <f t="shared" si="26"/>
        <v>217500</v>
      </c>
    </row>
    <row r="339" spans="1:230" s="14" customFormat="1" ht="45">
      <c r="A339" s="27">
        <v>330</v>
      </c>
      <c r="B339" s="68" t="s">
        <v>642</v>
      </c>
      <c r="C339" s="20" t="s">
        <v>14</v>
      </c>
      <c r="D339" s="68" t="s">
        <v>643</v>
      </c>
      <c r="E339" s="37" t="s">
        <v>175</v>
      </c>
      <c r="F339" s="37">
        <v>25</v>
      </c>
      <c r="G339" s="38">
        <v>520.53571428571422</v>
      </c>
      <c r="H339" s="68" t="s">
        <v>661</v>
      </c>
      <c r="I339" s="69" t="s">
        <v>576</v>
      </c>
      <c r="J339" s="38">
        <f t="shared" si="25"/>
        <v>13013.392857142855</v>
      </c>
      <c r="K339" s="39"/>
      <c r="L339" s="39">
        <f t="shared" si="26"/>
        <v>14574.999999999998</v>
      </c>
    </row>
    <row r="340" spans="1:230" s="14" customFormat="1" ht="45">
      <c r="A340" s="27">
        <v>331</v>
      </c>
      <c r="B340" s="68" t="s">
        <v>644</v>
      </c>
      <c r="C340" s="20" t="s">
        <v>14</v>
      </c>
      <c r="D340" s="68" t="s">
        <v>645</v>
      </c>
      <c r="E340" s="37" t="s">
        <v>83</v>
      </c>
      <c r="F340" s="37">
        <v>1000</v>
      </c>
      <c r="G340" s="38">
        <v>14.285714285714285</v>
      </c>
      <c r="H340" s="68" t="s">
        <v>661</v>
      </c>
      <c r="I340" s="69" t="s">
        <v>576</v>
      </c>
      <c r="J340" s="38">
        <f t="shared" si="25"/>
        <v>14285.714285714284</v>
      </c>
      <c r="K340" s="39"/>
      <c r="L340" s="39">
        <f t="shared" si="26"/>
        <v>16000</v>
      </c>
    </row>
    <row r="341" spans="1:230" s="14" customFormat="1" ht="45">
      <c r="A341" s="27">
        <v>332</v>
      </c>
      <c r="B341" s="68" t="s">
        <v>646</v>
      </c>
      <c r="C341" s="20" t="s">
        <v>14</v>
      </c>
      <c r="D341" s="68" t="s">
        <v>647</v>
      </c>
      <c r="E341" s="37" t="s">
        <v>83</v>
      </c>
      <c r="F341" s="37">
        <v>4</v>
      </c>
      <c r="G341" s="38">
        <v>7232.1428571428569</v>
      </c>
      <c r="H341" s="68" t="s">
        <v>661</v>
      </c>
      <c r="I341" s="69" t="s">
        <v>576</v>
      </c>
      <c r="J341" s="38">
        <f t="shared" si="25"/>
        <v>28928.571428571428</v>
      </c>
      <c r="K341" s="39"/>
      <c r="L341" s="39">
        <f t="shared" si="26"/>
        <v>32400.000000000004</v>
      </c>
    </row>
    <row r="342" spans="1:230" s="14" customFormat="1" ht="45">
      <c r="A342" s="27">
        <v>333</v>
      </c>
      <c r="B342" s="68" t="s">
        <v>648</v>
      </c>
      <c r="C342" s="20" t="s">
        <v>14</v>
      </c>
      <c r="D342" s="68" t="s">
        <v>649</v>
      </c>
      <c r="E342" s="37" t="s">
        <v>83</v>
      </c>
      <c r="F342" s="37">
        <v>2</v>
      </c>
      <c r="G342" s="38">
        <v>3124.9999999999995</v>
      </c>
      <c r="H342" s="68" t="s">
        <v>661</v>
      </c>
      <c r="I342" s="69" t="s">
        <v>576</v>
      </c>
      <c r="J342" s="38">
        <f t="shared" si="25"/>
        <v>6249.9999999999991</v>
      </c>
      <c r="K342" s="39"/>
      <c r="L342" s="39">
        <f t="shared" si="26"/>
        <v>7000</v>
      </c>
    </row>
    <row r="343" spans="1:230" s="14" customFormat="1" ht="45">
      <c r="A343" s="27">
        <v>334</v>
      </c>
      <c r="B343" s="68" t="s">
        <v>650</v>
      </c>
      <c r="C343" s="20" t="s">
        <v>14</v>
      </c>
      <c r="D343" s="68" t="s">
        <v>665</v>
      </c>
      <c r="E343" s="37" t="s">
        <v>83</v>
      </c>
      <c r="F343" s="37">
        <v>8</v>
      </c>
      <c r="G343" s="38">
        <v>424.10714285714283</v>
      </c>
      <c r="H343" s="68" t="s">
        <v>661</v>
      </c>
      <c r="I343" s="69" t="s">
        <v>576</v>
      </c>
      <c r="J343" s="38">
        <f t="shared" si="25"/>
        <v>3392.8571428571427</v>
      </c>
      <c r="K343" s="39"/>
      <c r="L343" s="39">
        <f t="shared" si="26"/>
        <v>3800</v>
      </c>
    </row>
    <row r="344" spans="1:230" s="14" customFormat="1" ht="45">
      <c r="A344" s="27">
        <v>335</v>
      </c>
      <c r="B344" s="73" t="s">
        <v>651</v>
      </c>
      <c r="C344" s="20" t="s">
        <v>14</v>
      </c>
      <c r="D344" s="74" t="s">
        <v>652</v>
      </c>
      <c r="E344" s="75" t="s">
        <v>83</v>
      </c>
      <c r="F344" s="75">
        <v>2</v>
      </c>
      <c r="G344" s="38">
        <v>19866.071428571428</v>
      </c>
      <c r="H344" s="68" t="s">
        <v>661</v>
      </c>
      <c r="I344" s="69" t="s">
        <v>576</v>
      </c>
      <c r="J344" s="38">
        <f t="shared" si="25"/>
        <v>39732.142857142855</v>
      </c>
      <c r="K344" s="39"/>
      <c r="L344" s="39">
        <f t="shared" si="26"/>
        <v>44500</v>
      </c>
      <c r="M344" s="76"/>
      <c r="N344" s="76"/>
      <c r="O344" s="76"/>
      <c r="P344" s="76"/>
      <c r="Q344" s="76"/>
      <c r="R344" s="76"/>
      <c r="S344" s="76"/>
      <c r="T344" s="76"/>
      <c r="U344" s="76"/>
      <c r="V344" s="76"/>
      <c r="W344" s="76"/>
      <c r="X344" s="76"/>
      <c r="Y344" s="76"/>
      <c r="Z344" s="76"/>
      <c r="AA344" s="76"/>
      <c r="AB344" s="76"/>
      <c r="AC344" s="76"/>
      <c r="AD344" s="76"/>
      <c r="AE344" s="76"/>
      <c r="AF344" s="76"/>
      <c r="AG344" s="76"/>
      <c r="AH344" s="76"/>
      <c r="AI344" s="76"/>
      <c r="AJ344" s="76"/>
      <c r="AK344" s="76"/>
      <c r="AL344" s="76"/>
      <c r="AM344" s="76"/>
      <c r="AN344" s="76"/>
      <c r="AO344" s="76"/>
      <c r="AP344" s="76"/>
      <c r="AQ344" s="76"/>
      <c r="AR344" s="76"/>
      <c r="AS344" s="76"/>
      <c r="AT344" s="76"/>
      <c r="AU344" s="76"/>
      <c r="AV344" s="76"/>
      <c r="AW344" s="76"/>
      <c r="AX344" s="76"/>
      <c r="AY344" s="76"/>
      <c r="AZ344" s="76"/>
      <c r="BA344" s="76"/>
      <c r="BB344" s="76"/>
      <c r="BC344" s="76"/>
      <c r="BD344" s="76"/>
      <c r="BE344" s="76"/>
      <c r="BF344" s="76"/>
      <c r="BG344" s="76"/>
      <c r="BH344" s="76"/>
      <c r="BI344" s="76"/>
      <c r="BJ344" s="76"/>
      <c r="BK344" s="76"/>
      <c r="BL344" s="76"/>
      <c r="BM344" s="76"/>
      <c r="BN344" s="76"/>
      <c r="BO344" s="76"/>
      <c r="BP344" s="76"/>
      <c r="BQ344" s="76"/>
      <c r="BR344" s="76"/>
      <c r="BS344" s="76"/>
      <c r="BT344" s="76"/>
      <c r="BU344" s="76"/>
      <c r="BV344" s="76"/>
      <c r="BW344" s="76"/>
      <c r="BX344" s="76"/>
      <c r="BY344" s="76"/>
      <c r="BZ344" s="76"/>
      <c r="CA344" s="76"/>
      <c r="CB344" s="76"/>
      <c r="CC344" s="76"/>
      <c r="CD344" s="76"/>
      <c r="CE344" s="76"/>
      <c r="CF344" s="76"/>
      <c r="CG344" s="76"/>
      <c r="CH344" s="76"/>
      <c r="CI344" s="76"/>
      <c r="CJ344" s="76"/>
      <c r="CK344" s="76"/>
      <c r="CL344" s="76"/>
      <c r="CM344" s="76"/>
      <c r="CN344" s="76"/>
      <c r="CO344" s="76"/>
      <c r="CP344" s="76"/>
      <c r="CQ344" s="76"/>
      <c r="CR344" s="76"/>
      <c r="CS344" s="76"/>
      <c r="CT344" s="76"/>
      <c r="CU344" s="76"/>
      <c r="CV344" s="76"/>
      <c r="CW344" s="76"/>
      <c r="CX344" s="76"/>
      <c r="CY344" s="76"/>
      <c r="CZ344" s="76"/>
      <c r="DA344" s="76"/>
      <c r="DB344" s="76"/>
      <c r="DC344" s="76"/>
      <c r="DD344" s="76"/>
      <c r="DE344" s="76"/>
      <c r="DF344" s="76"/>
      <c r="DG344" s="76"/>
      <c r="DH344" s="76"/>
      <c r="DI344" s="76"/>
      <c r="DJ344" s="76"/>
      <c r="DK344" s="76"/>
      <c r="DL344" s="76"/>
      <c r="DM344" s="76"/>
      <c r="DN344" s="76"/>
      <c r="DO344" s="76"/>
      <c r="DP344" s="76"/>
      <c r="DQ344" s="76"/>
      <c r="DR344" s="76"/>
      <c r="DS344" s="76"/>
      <c r="DT344" s="76"/>
      <c r="DU344" s="76"/>
      <c r="DV344" s="76"/>
      <c r="DW344" s="76"/>
      <c r="DX344" s="76"/>
      <c r="DY344" s="76"/>
      <c r="DZ344" s="76"/>
      <c r="EA344" s="76"/>
      <c r="EB344" s="76"/>
      <c r="EC344" s="76"/>
      <c r="ED344" s="76"/>
      <c r="EE344" s="76"/>
      <c r="EF344" s="76"/>
      <c r="EG344" s="76"/>
      <c r="EH344" s="76"/>
      <c r="EI344" s="76"/>
      <c r="EJ344" s="76"/>
      <c r="EK344" s="76"/>
      <c r="EL344" s="76"/>
      <c r="EM344" s="76"/>
      <c r="EN344" s="76"/>
      <c r="EO344" s="76"/>
      <c r="EP344" s="76"/>
      <c r="EQ344" s="76"/>
      <c r="ER344" s="76"/>
      <c r="ES344" s="76"/>
      <c r="ET344" s="76"/>
      <c r="EU344" s="76"/>
      <c r="EV344" s="76"/>
      <c r="EW344" s="76"/>
      <c r="EX344" s="76"/>
      <c r="EY344" s="76"/>
      <c r="EZ344" s="76"/>
      <c r="FA344" s="76"/>
      <c r="FB344" s="76"/>
      <c r="FC344" s="76"/>
      <c r="FD344" s="76"/>
      <c r="FE344" s="76"/>
      <c r="FF344" s="76"/>
      <c r="FG344" s="76"/>
      <c r="FH344" s="76"/>
      <c r="FI344" s="76"/>
      <c r="FJ344" s="76"/>
      <c r="FK344" s="76"/>
      <c r="FL344" s="76"/>
      <c r="FM344" s="76"/>
      <c r="FN344" s="76"/>
      <c r="FO344" s="76"/>
      <c r="FP344" s="76"/>
      <c r="FQ344" s="76"/>
      <c r="FR344" s="76"/>
      <c r="FS344" s="76"/>
      <c r="FT344" s="76"/>
      <c r="FU344" s="76"/>
      <c r="FV344" s="76"/>
      <c r="FW344" s="76"/>
      <c r="FX344" s="76"/>
      <c r="FY344" s="76"/>
      <c r="FZ344" s="76"/>
      <c r="GA344" s="76"/>
      <c r="GB344" s="76"/>
      <c r="GC344" s="76"/>
      <c r="GD344" s="76"/>
      <c r="GE344" s="76"/>
      <c r="GF344" s="76"/>
      <c r="GG344" s="76"/>
      <c r="GH344" s="76"/>
      <c r="GI344" s="76"/>
      <c r="GJ344" s="76"/>
      <c r="GK344" s="76"/>
      <c r="GL344" s="76"/>
      <c r="GM344" s="76"/>
      <c r="GN344" s="76"/>
      <c r="GO344" s="76"/>
      <c r="GP344" s="76"/>
      <c r="GQ344" s="76"/>
      <c r="GR344" s="76"/>
      <c r="GS344" s="76"/>
      <c r="GT344" s="76"/>
      <c r="GU344" s="76"/>
      <c r="GV344" s="76"/>
      <c r="GW344" s="76"/>
      <c r="GX344" s="76"/>
      <c r="GY344" s="76"/>
      <c r="GZ344" s="76"/>
      <c r="HA344" s="76"/>
      <c r="HB344" s="76"/>
      <c r="HC344" s="76"/>
      <c r="HD344" s="76"/>
      <c r="HE344" s="76"/>
      <c r="HF344" s="76"/>
      <c r="HG344" s="76"/>
      <c r="HH344" s="76"/>
      <c r="HI344" s="76"/>
      <c r="HJ344" s="76"/>
      <c r="HK344" s="76"/>
      <c r="HL344" s="76"/>
      <c r="HM344" s="76"/>
      <c r="HN344" s="76"/>
      <c r="HO344" s="76"/>
      <c r="HP344" s="76"/>
      <c r="HQ344" s="76"/>
      <c r="HR344" s="76"/>
      <c r="HS344" s="76"/>
      <c r="HT344" s="76"/>
      <c r="HU344" s="76"/>
      <c r="HV344" s="76"/>
    </row>
    <row r="345" spans="1:230" s="14" customFormat="1" ht="78.400000000000006" customHeight="1">
      <c r="A345" s="27">
        <v>336</v>
      </c>
      <c r="B345" s="73" t="s">
        <v>653</v>
      </c>
      <c r="C345" s="20" t="s">
        <v>14</v>
      </c>
      <c r="D345" s="74" t="s">
        <v>654</v>
      </c>
      <c r="E345" s="75" t="s">
        <v>83</v>
      </c>
      <c r="F345" s="75">
        <v>800</v>
      </c>
      <c r="G345" s="38">
        <v>49.107142857142854</v>
      </c>
      <c r="H345" s="68" t="s">
        <v>661</v>
      </c>
      <c r="I345" s="69" t="s">
        <v>576</v>
      </c>
      <c r="J345" s="38">
        <f t="shared" si="25"/>
        <v>39285.714285714283</v>
      </c>
      <c r="K345" s="39"/>
      <c r="L345" s="39">
        <f t="shared" si="26"/>
        <v>44000</v>
      </c>
      <c r="M345" s="76"/>
      <c r="N345" s="76"/>
      <c r="O345" s="76"/>
      <c r="P345" s="76"/>
      <c r="Q345" s="76"/>
      <c r="R345" s="76"/>
      <c r="S345" s="76"/>
      <c r="T345" s="76"/>
      <c r="U345" s="76"/>
      <c r="V345" s="76"/>
      <c r="W345" s="76"/>
      <c r="X345" s="76"/>
      <c r="Y345" s="76"/>
      <c r="Z345" s="76"/>
      <c r="AA345" s="76"/>
      <c r="AB345" s="76"/>
      <c r="AC345" s="76"/>
      <c r="AD345" s="76"/>
      <c r="AE345" s="76"/>
      <c r="AF345" s="76"/>
      <c r="AG345" s="76"/>
      <c r="AH345" s="76"/>
      <c r="AI345" s="76"/>
      <c r="AJ345" s="76"/>
      <c r="AK345" s="76"/>
      <c r="AL345" s="76"/>
      <c r="AM345" s="76"/>
      <c r="AN345" s="76"/>
      <c r="AO345" s="76"/>
      <c r="AP345" s="76"/>
      <c r="AQ345" s="76"/>
      <c r="AR345" s="76"/>
      <c r="AS345" s="76"/>
      <c r="AT345" s="76"/>
      <c r="AU345" s="76"/>
      <c r="AV345" s="76"/>
      <c r="AW345" s="76"/>
      <c r="AX345" s="76"/>
      <c r="AY345" s="76"/>
      <c r="AZ345" s="76"/>
      <c r="BA345" s="76"/>
      <c r="BB345" s="76"/>
      <c r="BC345" s="76"/>
      <c r="BD345" s="76"/>
      <c r="BE345" s="76"/>
      <c r="BF345" s="76"/>
      <c r="BG345" s="76"/>
      <c r="BH345" s="76"/>
      <c r="BI345" s="76"/>
      <c r="BJ345" s="76"/>
      <c r="BK345" s="76"/>
      <c r="BL345" s="76"/>
      <c r="BM345" s="76"/>
      <c r="BN345" s="76"/>
      <c r="BO345" s="76"/>
      <c r="BP345" s="76"/>
      <c r="BQ345" s="76"/>
      <c r="BR345" s="76"/>
      <c r="BS345" s="76"/>
      <c r="BT345" s="76"/>
      <c r="BU345" s="76"/>
      <c r="BV345" s="76"/>
      <c r="BW345" s="76"/>
      <c r="BX345" s="76"/>
      <c r="BY345" s="76"/>
      <c r="BZ345" s="76"/>
      <c r="CA345" s="76"/>
      <c r="CB345" s="76"/>
      <c r="CC345" s="76"/>
      <c r="CD345" s="76"/>
      <c r="CE345" s="76"/>
      <c r="CF345" s="76"/>
      <c r="CG345" s="76"/>
      <c r="CH345" s="76"/>
      <c r="CI345" s="76"/>
      <c r="CJ345" s="76"/>
      <c r="CK345" s="76"/>
      <c r="CL345" s="76"/>
      <c r="CM345" s="76"/>
      <c r="CN345" s="76"/>
      <c r="CO345" s="76"/>
      <c r="CP345" s="76"/>
      <c r="CQ345" s="76"/>
      <c r="CR345" s="76"/>
      <c r="CS345" s="76"/>
      <c r="CT345" s="76"/>
      <c r="CU345" s="76"/>
      <c r="CV345" s="76"/>
      <c r="CW345" s="76"/>
      <c r="CX345" s="76"/>
      <c r="CY345" s="76"/>
      <c r="CZ345" s="76"/>
      <c r="DA345" s="76"/>
      <c r="DB345" s="76"/>
      <c r="DC345" s="76"/>
      <c r="DD345" s="76"/>
      <c r="DE345" s="76"/>
      <c r="DF345" s="76"/>
      <c r="DG345" s="76"/>
      <c r="DH345" s="76"/>
      <c r="DI345" s="76"/>
      <c r="DJ345" s="76"/>
      <c r="DK345" s="76"/>
      <c r="DL345" s="76"/>
      <c r="DM345" s="76"/>
      <c r="DN345" s="76"/>
      <c r="DO345" s="76"/>
      <c r="DP345" s="76"/>
      <c r="DQ345" s="76"/>
      <c r="DR345" s="76"/>
      <c r="DS345" s="76"/>
      <c r="DT345" s="76"/>
      <c r="DU345" s="76"/>
      <c r="DV345" s="76"/>
      <c r="DW345" s="76"/>
      <c r="DX345" s="76"/>
      <c r="DY345" s="76"/>
      <c r="DZ345" s="76"/>
      <c r="EA345" s="76"/>
      <c r="EB345" s="76"/>
      <c r="EC345" s="76"/>
      <c r="ED345" s="76"/>
      <c r="EE345" s="76"/>
      <c r="EF345" s="76"/>
      <c r="EG345" s="76"/>
      <c r="EH345" s="76"/>
      <c r="EI345" s="76"/>
      <c r="EJ345" s="76"/>
      <c r="EK345" s="76"/>
      <c r="EL345" s="76"/>
      <c r="EM345" s="76"/>
      <c r="EN345" s="76"/>
      <c r="EO345" s="76"/>
      <c r="EP345" s="76"/>
      <c r="EQ345" s="76"/>
      <c r="ER345" s="76"/>
      <c r="ES345" s="76"/>
      <c r="ET345" s="76"/>
      <c r="EU345" s="76"/>
      <c r="EV345" s="76"/>
      <c r="EW345" s="76"/>
      <c r="EX345" s="76"/>
      <c r="EY345" s="76"/>
      <c r="EZ345" s="76"/>
      <c r="FA345" s="76"/>
      <c r="FB345" s="76"/>
      <c r="FC345" s="76"/>
      <c r="FD345" s="76"/>
      <c r="FE345" s="76"/>
      <c r="FF345" s="76"/>
      <c r="FG345" s="76"/>
      <c r="FH345" s="76"/>
      <c r="FI345" s="76"/>
      <c r="FJ345" s="76"/>
      <c r="FK345" s="76"/>
      <c r="FL345" s="76"/>
      <c r="FM345" s="76"/>
      <c r="FN345" s="76"/>
      <c r="FO345" s="76"/>
      <c r="FP345" s="76"/>
      <c r="FQ345" s="76"/>
      <c r="FR345" s="76"/>
      <c r="FS345" s="76"/>
      <c r="FT345" s="76"/>
      <c r="FU345" s="76"/>
      <c r="FV345" s="76"/>
      <c r="FW345" s="76"/>
      <c r="FX345" s="76"/>
      <c r="FY345" s="76"/>
      <c r="FZ345" s="76"/>
      <c r="GA345" s="76"/>
      <c r="GB345" s="76"/>
      <c r="GC345" s="76"/>
      <c r="GD345" s="76"/>
      <c r="GE345" s="76"/>
      <c r="GF345" s="76"/>
      <c r="GG345" s="76"/>
      <c r="GH345" s="76"/>
      <c r="GI345" s="76"/>
      <c r="GJ345" s="76"/>
      <c r="GK345" s="76"/>
      <c r="GL345" s="76"/>
      <c r="GM345" s="76"/>
      <c r="GN345" s="76"/>
      <c r="GO345" s="76"/>
      <c r="GP345" s="76"/>
      <c r="GQ345" s="76"/>
      <c r="GR345" s="76"/>
      <c r="GS345" s="76"/>
      <c r="GT345" s="76"/>
      <c r="GU345" s="76"/>
      <c r="GV345" s="76"/>
      <c r="GW345" s="76"/>
      <c r="GX345" s="76"/>
      <c r="GY345" s="76"/>
      <c r="GZ345" s="76"/>
      <c r="HA345" s="76"/>
      <c r="HB345" s="76"/>
      <c r="HC345" s="76"/>
      <c r="HD345" s="76"/>
      <c r="HE345" s="76"/>
      <c r="HF345" s="76"/>
      <c r="HG345" s="76"/>
      <c r="HH345" s="76"/>
      <c r="HI345" s="76"/>
      <c r="HJ345" s="76"/>
      <c r="HK345" s="76"/>
      <c r="HL345" s="76"/>
      <c r="HM345" s="76"/>
      <c r="HN345" s="76"/>
      <c r="HO345" s="76"/>
      <c r="HP345" s="76"/>
      <c r="HQ345" s="76"/>
      <c r="HR345" s="76"/>
      <c r="HS345" s="76"/>
      <c r="HT345" s="76"/>
      <c r="HU345" s="76"/>
      <c r="HV345" s="76"/>
    </row>
    <row r="346" spans="1:230" s="14" customFormat="1" ht="45">
      <c r="A346" s="27">
        <v>337</v>
      </c>
      <c r="B346" s="74" t="s">
        <v>655</v>
      </c>
      <c r="C346" s="20" t="s">
        <v>14</v>
      </c>
      <c r="D346" s="74" t="s">
        <v>656</v>
      </c>
      <c r="E346" s="75" t="s">
        <v>83</v>
      </c>
      <c r="F346" s="75">
        <v>400</v>
      </c>
      <c r="G346" s="38">
        <v>52.678571428571423</v>
      </c>
      <c r="H346" s="68" t="s">
        <v>661</v>
      </c>
      <c r="I346" s="69" t="s">
        <v>576</v>
      </c>
      <c r="J346" s="38">
        <f t="shared" si="25"/>
        <v>21071.428571428569</v>
      </c>
      <c r="K346" s="39"/>
      <c r="L346" s="39">
        <f t="shared" si="26"/>
        <v>23600</v>
      </c>
      <c r="M346" s="76"/>
      <c r="N346" s="76"/>
      <c r="O346" s="76"/>
      <c r="P346" s="76"/>
      <c r="Q346" s="76"/>
      <c r="R346" s="76"/>
      <c r="S346" s="76"/>
      <c r="T346" s="76"/>
      <c r="U346" s="76"/>
      <c r="V346" s="76"/>
      <c r="W346" s="76"/>
      <c r="X346" s="76"/>
      <c r="Y346" s="76"/>
      <c r="Z346" s="76"/>
      <c r="AA346" s="76"/>
      <c r="AB346" s="76"/>
      <c r="AC346" s="76"/>
      <c r="AD346" s="76"/>
      <c r="AE346" s="76"/>
      <c r="AF346" s="76"/>
      <c r="AG346" s="76"/>
      <c r="AH346" s="76"/>
      <c r="AI346" s="76"/>
      <c r="AJ346" s="76"/>
      <c r="AK346" s="76"/>
      <c r="AL346" s="76"/>
      <c r="AM346" s="76"/>
      <c r="AN346" s="76"/>
      <c r="AO346" s="76"/>
      <c r="AP346" s="76"/>
      <c r="AQ346" s="76"/>
      <c r="AR346" s="76"/>
      <c r="AS346" s="76"/>
      <c r="AT346" s="76"/>
      <c r="AU346" s="76"/>
      <c r="AV346" s="76"/>
      <c r="AW346" s="76"/>
      <c r="AX346" s="76"/>
      <c r="AY346" s="76"/>
      <c r="AZ346" s="76"/>
      <c r="BA346" s="76"/>
      <c r="BB346" s="76"/>
      <c r="BC346" s="76"/>
      <c r="BD346" s="76"/>
      <c r="BE346" s="76"/>
      <c r="BF346" s="76"/>
      <c r="BG346" s="76"/>
      <c r="BH346" s="76"/>
      <c r="BI346" s="76"/>
      <c r="BJ346" s="76"/>
      <c r="BK346" s="76"/>
      <c r="BL346" s="76"/>
      <c r="BM346" s="76"/>
      <c r="BN346" s="76"/>
      <c r="BO346" s="76"/>
      <c r="BP346" s="76"/>
      <c r="BQ346" s="76"/>
      <c r="BR346" s="76"/>
      <c r="BS346" s="76"/>
      <c r="BT346" s="76"/>
      <c r="BU346" s="76"/>
      <c r="BV346" s="76"/>
      <c r="BW346" s="76"/>
      <c r="BX346" s="76"/>
      <c r="BY346" s="76"/>
      <c r="BZ346" s="76"/>
      <c r="CA346" s="76"/>
      <c r="CB346" s="76"/>
      <c r="CC346" s="76"/>
      <c r="CD346" s="76"/>
      <c r="CE346" s="76"/>
      <c r="CF346" s="76"/>
      <c r="CG346" s="76"/>
      <c r="CH346" s="76"/>
      <c r="CI346" s="76"/>
      <c r="CJ346" s="76"/>
      <c r="CK346" s="76"/>
      <c r="CL346" s="76"/>
      <c r="CM346" s="76"/>
      <c r="CN346" s="76"/>
      <c r="CO346" s="76"/>
      <c r="CP346" s="76"/>
      <c r="CQ346" s="76"/>
      <c r="CR346" s="76"/>
      <c r="CS346" s="76"/>
      <c r="CT346" s="76"/>
      <c r="CU346" s="76"/>
      <c r="CV346" s="76"/>
      <c r="CW346" s="76"/>
      <c r="CX346" s="76"/>
      <c r="CY346" s="76"/>
      <c r="CZ346" s="76"/>
      <c r="DA346" s="76"/>
      <c r="DB346" s="76"/>
      <c r="DC346" s="76"/>
      <c r="DD346" s="76"/>
      <c r="DE346" s="76"/>
      <c r="DF346" s="76"/>
      <c r="DG346" s="76"/>
      <c r="DH346" s="76"/>
      <c r="DI346" s="76"/>
      <c r="DJ346" s="76"/>
      <c r="DK346" s="76"/>
      <c r="DL346" s="76"/>
      <c r="DM346" s="76"/>
      <c r="DN346" s="76"/>
      <c r="DO346" s="76"/>
      <c r="DP346" s="76"/>
      <c r="DQ346" s="76"/>
      <c r="DR346" s="76"/>
      <c r="DS346" s="76"/>
      <c r="DT346" s="76"/>
      <c r="DU346" s="76"/>
      <c r="DV346" s="76"/>
      <c r="DW346" s="76"/>
      <c r="DX346" s="76"/>
      <c r="DY346" s="76"/>
      <c r="DZ346" s="76"/>
      <c r="EA346" s="76"/>
      <c r="EB346" s="76"/>
      <c r="EC346" s="76"/>
      <c r="ED346" s="76"/>
      <c r="EE346" s="76"/>
      <c r="EF346" s="76"/>
      <c r="EG346" s="76"/>
      <c r="EH346" s="76"/>
      <c r="EI346" s="76"/>
      <c r="EJ346" s="76"/>
      <c r="EK346" s="76"/>
      <c r="EL346" s="76"/>
      <c r="EM346" s="76"/>
      <c r="EN346" s="76"/>
      <c r="EO346" s="76"/>
      <c r="EP346" s="76"/>
      <c r="EQ346" s="76"/>
      <c r="ER346" s="76"/>
      <c r="ES346" s="76"/>
      <c r="ET346" s="76"/>
      <c r="EU346" s="76"/>
      <c r="EV346" s="76"/>
      <c r="EW346" s="76"/>
      <c r="EX346" s="76"/>
      <c r="EY346" s="76"/>
      <c r="EZ346" s="76"/>
      <c r="FA346" s="76"/>
      <c r="FB346" s="76"/>
      <c r="FC346" s="76"/>
      <c r="FD346" s="76"/>
      <c r="FE346" s="76"/>
      <c r="FF346" s="76"/>
      <c r="FG346" s="76"/>
      <c r="FH346" s="76"/>
      <c r="FI346" s="76"/>
      <c r="FJ346" s="76"/>
      <c r="FK346" s="76"/>
      <c r="FL346" s="76"/>
      <c r="FM346" s="76"/>
      <c r="FN346" s="76"/>
      <c r="FO346" s="76"/>
      <c r="FP346" s="76"/>
      <c r="FQ346" s="76"/>
      <c r="FR346" s="76"/>
      <c r="FS346" s="76"/>
      <c r="FT346" s="76"/>
      <c r="FU346" s="76"/>
      <c r="FV346" s="76"/>
      <c r="FW346" s="76"/>
      <c r="FX346" s="76"/>
      <c r="FY346" s="76"/>
      <c r="FZ346" s="76"/>
      <c r="GA346" s="76"/>
      <c r="GB346" s="76"/>
      <c r="GC346" s="76"/>
      <c r="GD346" s="76"/>
      <c r="GE346" s="76"/>
      <c r="GF346" s="76"/>
      <c r="GG346" s="76"/>
      <c r="GH346" s="76"/>
      <c r="GI346" s="76"/>
      <c r="GJ346" s="76"/>
      <c r="GK346" s="76"/>
      <c r="GL346" s="76"/>
      <c r="GM346" s="76"/>
      <c r="GN346" s="76"/>
      <c r="GO346" s="76"/>
      <c r="GP346" s="76"/>
      <c r="GQ346" s="76"/>
      <c r="GR346" s="76"/>
      <c r="GS346" s="76"/>
      <c r="GT346" s="76"/>
      <c r="GU346" s="76"/>
      <c r="GV346" s="76"/>
      <c r="GW346" s="76"/>
      <c r="GX346" s="76"/>
      <c r="GY346" s="76"/>
      <c r="GZ346" s="76"/>
      <c r="HA346" s="76"/>
      <c r="HB346" s="76"/>
      <c r="HC346" s="76"/>
      <c r="HD346" s="76"/>
      <c r="HE346" s="76"/>
      <c r="HF346" s="76"/>
      <c r="HG346" s="76"/>
      <c r="HH346" s="76"/>
      <c r="HI346" s="76"/>
      <c r="HJ346" s="76"/>
      <c r="HK346" s="76"/>
      <c r="HL346" s="76"/>
      <c r="HM346" s="76"/>
      <c r="HN346" s="76"/>
      <c r="HO346" s="76"/>
      <c r="HP346" s="76"/>
      <c r="HQ346" s="76"/>
      <c r="HR346" s="76"/>
      <c r="HS346" s="76"/>
      <c r="HT346" s="76"/>
      <c r="HU346" s="76"/>
      <c r="HV346" s="76"/>
    </row>
    <row r="347" spans="1:230" s="14" customFormat="1" ht="45">
      <c r="A347" s="27">
        <v>338</v>
      </c>
      <c r="B347" s="74" t="s">
        <v>657</v>
      </c>
      <c r="C347" s="20" t="s">
        <v>14</v>
      </c>
      <c r="D347" s="74" t="s">
        <v>658</v>
      </c>
      <c r="E347" s="75" t="s">
        <v>83</v>
      </c>
      <c r="F347" s="75">
        <v>20</v>
      </c>
      <c r="G347" s="38">
        <v>71.428571428571416</v>
      </c>
      <c r="H347" s="68" t="s">
        <v>661</v>
      </c>
      <c r="I347" s="69" t="s">
        <v>576</v>
      </c>
      <c r="J347" s="38">
        <f t="shared" si="25"/>
        <v>1428.5714285714284</v>
      </c>
      <c r="K347" s="39"/>
      <c r="L347" s="39">
        <f t="shared" si="26"/>
        <v>1600</v>
      </c>
      <c r="M347" s="76"/>
      <c r="N347" s="76"/>
      <c r="O347" s="76"/>
      <c r="P347" s="76"/>
      <c r="Q347" s="76"/>
      <c r="R347" s="76"/>
      <c r="S347" s="76"/>
      <c r="T347" s="76"/>
      <c r="U347" s="76"/>
      <c r="V347" s="76"/>
      <c r="W347" s="76"/>
      <c r="X347" s="76"/>
      <c r="Y347" s="76"/>
      <c r="Z347" s="76"/>
      <c r="AA347" s="76"/>
      <c r="AB347" s="76"/>
      <c r="AC347" s="76"/>
      <c r="AD347" s="76"/>
      <c r="AE347" s="76"/>
      <c r="AF347" s="76"/>
      <c r="AG347" s="76"/>
      <c r="AH347" s="76"/>
      <c r="AI347" s="76"/>
      <c r="AJ347" s="76"/>
      <c r="AK347" s="76"/>
      <c r="AL347" s="76"/>
      <c r="AM347" s="76"/>
      <c r="AN347" s="76"/>
      <c r="AO347" s="76"/>
      <c r="AP347" s="76"/>
      <c r="AQ347" s="76"/>
      <c r="AR347" s="76"/>
      <c r="AS347" s="76"/>
      <c r="AT347" s="76"/>
      <c r="AU347" s="76"/>
      <c r="AV347" s="76"/>
      <c r="AW347" s="76"/>
      <c r="AX347" s="76"/>
      <c r="AY347" s="76"/>
      <c r="AZ347" s="76"/>
      <c r="BA347" s="76"/>
      <c r="BB347" s="76"/>
      <c r="BC347" s="76"/>
      <c r="BD347" s="76"/>
      <c r="BE347" s="76"/>
      <c r="BF347" s="76"/>
      <c r="BG347" s="76"/>
      <c r="BH347" s="76"/>
      <c r="BI347" s="76"/>
      <c r="BJ347" s="76"/>
      <c r="BK347" s="76"/>
      <c r="BL347" s="76"/>
      <c r="BM347" s="76"/>
      <c r="BN347" s="76"/>
      <c r="BO347" s="76"/>
      <c r="BP347" s="76"/>
      <c r="BQ347" s="76"/>
      <c r="BR347" s="76"/>
      <c r="BS347" s="76"/>
      <c r="BT347" s="76"/>
      <c r="BU347" s="76"/>
      <c r="BV347" s="76"/>
      <c r="BW347" s="76"/>
      <c r="BX347" s="76"/>
      <c r="BY347" s="76"/>
      <c r="BZ347" s="76"/>
      <c r="CA347" s="76"/>
      <c r="CB347" s="76"/>
      <c r="CC347" s="76"/>
      <c r="CD347" s="76"/>
      <c r="CE347" s="76"/>
      <c r="CF347" s="76"/>
      <c r="CG347" s="76"/>
      <c r="CH347" s="76"/>
      <c r="CI347" s="76"/>
      <c r="CJ347" s="76"/>
      <c r="CK347" s="76"/>
      <c r="CL347" s="76"/>
      <c r="CM347" s="76"/>
      <c r="CN347" s="76"/>
      <c r="CO347" s="76"/>
      <c r="CP347" s="76"/>
      <c r="CQ347" s="76"/>
      <c r="CR347" s="76"/>
      <c r="CS347" s="76"/>
      <c r="CT347" s="76"/>
      <c r="CU347" s="76"/>
      <c r="CV347" s="76"/>
      <c r="CW347" s="76"/>
      <c r="CX347" s="76"/>
      <c r="CY347" s="76"/>
      <c r="CZ347" s="76"/>
      <c r="DA347" s="76"/>
      <c r="DB347" s="76"/>
      <c r="DC347" s="76"/>
      <c r="DD347" s="76"/>
      <c r="DE347" s="76"/>
      <c r="DF347" s="76"/>
      <c r="DG347" s="76"/>
      <c r="DH347" s="76"/>
      <c r="DI347" s="76"/>
      <c r="DJ347" s="76"/>
      <c r="DK347" s="76"/>
      <c r="DL347" s="76"/>
      <c r="DM347" s="76"/>
      <c r="DN347" s="76"/>
      <c r="DO347" s="76"/>
      <c r="DP347" s="76"/>
      <c r="DQ347" s="76"/>
      <c r="DR347" s="76"/>
      <c r="DS347" s="76"/>
      <c r="DT347" s="76"/>
      <c r="DU347" s="76"/>
      <c r="DV347" s="76"/>
      <c r="DW347" s="76"/>
      <c r="DX347" s="76"/>
      <c r="DY347" s="76"/>
      <c r="DZ347" s="76"/>
      <c r="EA347" s="76"/>
      <c r="EB347" s="76"/>
      <c r="EC347" s="76"/>
      <c r="ED347" s="76"/>
      <c r="EE347" s="76"/>
      <c r="EF347" s="76"/>
      <c r="EG347" s="76"/>
      <c r="EH347" s="76"/>
      <c r="EI347" s="76"/>
      <c r="EJ347" s="76"/>
      <c r="EK347" s="76"/>
      <c r="EL347" s="76"/>
      <c r="EM347" s="76"/>
      <c r="EN347" s="76"/>
      <c r="EO347" s="76"/>
      <c r="EP347" s="76"/>
      <c r="EQ347" s="76"/>
      <c r="ER347" s="76"/>
      <c r="ES347" s="76"/>
      <c r="ET347" s="76"/>
      <c r="EU347" s="76"/>
      <c r="EV347" s="76"/>
      <c r="EW347" s="76"/>
      <c r="EX347" s="76"/>
      <c r="EY347" s="76"/>
      <c r="EZ347" s="76"/>
      <c r="FA347" s="76"/>
      <c r="FB347" s="76"/>
      <c r="FC347" s="76"/>
      <c r="FD347" s="76"/>
      <c r="FE347" s="76"/>
      <c r="FF347" s="76"/>
      <c r="FG347" s="76"/>
      <c r="FH347" s="76"/>
      <c r="FI347" s="76"/>
      <c r="FJ347" s="76"/>
      <c r="FK347" s="76"/>
      <c r="FL347" s="76"/>
      <c r="FM347" s="76"/>
      <c r="FN347" s="76"/>
      <c r="FO347" s="76"/>
      <c r="FP347" s="76"/>
      <c r="FQ347" s="76"/>
      <c r="FR347" s="76"/>
      <c r="FS347" s="76"/>
      <c r="FT347" s="76"/>
      <c r="FU347" s="76"/>
      <c r="FV347" s="76"/>
      <c r="FW347" s="76"/>
      <c r="FX347" s="76"/>
      <c r="FY347" s="76"/>
      <c r="FZ347" s="76"/>
      <c r="GA347" s="76"/>
      <c r="GB347" s="76"/>
      <c r="GC347" s="76"/>
      <c r="GD347" s="76"/>
      <c r="GE347" s="76"/>
      <c r="GF347" s="76"/>
      <c r="GG347" s="76"/>
      <c r="GH347" s="76"/>
      <c r="GI347" s="76"/>
      <c r="GJ347" s="76"/>
      <c r="GK347" s="76"/>
      <c r="GL347" s="76"/>
      <c r="GM347" s="76"/>
      <c r="GN347" s="76"/>
      <c r="GO347" s="76"/>
      <c r="GP347" s="76"/>
      <c r="GQ347" s="76"/>
      <c r="GR347" s="76"/>
      <c r="GS347" s="76"/>
      <c r="GT347" s="76"/>
      <c r="GU347" s="76"/>
      <c r="GV347" s="76"/>
      <c r="GW347" s="76"/>
      <c r="GX347" s="76"/>
      <c r="GY347" s="76"/>
      <c r="GZ347" s="76"/>
      <c r="HA347" s="76"/>
      <c r="HB347" s="76"/>
      <c r="HC347" s="76"/>
      <c r="HD347" s="76"/>
      <c r="HE347" s="76"/>
      <c r="HF347" s="76"/>
      <c r="HG347" s="76"/>
      <c r="HH347" s="76"/>
      <c r="HI347" s="76"/>
      <c r="HJ347" s="76"/>
      <c r="HK347" s="76"/>
      <c r="HL347" s="76"/>
      <c r="HM347" s="76"/>
      <c r="HN347" s="76"/>
      <c r="HO347" s="76"/>
      <c r="HP347" s="76"/>
      <c r="HQ347" s="76"/>
      <c r="HR347" s="76"/>
      <c r="HS347" s="76"/>
      <c r="HT347" s="76"/>
      <c r="HU347" s="76"/>
      <c r="HV347" s="76"/>
    </row>
    <row r="348" spans="1:230" s="14" customFormat="1" ht="58.9" customHeight="1">
      <c r="A348" s="27">
        <v>339</v>
      </c>
      <c r="B348" s="77" t="s">
        <v>659</v>
      </c>
      <c r="C348" s="20" t="s">
        <v>14</v>
      </c>
      <c r="D348" s="74" t="s">
        <v>660</v>
      </c>
      <c r="E348" s="75" t="s">
        <v>83</v>
      </c>
      <c r="F348" s="75">
        <v>15</v>
      </c>
      <c r="G348" s="38">
        <v>223.21428571428569</v>
      </c>
      <c r="H348" s="68" t="s">
        <v>661</v>
      </c>
      <c r="I348" s="69" t="s">
        <v>576</v>
      </c>
      <c r="J348" s="38">
        <f t="shared" si="25"/>
        <v>3348.2142857142853</v>
      </c>
      <c r="K348" s="39"/>
      <c r="L348" s="39">
        <f t="shared" si="26"/>
        <v>3750</v>
      </c>
      <c r="M348" s="76"/>
      <c r="N348" s="76"/>
      <c r="O348" s="76"/>
      <c r="P348" s="76"/>
      <c r="Q348" s="76"/>
      <c r="R348" s="76"/>
      <c r="S348" s="76"/>
      <c r="T348" s="76"/>
      <c r="U348" s="76"/>
      <c r="V348" s="76"/>
      <c r="W348" s="76"/>
      <c r="X348" s="76"/>
      <c r="Y348" s="76"/>
      <c r="Z348" s="76"/>
      <c r="AA348" s="76"/>
      <c r="AB348" s="76"/>
      <c r="AC348" s="76"/>
      <c r="AD348" s="76"/>
      <c r="AE348" s="76"/>
      <c r="AF348" s="76"/>
      <c r="AG348" s="76"/>
      <c r="AH348" s="76"/>
      <c r="AI348" s="76"/>
      <c r="AJ348" s="76"/>
      <c r="AK348" s="76"/>
      <c r="AL348" s="76"/>
      <c r="AM348" s="76"/>
      <c r="AN348" s="76"/>
      <c r="AO348" s="76"/>
      <c r="AP348" s="76"/>
      <c r="AQ348" s="76"/>
      <c r="AR348" s="76"/>
      <c r="AS348" s="76"/>
      <c r="AT348" s="76"/>
      <c r="AU348" s="76"/>
      <c r="AV348" s="76"/>
      <c r="AW348" s="76"/>
      <c r="AX348" s="76"/>
      <c r="AY348" s="76"/>
      <c r="AZ348" s="76"/>
      <c r="BA348" s="76"/>
      <c r="BB348" s="76"/>
      <c r="BC348" s="76"/>
      <c r="BD348" s="76"/>
      <c r="BE348" s="76"/>
      <c r="BF348" s="76"/>
      <c r="BG348" s="76"/>
      <c r="BH348" s="76"/>
      <c r="BI348" s="76"/>
      <c r="BJ348" s="76"/>
      <c r="BK348" s="76"/>
      <c r="BL348" s="76"/>
      <c r="BM348" s="76"/>
      <c r="BN348" s="76"/>
      <c r="BO348" s="76"/>
      <c r="BP348" s="76"/>
      <c r="BQ348" s="76"/>
      <c r="BR348" s="76"/>
      <c r="BS348" s="76"/>
      <c r="BT348" s="76"/>
      <c r="BU348" s="76"/>
      <c r="BV348" s="76"/>
      <c r="BW348" s="76"/>
      <c r="BX348" s="76"/>
      <c r="BY348" s="76"/>
      <c r="BZ348" s="76"/>
      <c r="CA348" s="76"/>
      <c r="CB348" s="76"/>
      <c r="CC348" s="76"/>
      <c r="CD348" s="76"/>
      <c r="CE348" s="76"/>
      <c r="CF348" s="76"/>
      <c r="CG348" s="76"/>
      <c r="CH348" s="76"/>
      <c r="CI348" s="76"/>
      <c r="CJ348" s="76"/>
      <c r="CK348" s="76"/>
      <c r="CL348" s="76"/>
      <c r="CM348" s="76"/>
      <c r="CN348" s="76"/>
      <c r="CO348" s="76"/>
      <c r="CP348" s="76"/>
      <c r="CQ348" s="76"/>
      <c r="CR348" s="76"/>
      <c r="CS348" s="76"/>
      <c r="CT348" s="76"/>
      <c r="CU348" s="76"/>
      <c r="CV348" s="76"/>
      <c r="CW348" s="76"/>
      <c r="CX348" s="76"/>
      <c r="CY348" s="76"/>
      <c r="CZ348" s="76"/>
      <c r="DA348" s="76"/>
      <c r="DB348" s="76"/>
      <c r="DC348" s="76"/>
      <c r="DD348" s="76"/>
      <c r="DE348" s="76"/>
      <c r="DF348" s="76"/>
      <c r="DG348" s="76"/>
      <c r="DH348" s="76"/>
      <c r="DI348" s="76"/>
      <c r="DJ348" s="76"/>
      <c r="DK348" s="76"/>
      <c r="DL348" s="76"/>
      <c r="DM348" s="76"/>
      <c r="DN348" s="76"/>
      <c r="DO348" s="76"/>
      <c r="DP348" s="76"/>
      <c r="DQ348" s="76"/>
      <c r="DR348" s="76"/>
      <c r="DS348" s="76"/>
      <c r="DT348" s="76"/>
      <c r="DU348" s="76"/>
      <c r="DV348" s="76"/>
      <c r="DW348" s="76"/>
      <c r="DX348" s="76"/>
      <c r="DY348" s="76"/>
      <c r="DZ348" s="76"/>
      <c r="EA348" s="76"/>
      <c r="EB348" s="76"/>
      <c r="EC348" s="76"/>
      <c r="ED348" s="76"/>
      <c r="EE348" s="76"/>
      <c r="EF348" s="76"/>
      <c r="EG348" s="76"/>
      <c r="EH348" s="76"/>
      <c r="EI348" s="76"/>
      <c r="EJ348" s="76"/>
      <c r="EK348" s="76"/>
      <c r="EL348" s="76"/>
      <c r="EM348" s="76"/>
      <c r="EN348" s="76"/>
      <c r="EO348" s="76"/>
      <c r="EP348" s="76"/>
      <c r="EQ348" s="76"/>
      <c r="ER348" s="76"/>
      <c r="ES348" s="76"/>
      <c r="ET348" s="76"/>
      <c r="EU348" s="76"/>
      <c r="EV348" s="76"/>
      <c r="EW348" s="76"/>
      <c r="EX348" s="76"/>
      <c r="EY348" s="76"/>
      <c r="EZ348" s="76"/>
      <c r="FA348" s="76"/>
      <c r="FB348" s="76"/>
      <c r="FC348" s="76"/>
      <c r="FD348" s="76"/>
      <c r="FE348" s="76"/>
      <c r="FF348" s="76"/>
      <c r="FG348" s="76"/>
      <c r="FH348" s="76"/>
      <c r="FI348" s="76"/>
      <c r="FJ348" s="76"/>
      <c r="FK348" s="76"/>
      <c r="FL348" s="76"/>
      <c r="FM348" s="76"/>
      <c r="FN348" s="76"/>
      <c r="FO348" s="76"/>
      <c r="FP348" s="76"/>
      <c r="FQ348" s="76"/>
      <c r="FR348" s="76"/>
      <c r="FS348" s="76"/>
      <c r="FT348" s="76"/>
      <c r="FU348" s="76"/>
      <c r="FV348" s="76"/>
      <c r="FW348" s="76"/>
      <c r="FX348" s="76"/>
      <c r="FY348" s="76"/>
      <c r="FZ348" s="76"/>
      <c r="GA348" s="76"/>
      <c r="GB348" s="76"/>
      <c r="GC348" s="76"/>
      <c r="GD348" s="76"/>
      <c r="GE348" s="76"/>
      <c r="GF348" s="76"/>
      <c r="GG348" s="76"/>
      <c r="GH348" s="76"/>
      <c r="GI348" s="76"/>
      <c r="GJ348" s="76"/>
      <c r="GK348" s="76"/>
      <c r="GL348" s="76"/>
      <c r="GM348" s="76"/>
      <c r="GN348" s="76"/>
      <c r="GO348" s="76"/>
      <c r="GP348" s="76"/>
      <c r="GQ348" s="76"/>
      <c r="GR348" s="76"/>
      <c r="GS348" s="76"/>
      <c r="GT348" s="76"/>
      <c r="GU348" s="76"/>
      <c r="GV348" s="76"/>
      <c r="GW348" s="76"/>
      <c r="GX348" s="76"/>
      <c r="GY348" s="76"/>
      <c r="GZ348" s="76"/>
      <c r="HA348" s="76"/>
      <c r="HB348" s="76"/>
      <c r="HC348" s="76"/>
      <c r="HD348" s="76"/>
      <c r="HE348" s="76"/>
      <c r="HF348" s="76"/>
      <c r="HG348" s="76"/>
      <c r="HH348" s="76"/>
      <c r="HI348" s="76"/>
      <c r="HJ348" s="76"/>
      <c r="HK348" s="76"/>
      <c r="HL348" s="76"/>
      <c r="HM348" s="76"/>
      <c r="HN348" s="76"/>
      <c r="HO348" s="76"/>
      <c r="HP348" s="76"/>
      <c r="HQ348" s="76"/>
      <c r="HR348" s="76"/>
      <c r="HS348" s="76"/>
      <c r="HT348" s="76"/>
      <c r="HU348" s="76"/>
      <c r="HV348" s="76"/>
    </row>
    <row r="349" spans="1:230" s="14" customFormat="1" ht="45">
      <c r="A349" s="27">
        <v>340</v>
      </c>
      <c r="B349" s="36" t="s">
        <v>495</v>
      </c>
      <c r="C349" s="20" t="s">
        <v>14</v>
      </c>
      <c r="D349" s="36" t="s">
        <v>496</v>
      </c>
      <c r="E349" s="36" t="s">
        <v>149</v>
      </c>
      <c r="F349" s="12">
        <v>1</v>
      </c>
      <c r="G349" s="12">
        <v>6624.9999999999991</v>
      </c>
      <c r="H349" s="20" t="s">
        <v>569</v>
      </c>
      <c r="I349" s="20" t="s">
        <v>39</v>
      </c>
      <c r="J349" s="38">
        <f>G349*F349</f>
        <v>6624.9999999999991</v>
      </c>
      <c r="K349" s="38"/>
      <c r="L349" s="38">
        <f t="shared" ref="L349:L388" si="27">J349*1.12</f>
        <v>7420</v>
      </c>
    </row>
    <row r="350" spans="1:230" s="14" customFormat="1" ht="45">
      <c r="A350" s="27">
        <v>341</v>
      </c>
      <c r="B350" s="36" t="s">
        <v>497</v>
      </c>
      <c r="C350" s="20" t="s">
        <v>14</v>
      </c>
      <c r="D350" s="36" t="s">
        <v>498</v>
      </c>
      <c r="E350" s="36" t="s">
        <v>499</v>
      </c>
      <c r="F350" s="12">
        <v>1</v>
      </c>
      <c r="G350" s="12">
        <v>237.49999999999997</v>
      </c>
      <c r="H350" s="20" t="s">
        <v>569</v>
      </c>
      <c r="I350" s="20" t="s">
        <v>39</v>
      </c>
      <c r="J350" s="38">
        <f>G350*F350</f>
        <v>237.49999999999997</v>
      </c>
      <c r="K350" s="38"/>
      <c r="L350" s="38">
        <f t="shared" si="27"/>
        <v>266</v>
      </c>
    </row>
    <row r="351" spans="1:230" s="14" customFormat="1" ht="45">
      <c r="A351" s="27">
        <v>342</v>
      </c>
      <c r="B351" s="36" t="s">
        <v>500</v>
      </c>
      <c r="C351" s="20" t="s">
        <v>14</v>
      </c>
      <c r="D351" s="36" t="s">
        <v>501</v>
      </c>
      <c r="E351" s="36" t="s">
        <v>311</v>
      </c>
      <c r="F351" s="12">
        <v>1</v>
      </c>
      <c r="G351" s="12">
        <v>1419.6428571428571</v>
      </c>
      <c r="H351" s="20" t="s">
        <v>569</v>
      </c>
      <c r="I351" s="20" t="s">
        <v>39</v>
      </c>
      <c r="J351" s="38">
        <f>G351*F351</f>
        <v>1419.6428571428571</v>
      </c>
      <c r="K351" s="38"/>
      <c r="L351" s="38">
        <f t="shared" si="27"/>
        <v>1590.0000000000002</v>
      </c>
    </row>
    <row r="352" spans="1:230" s="14" customFormat="1" ht="45">
      <c r="A352" s="27">
        <v>343</v>
      </c>
      <c r="B352" s="36" t="s">
        <v>502</v>
      </c>
      <c r="C352" s="20" t="s">
        <v>14</v>
      </c>
      <c r="D352" s="36" t="s">
        <v>503</v>
      </c>
      <c r="E352" s="36" t="s">
        <v>504</v>
      </c>
      <c r="F352" s="12">
        <v>2</v>
      </c>
      <c r="G352" s="12">
        <v>4464.2857142857138</v>
      </c>
      <c r="H352" s="20" t="s">
        <v>569</v>
      </c>
      <c r="I352" s="20" t="s">
        <v>39</v>
      </c>
      <c r="J352" s="38">
        <f>G352*F352</f>
        <v>8928.5714285714275</v>
      </c>
      <c r="K352" s="38"/>
      <c r="L352" s="38">
        <f t="shared" si="27"/>
        <v>10000</v>
      </c>
    </row>
    <row r="353" spans="1:12" s="14" customFormat="1" ht="45">
      <c r="A353" s="27">
        <v>344</v>
      </c>
      <c r="B353" s="36" t="s">
        <v>505</v>
      </c>
      <c r="C353" s="20" t="s">
        <v>14</v>
      </c>
      <c r="D353" s="36" t="s">
        <v>506</v>
      </c>
      <c r="E353" s="36" t="s">
        <v>149</v>
      </c>
      <c r="F353" s="12">
        <v>4</v>
      </c>
      <c r="G353" s="12">
        <v>1703.5714285714284</v>
      </c>
      <c r="H353" s="20" t="s">
        <v>569</v>
      </c>
      <c r="I353" s="20" t="s">
        <v>39</v>
      </c>
      <c r="J353" s="38">
        <f>G353*F353</f>
        <v>6814.2857142857138</v>
      </c>
      <c r="K353" s="38"/>
      <c r="L353" s="38">
        <f t="shared" si="27"/>
        <v>7632</v>
      </c>
    </row>
    <row r="354" spans="1:12" s="14" customFormat="1" ht="75">
      <c r="A354" s="27">
        <v>345</v>
      </c>
      <c r="B354" s="36" t="s">
        <v>507</v>
      </c>
      <c r="C354" s="20" t="s">
        <v>14</v>
      </c>
      <c r="D354" s="36" t="s">
        <v>508</v>
      </c>
      <c r="E354" s="36" t="s">
        <v>499</v>
      </c>
      <c r="F354" s="12">
        <v>7</v>
      </c>
      <c r="G354" s="12">
        <v>8928.5709999999999</v>
      </c>
      <c r="H354" s="20" t="s">
        <v>571</v>
      </c>
      <c r="I354" s="20" t="s">
        <v>39</v>
      </c>
      <c r="J354" s="38">
        <f t="shared" ref="J354:J388" si="28">G354*F354</f>
        <v>62499.997000000003</v>
      </c>
      <c r="K354" s="38"/>
      <c r="L354" s="38">
        <f t="shared" si="27"/>
        <v>69999.996640000012</v>
      </c>
    </row>
    <row r="355" spans="1:12" s="14" customFormat="1" ht="75">
      <c r="A355" s="27">
        <v>346</v>
      </c>
      <c r="B355" s="36" t="s">
        <v>509</v>
      </c>
      <c r="C355" s="20" t="s">
        <v>14</v>
      </c>
      <c r="D355" s="36" t="s">
        <v>510</v>
      </c>
      <c r="E355" s="36" t="s">
        <v>511</v>
      </c>
      <c r="F355" s="12">
        <v>100</v>
      </c>
      <c r="G355" s="12">
        <v>89.285714285714278</v>
      </c>
      <c r="H355" s="20" t="s">
        <v>571</v>
      </c>
      <c r="I355" s="20" t="s">
        <v>39</v>
      </c>
      <c r="J355" s="38">
        <f t="shared" si="28"/>
        <v>8928.5714285714275</v>
      </c>
      <c r="K355" s="38"/>
      <c r="L355" s="38">
        <f t="shared" si="27"/>
        <v>10000</v>
      </c>
    </row>
    <row r="356" spans="1:12" s="14" customFormat="1" ht="75">
      <c r="A356" s="27">
        <v>347</v>
      </c>
      <c r="B356" s="36" t="s">
        <v>512</v>
      </c>
      <c r="C356" s="20" t="s">
        <v>14</v>
      </c>
      <c r="D356" s="36" t="s">
        <v>513</v>
      </c>
      <c r="E356" s="36" t="s">
        <v>514</v>
      </c>
      <c r="F356" s="12">
        <v>200</v>
      </c>
      <c r="G356" s="12">
        <v>41.071429999999999</v>
      </c>
      <c r="H356" s="20" t="s">
        <v>571</v>
      </c>
      <c r="I356" s="20" t="s">
        <v>39</v>
      </c>
      <c r="J356" s="38">
        <f t="shared" si="28"/>
        <v>8214.2860000000001</v>
      </c>
      <c r="K356" s="38"/>
      <c r="L356" s="38">
        <f t="shared" si="27"/>
        <v>9200.000320000001</v>
      </c>
    </row>
    <row r="357" spans="1:12" s="14" customFormat="1" ht="75">
      <c r="A357" s="27">
        <v>348</v>
      </c>
      <c r="B357" s="36" t="s">
        <v>515</v>
      </c>
      <c r="C357" s="20" t="s">
        <v>14</v>
      </c>
      <c r="D357" s="36" t="s">
        <v>516</v>
      </c>
      <c r="E357" s="36" t="s">
        <v>71</v>
      </c>
      <c r="F357" s="12">
        <v>70</v>
      </c>
      <c r="G357" s="12">
        <v>267.85714285714283</v>
      </c>
      <c r="H357" s="20" t="s">
        <v>571</v>
      </c>
      <c r="I357" s="20" t="s">
        <v>39</v>
      </c>
      <c r="J357" s="38">
        <f t="shared" si="28"/>
        <v>18750</v>
      </c>
      <c r="K357" s="38"/>
      <c r="L357" s="38">
        <f t="shared" si="27"/>
        <v>21000.000000000004</v>
      </c>
    </row>
    <row r="358" spans="1:12" s="14" customFormat="1" ht="75">
      <c r="A358" s="27">
        <v>349</v>
      </c>
      <c r="B358" s="36" t="s">
        <v>515</v>
      </c>
      <c r="C358" s="20" t="s">
        <v>14</v>
      </c>
      <c r="D358" s="36" t="s">
        <v>342</v>
      </c>
      <c r="E358" s="36" t="s">
        <v>71</v>
      </c>
      <c r="F358" s="12">
        <v>20</v>
      </c>
      <c r="G358" s="12">
        <v>294.64285714285711</v>
      </c>
      <c r="H358" s="20" t="s">
        <v>571</v>
      </c>
      <c r="I358" s="20" t="s">
        <v>39</v>
      </c>
      <c r="J358" s="38">
        <f t="shared" si="28"/>
        <v>5892.8571428571422</v>
      </c>
      <c r="K358" s="38"/>
      <c r="L358" s="38">
        <f t="shared" si="27"/>
        <v>6600</v>
      </c>
    </row>
    <row r="359" spans="1:12" s="14" customFormat="1" ht="75">
      <c r="A359" s="27">
        <v>350</v>
      </c>
      <c r="B359" s="36" t="s">
        <v>515</v>
      </c>
      <c r="C359" s="20" t="s">
        <v>14</v>
      </c>
      <c r="D359" s="36" t="s">
        <v>343</v>
      </c>
      <c r="E359" s="36" t="s">
        <v>71</v>
      </c>
      <c r="F359" s="12">
        <v>20</v>
      </c>
      <c r="G359" s="12">
        <v>357.14285714285711</v>
      </c>
      <c r="H359" s="20" t="s">
        <v>571</v>
      </c>
      <c r="I359" s="20" t="s">
        <v>39</v>
      </c>
      <c r="J359" s="38">
        <f t="shared" si="28"/>
        <v>7142.8571428571422</v>
      </c>
      <c r="K359" s="38"/>
      <c r="L359" s="38">
        <f t="shared" si="27"/>
        <v>8000</v>
      </c>
    </row>
    <row r="360" spans="1:12" s="14" customFormat="1" ht="75">
      <c r="A360" s="27">
        <v>351</v>
      </c>
      <c r="B360" s="36" t="s">
        <v>515</v>
      </c>
      <c r="C360" s="20" t="s">
        <v>14</v>
      </c>
      <c r="D360" s="36" t="s">
        <v>344</v>
      </c>
      <c r="E360" s="36" t="s">
        <v>71</v>
      </c>
      <c r="F360" s="12">
        <v>20</v>
      </c>
      <c r="G360" s="12">
        <v>357.14285714285711</v>
      </c>
      <c r="H360" s="20" t="s">
        <v>571</v>
      </c>
      <c r="I360" s="20" t="s">
        <v>39</v>
      </c>
      <c r="J360" s="38">
        <f t="shared" si="28"/>
        <v>7142.8571428571422</v>
      </c>
      <c r="K360" s="38"/>
      <c r="L360" s="38">
        <f t="shared" si="27"/>
        <v>8000</v>
      </c>
    </row>
    <row r="361" spans="1:12" s="14" customFormat="1" ht="75">
      <c r="A361" s="27">
        <v>352</v>
      </c>
      <c r="B361" s="36" t="s">
        <v>517</v>
      </c>
      <c r="C361" s="20" t="s">
        <v>14</v>
      </c>
      <c r="D361" s="36" t="s">
        <v>518</v>
      </c>
      <c r="E361" s="36" t="s">
        <v>71</v>
      </c>
      <c r="F361" s="12">
        <v>20</v>
      </c>
      <c r="G361" s="12">
        <v>133.92859999999999</v>
      </c>
      <c r="H361" s="20" t="s">
        <v>571</v>
      </c>
      <c r="I361" s="20" t="s">
        <v>39</v>
      </c>
      <c r="J361" s="38">
        <f t="shared" si="28"/>
        <v>2678.5719999999997</v>
      </c>
      <c r="K361" s="38"/>
      <c r="L361" s="38">
        <f t="shared" si="27"/>
        <v>3000.0006399999997</v>
      </c>
    </row>
    <row r="362" spans="1:12" s="14" customFormat="1" ht="75">
      <c r="A362" s="27">
        <v>353</v>
      </c>
      <c r="B362" s="36" t="s">
        <v>519</v>
      </c>
      <c r="C362" s="20" t="s">
        <v>14</v>
      </c>
      <c r="D362" s="36" t="s">
        <v>520</v>
      </c>
      <c r="E362" s="36" t="s">
        <v>71</v>
      </c>
      <c r="F362" s="12">
        <v>20</v>
      </c>
      <c r="G362" s="12">
        <v>2946.4285714285711</v>
      </c>
      <c r="H362" s="20" t="s">
        <v>571</v>
      </c>
      <c r="I362" s="20" t="s">
        <v>39</v>
      </c>
      <c r="J362" s="38">
        <f t="shared" si="28"/>
        <v>58928.57142857142</v>
      </c>
      <c r="K362" s="38"/>
      <c r="L362" s="38">
        <f t="shared" si="27"/>
        <v>66000</v>
      </c>
    </row>
    <row r="363" spans="1:12" s="14" customFormat="1" ht="75">
      <c r="A363" s="27">
        <v>354</v>
      </c>
      <c r="B363" s="36" t="s">
        <v>521</v>
      </c>
      <c r="C363" s="20" t="s">
        <v>14</v>
      </c>
      <c r="D363" s="36" t="s">
        <v>522</v>
      </c>
      <c r="E363" s="36" t="s">
        <v>71</v>
      </c>
      <c r="F363" s="12">
        <v>20</v>
      </c>
      <c r="G363" s="12">
        <v>758.92857142857133</v>
      </c>
      <c r="H363" s="20" t="s">
        <v>571</v>
      </c>
      <c r="I363" s="20" t="s">
        <v>39</v>
      </c>
      <c r="J363" s="38">
        <f t="shared" si="28"/>
        <v>15178.571428571428</v>
      </c>
      <c r="K363" s="38"/>
      <c r="L363" s="38">
        <f t="shared" si="27"/>
        <v>17000</v>
      </c>
    </row>
    <row r="364" spans="1:12" s="14" customFormat="1" ht="45">
      <c r="A364" s="27">
        <v>355</v>
      </c>
      <c r="B364" s="36" t="s">
        <v>523</v>
      </c>
      <c r="C364" s="20" t="s">
        <v>14</v>
      </c>
      <c r="D364" s="36" t="s">
        <v>524</v>
      </c>
      <c r="E364" s="36" t="s">
        <v>71</v>
      </c>
      <c r="F364" s="12">
        <v>2</v>
      </c>
      <c r="G364" s="12">
        <v>3624.9999999999995</v>
      </c>
      <c r="H364" s="20" t="s">
        <v>570</v>
      </c>
      <c r="I364" s="20" t="s">
        <v>39</v>
      </c>
      <c r="J364" s="38">
        <f t="shared" si="28"/>
        <v>7249.9999999999991</v>
      </c>
      <c r="K364" s="38"/>
      <c r="L364" s="38">
        <f t="shared" si="27"/>
        <v>8120</v>
      </c>
    </row>
    <row r="365" spans="1:12" s="14" customFormat="1" ht="45">
      <c r="A365" s="27">
        <v>356</v>
      </c>
      <c r="B365" s="36" t="s">
        <v>525</v>
      </c>
      <c r="C365" s="20" t="s">
        <v>14</v>
      </c>
      <c r="D365" s="36" t="s">
        <v>526</v>
      </c>
      <c r="E365" s="36" t="s">
        <v>527</v>
      </c>
      <c r="F365" s="12">
        <v>2</v>
      </c>
      <c r="G365" s="12">
        <v>6249.9999999999991</v>
      </c>
      <c r="H365" s="20" t="s">
        <v>570</v>
      </c>
      <c r="I365" s="20" t="s">
        <v>39</v>
      </c>
      <c r="J365" s="38">
        <f t="shared" si="28"/>
        <v>12499.999999999998</v>
      </c>
      <c r="K365" s="38"/>
      <c r="L365" s="38">
        <f t="shared" si="27"/>
        <v>14000</v>
      </c>
    </row>
    <row r="366" spans="1:12" s="14" customFormat="1" ht="45">
      <c r="A366" s="27">
        <v>357</v>
      </c>
      <c r="B366" s="36" t="s">
        <v>525</v>
      </c>
      <c r="C366" s="20" t="s">
        <v>14</v>
      </c>
      <c r="D366" s="36" t="s">
        <v>528</v>
      </c>
      <c r="E366" s="36" t="s">
        <v>527</v>
      </c>
      <c r="F366" s="12">
        <v>2</v>
      </c>
      <c r="G366" s="12">
        <v>8928.5714285714275</v>
      </c>
      <c r="H366" s="20" t="s">
        <v>570</v>
      </c>
      <c r="I366" s="20" t="s">
        <v>39</v>
      </c>
      <c r="J366" s="38">
        <f t="shared" si="28"/>
        <v>17857.142857142855</v>
      </c>
      <c r="K366" s="38"/>
      <c r="L366" s="38">
        <f t="shared" si="27"/>
        <v>20000</v>
      </c>
    </row>
    <row r="367" spans="1:12" s="14" customFormat="1" ht="45">
      <c r="A367" s="27">
        <v>358</v>
      </c>
      <c r="B367" s="36" t="s">
        <v>529</v>
      </c>
      <c r="C367" s="20" t="s">
        <v>14</v>
      </c>
      <c r="D367" s="36" t="s">
        <v>530</v>
      </c>
      <c r="E367" s="36" t="s">
        <v>71</v>
      </c>
      <c r="F367" s="12">
        <v>3</v>
      </c>
      <c r="G367" s="12">
        <v>1428.5714285714284</v>
      </c>
      <c r="H367" s="20" t="s">
        <v>570</v>
      </c>
      <c r="I367" s="20" t="s">
        <v>39</v>
      </c>
      <c r="J367" s="38">
        <f t="shared" si="28"/>
        <v>4285.7142857142853</v>
      </c>
      <c r="K367" s="38"/>
      <c r="L367" s="38">
        <f t="shared" si="27"/>
        <v>4800</v>
      </c>
    </row>
    <row r="368" spans="1:12" s="14" customFormat="1" ht="45">
      <c r="A368" s="27">
        <v>359</v>
      </c>
      <c r="B368" s="36" t="s">
        <v>531</v>
      </c>
      <c r="C368" s="20" t="s">
        <v>14</v>
      </c>
      <c r="D368" s="36" t="s">
        <v>532</v>
      </c>
      <c r="E368" s="36" t="s">
        <v>527</v>
      </c>
      <c r="F368" s="12">
        <v>3</v>
      </c>
      <c r="G368" s="12">
        <v>2232.1428571428569</v>
      </c>
      <c r="H368" s="20" t="s">
        <v>570</v>
      </c>
      <c r="I368" s="20" t="s">
        <v>39</v>
      </c>
      <c r="J368" s="38">
        <f t="shared" si="28"/>
        <v>6696.4285714285706</v>
      </c>
      <c r="K368" s="38"/>
      <c r="L368" s="38">
        <f t="shared" si="27"/>
        <v>7500</v>
      </c>
    </row>
    <row r="369" spans="1:12" s="14" customFormat="1" ht="60">
      <c r="A369" s="27">
        <v>360</v>
      </c>
      <c r="B369" s="36" t="s">
        <v>533</v>
      </c>
      <c r="C369" s="20" t="s">
        <v>14</v>
      </c>
      <c r="D369" s="36" t="s">
        <v>534</v>
      </c>
      <c r="E369" s="36" t="s">
        <v>175</v>
      </c>
      <c r="F369" s="12">
        <v>3</v>
      </c>
      <c r="G369" s="12">
        <v>20821.428571428569</v>
      </c>
      <c r="H369" s="20" t="s">
        <v>570</v>
      </c>
      <c r="I369" s="20" t="s">
        <v>39</v>
      </c>
      <c r="J369" s="38">
        <f t="shared" si="28"/>
        <v>62464.28571428571</v>
      </c>
      <c r="K369" s="38"/>
      <c r="L369" s="38">
        <f t="shared" si="27"/>
        <v>69960</v>
      </c>
    </row>
    <row r="370" spans="1:12" s="14" customFormat="1" ht="45">
      <c r="A370" s="27">
        <v>361</v>
      </c>
      <c r="B370" s="36" t="s">
        <v>535</v>
      </c>
      <c r="C370" s="20" t="s">
        <v>14</v>
      </c>
      <c r="D370" s="36" t="s">
        <v>353</v>
      </c>
      <c r="E370" s="36" t="s">
        <v>71</v>
      </c>
      <c r="F370" s="12">
        <v>5</v>
      </c>
      <c r="G370" s="12">
        <v>1223.2142857142856</v>
      </c>
      <c r="H370" s="20" t="s">
        <v>570</v>
      </c>
      <c r="I370" s="20" t="s">
        <v>39</v>
      </c>
      <c r="J370" s="38">
        <f t="shared" si="28"/>
        <v>6116.0714285714275</v>
      </c>
      <c r="K370" s="38"/>
      <c r="L370" s="38">
        <f t="shared" si="27"/>
        <v>6849.9999999999991</v>
      </c>
    </row>
    <row r="371" spans="1:12" s="14" customFormat="1" ht="45">
      <c r="A371" s="27">
        <v>362</v>
      </c>
      <c r="B371" s="36" t="s">
        <v>536</v>
      </c>
      <c r="C371" s="20" t="s">
        <v>14</v>
      </c>
      <c r="D371" s="36" t="s">
        <v>537</v>
      </c>
      <c r="E371" s="36" t="s">
        <v>71</v>
      </c>
      <c r="F371" s="12">
        <v>100</v>
      </c>
      <c r="G371" s="12">
        <v>17.857142857142854</v>
      </c>
      <c r="H371" s="20" t="s">
        <v>570</v>
      </c>
      <c r="I371" s="20" t="s">
        <v>39</v>
      </c>
      <c r="J371" s="38">
        <f t="shared" si="28"/>
        <v>1785.7142857142853</v>
      </c>
      <c r="K371" s="38"/>
      <c r="L371" s="38">
        <f t="shared" si="27"/>
        <v>1999.9999999999998</v>
      </c>
    </row>
    <row r="372" spans="1:12" s="14" customFormat="1" ht="45">
      <c r="A372" s="27">
        <v>363</v>
      </c>
      <c r="B372" s="36" t="s">
        <v>538</v>
      </c>
      <c r="C372" s="20" t="s">
        <v>14</v>
      </c>
      <c r="D372" s="36" t="s">
        <v>539</v>
      </c>
      <c r="E372" s="36" t="s">
        <v>71</v>
      </c>
      <c r="F372" s="12">
        <v>5</v>
      </c>
      <c r="G372" s="12">
        <v>803.57142857142844</v>
      </c>
      <c r="H372" s="20" t="s">
        <v>570</v>
      </c>
      <c r="I372" s="20" t="s">
        <v>39</v>
      </c>
      <c r="J372" s="38">
        <f t="shared" si="28"/>
        <v>4017.8571428571422</v>
      </c>
      <c r="K372" s="38"/>
      <c r="L372" s="38">
        <f t="shared" si="27"/>
        <v>4500</v>
      </c>
    </row>
    <row r="373" spans="1:12" s="14" customFormat="1" ht="45">
      <c r="A373" s="27">
        <v>364</v>
      </c>
      <c r="B373" s="36" t="s">
        <v>540</v>
      </c>
      <c r="C373" s="20" t="s">
        <v>14</v>
      </c>
      <c r="D373" s="36" t="s">
        <v>541</v>
      </c>
      <c r="E373" s="36" t="s">
        <v>527</v>
      </c>
      <c r="F373" s="12">
        <v>1</v>
      </c>
      <c r="G373" s="12">
        <v>26785.714285714283</v>
      </c>
      <c r="H373" s="20" t="s">
        <v>570</v>
      </c>
      <c r="I373" s="20" t="s">
        <v>39</v>
      </c>
      <c r="J373" s="38">
        <f t="shared" si="28"/>
        <v>26785.714285714283</v>
      </c>
      <c r="K373" s="38"/>
      <c r="L373" s="38">
        <f t="shared" si="27"/>
        <v>30000</v>
      </c>
    </row>
    <row r="374" spans="1:12" s="14" customFormat="1" ht="60">
      <c r="A374" s="27">
        <v>365</v>
      </c>
      <c r="B374" s="36" t="s">
        <v>542</v>
      </c>
      <c r="C374" s="20" t="s">
        <v>14</v>
      </c>
      <c r="D374" s="36" t="s">
        <v>543</v>
      </c>
      <c r="E374" s="36" t="s">
        <v>128</v>
      </c>
      <c r="F374" s="12">
        <v>2</v>
      </c>
      <c r="G374" s="12">
        <v>4258.9285714285706</v>
      </c>
      <c r="H374" s="20" t="s">
        <v>570</v>
      </c>
      <c r="I374" s="20" t="s">
        <v>39</v>
      </c>
      <c r="J374" s="38">
        <f t="shared" si="28"/>
        <v>8517.8571428571413</v>
      </c>
      <c r="K374" s="38"/>
      <c r="L374" s="38">
        <f t="shared" si="27"/>
        <v>9540</v>
      </c>
    </row>
    <row r="375" spans="1:12" s="14" customFormat="1" ht="45">
      <c r="A375" s="27">
        <v>366</v>
      </c>
      <c r="B375" s="36" t="s">
        <v>544</v>
      </c>
      <c r="C375" s="20" t="s">
        <v>14</v>
      </c>
      <c r="D375" s="36" t="s">
        <v>545</v>
      </c>
      <c r="E375" s="36" t="s">
        <v>70</v>
      </c>
      <c r="F375" s="12">
        <v>10</v>
      </c>
      <c r="G375" s="12">
        <v>5357.1428571428569</v>
      </c>
      <c r="H375" s="20" t="s">
        <v>570</v>
      </c>
      <c r="I375" s="20" t="s">
        <v>39</v>
      </c>
      <c r="J375" s="38">
        <f t="shared" si="28"/>
        <v>53571.428571428565</v>
      </c>
      <c r="K375" s="38"/>
      <c r="L375" s="38">
        <f t="shared" si="27"/>
        <v>60000</v>
      </c>
    </row>
    <row r="376" spans="1:12" s="14" customFormat="1" ht="45">
      <c r="A376" s="27">
        <v>367</v>
      </c>
      <c r="B376" s="36" t="s">
        <v>546</v>
      </c>
      <c r="C376" s="20" t="s">
        <v>14</v>
      </c>
      <c r="D376" s="36" t="s">
        <v>547</v>
      </c>
      <c r="E376" s="36" t="s">
        <v>70</v>
      </c>
      <c r="F376" s="12">
        <v>10</v>
      </c>
      <c r="G376" s="12">
        <v>5357.1428571428569</v>
      </c>
      <c r="H376" s="20" t="s">
        <v>570</v>
      </c>
      <c r="I376" s="20" t="s">
        <v>39</v>
      </c>
      <c r="J376" s="38">
        <f t="shared" si="28"/>
        <v>53571.428571428565</v>
      </c>
      <c r="K376" s="38"/>
      <c r="L376" s="38">
        <f t="shared" si="27"/>
        <v>60000</v>
      </c>
    </row>
    <row r="377" spans="1:12" s="14" customFormat="1" ht="45">
      <c r="A377" s="27">
        <v>368</v>
      </c>
      <c r="B377" s="36" t="s">
        <v>548</v>
      </c>
      <c r="C377" s="20" t="s">
        <v>14</v>
      </c>
      <c r="D377" s="36" t="s">
        <v>549</v>
      </c>
      <c r="E377" s="36" t="s">
        <v>71</v>
      </c>
      <c r="F377" s="12">
        <v>25</v>
      </c>
      <c r="G377" s="12">
        <v>1428.5714285714284</v>
      </c>
      <c r="H377" s="20" t="s">
        <v>570</v>
      </c>
      <c r="I377" s="20" t="s">
        <v>39</v>
      </c>
      <c r="J377" s="38">
        <f t="shared" si="28"/>
        <v>35714.28571428571</v>
      </c>
      <c r="K377" s="38"/>
      <c r="L377" s="38">
        <f t="shared" si="27"/>
        <v>40000</v>
      </c>
    </row>
    <row r="378" spans="1:12" s="14" customFormat="1" ht="45">
      <c r="A378" s="27">
        <v>369</v>
      </c>
      <c r="B378" s="36" t="s">
        <v>550</v>
      </c>
      <c r="C378" s="20" t="s">
        <v>14</v>
      </c>
      <c r="D378" s="36" t="s">
        <v>551</v>
      </c>
      <c r="E378" s="36" t="s">
        <v>71</v>
      </c>
      <c r="F378" s="12">
        <v>2</v>
      </c>
      <c r="G378" s="12">
        <v>8928.5714285714275</v>
      </c>
      <c r="H378" s="20" t="s">
        <v>570</v>
      </c>
      <c r="I378" s="20" t="s">
        <v>39</v>
      </c>
      <c r="J378" s="38">
        <f t="shared" si="28"/>
        <v>17857.142857142855</v>
      </c>
      <c r="K378" s="38"/>
      <c r="L378" s="38">
        <f t="shared" si="27"/>
        <v>20000</v>
      </c>
    </row>
    <row r="379" spans="1:12" s="14" customFormat="1" ht="45">
      <c r="A379" s="27">
        <v>370</v>
      </c>
      <c r="B379" s="36" t="s">
        <v>552</v>
      </c>
      <c r="C379" s="20" t="s">
        <v>14</v>
      </c>
      <c r="D379" s="36" t="s">
        <v>553</v>
      </c>
      <c r="E379" s="36" t="s">
        <v>71</v>
      </c>
      <c r="F379" s="12">
        <v>1</v>
      </c>
      <c r="G379" s="12">
        <v>4874.9999999999991</v>
      </c>
      <c r="H379" s="20" t="s">
        <v>570</v>
      </c>
      <c r="I379" s="20" t="s">
        <v>39</v>
      </c>
      <c r="J379" s="38">
        <f t="shared" si="28"/>
        <v>4874.9999999999991</v>
      </c>
      <c r="K379" s="38"/>
      <c r="L379" s="38">
        <f t="shared" si="27"/>
        <v>5459.9999999999991</v>
      </c>
    </row>
    <row r="380" spans="1:12" s="14" customFormat="1" ht="45">
      <c r="A380" s="27">
        <v>371</v>
      </c>
      <c r="B380" s="36" t="s">
        <v>552</v>
      </c>
      <c r="C380" s="20" t="s">
        <v>14</v>
      </c>
      <c r="D380" s="36" t="s">
        <v>554</v>
      </c>
      <c r="E380" s="36" t="s">
        <v>71</v>
      </c>
      <c r="F380" s="12">
        <v>1</v>
      </c>
      <c r="G380" s="12">
        <v>8705.3571428571413</v>
      </c>
      <c r="H380" s="20" t="s">
        <v>570</v>
      </c>
      <c r="I380" s="20" t="s">
        <v>39</v>
      </c>
      <c r="J380" s="38">
        <f t="shared" si="28"/>
        <v>8705.3571428571413</v>
      </c>
      <c r="K380" s="38"/>
      <c r="L380" s="38">
        <f t="shared" si="27"/>
        <v>9750</v>
      </c>
    </row>
    <row r="381" spans="1:12" s="14" customFormat="1" ht="45">
      <c r="A381" s="27">
        <v>372</v>
      </c>
      <c r="B381" s="36" t="s">
        <v>555</v>
      </c>
      <c r="C381" s="20" t="s">
        <v>14</v>
      </c>
      <c r="D381" s="36" t="s">
        <v>556</v>
      </c>
      <c r="E381" s="36" t="s">
        <v>149</v>
      </c>
      <c r="F381" s="12">
        <v>10</v>
      </c>
      <c r="G381" s="12">
        <v>25151.78571428571</v>
      </c>
      <c r="H381" s="20" t="s">
        <v>569</v>
      </c>
      <c r="I381" s="20" t="s">
        <v>39</v>
      </c>
      <c r="J381" s="38">
        <f t="shared" si="28"/>
        <v>251517.8571428571</v>
      </c>
      <c r="K381" s="38"/>
      <c r="L381" s="38">
        <f t="shared" si="27"/>
        <v>281700</v>
      </c>
    </row>
    <row r="382" spans="1:12" s="14" customFormat="1" ht="75">
      <c r="A382" s="27">
        <v>373</v>
      </c>
      <c r="B382" s="36" t="s">
        <v>557</v>
      </c>
      <c r="C382" s="20" t="s">
        <v>14</v>
      </c>
      <c r="D382" s="36" t="s">
        <v>558</v>
      </c>
      <c r="E382" s="36" t="s">
        <v>559</v>
      </c>
      <c r="F382" s="12">
        <v>150</v>
      </c>
      <c r="G382" s="12">
        <v>267.85714285714283</v>
      </c>
      <c r="H382" s="20" t="s">
        <v>571</v>
      </c>
      <c r="I382" s="20" t="s">
        <v>39</v>
      </c>
      <c r="J382" s="38">
        <f t="shared" si="28"/>
        <v>40178.571428571428</v>
      </c>
      <c r="K382" s="38"/>
      <c r="L382" s="38">
        <f t="shared" si="27"/>
        <v>45000</v>
      </c>
    </row>
    <row r="383" spans="1:12" s="14" customFormat="1" ht="75">
      <c r="A383" s="27">
        <v>374</v>
      </c>
      <c r="B383" s="36" t="s">
        <v>560</v>
      </c>
      <c r="C383" s="20" t="s">
        <v>14</v>
      </c>
      <c r="D383" s="36" t="s">
        <v>558</v>
      </c>
      <c r="E383" s="36" t="s">
        <v>559</v>
      </c>
      <c r="F383" s="12">
        <v>140</v>
      </c>
      <c r="G383" s="12">
        <v>357.14285714285711</v>
      </c>
      <c r="H383" s="20" t="s">
        <v>571</v>
      </c>
      <c r="I383" s="20" t="s">
        <v>39</v>
      </c>
      <c r="J383" s="38">
        <f t="shared" si="28"/>
        <v>49999.999999999993</v>
      </c>
      <c r="K383" s="38"/>
      <c r="L383" s="38">
        <f t="shared" si="27"/>
        <v>56000</v>
      </c>
    </row>
    <row r="384" spans="1:12" s="14" customFormat="1" ht="75">
      <c r="A384" s="27">
        <v>375</v>
      </c>
      <c r="B384" s="36" t="s">
        <v>666</v>
      </c>
      <c r="C384" s="20" t="s">
        <v>14</v>
      </c>
      <c r="D384" s="36" t="s">
        <v>561</v>
      </c>
      <c r="E384" s="36" t="s">
        <v>559</v>
      </c>
      <c r="F384" s="12">
        <v>25</v>
      </c>
      <c r="G384" s="12">
        <v>625</v>
      </c>
      <c r="H384" s="20" t="s">
        <v>571</v>
      </c>
      <c r="I384" s="20" t="s">
        <v>39</v>
      </c>
      <c r="J384" s="38">
        <f>G384*F384</f>
        <v>15625</v>
      </c>
      <c r="K384" s="38"/>
      <c r="L384" s="38">
        <f t="shared" si="27"/>
        <v>17500</v>
      </c>
    </row>
    <row r="385" spans="1:12" s="14" customFormat="1" ht="75">
      <c r="A385" s="27">
        <v>376</v>
      </c>
      <c r="B385" s="36" t="s">
        <v>562</v>
      </c>
      <c r="C385" s="20" t="s">
        <v>14</v>
      </c>
      <c r="D385" s="36" t="s">
        <v>563</v>
      </c>
      <c r="E385" s="36" t="s">
        <v>559</v>
      </c>
      <c r="F385" s="12">
        <v>25</v>
      </c>
      <c r="G385" s="12">
        <v>5178.5600000000004</v>
      </c>
      <c r="H385" s="20" t="s">
        <v>571</v>
      </c>
      <c r="I385" s="20" t="s">
        <v>39</v>
      </c>
      <c r="J385" s="38">
        <f t="shared" si="28"/>
        <v>129464.00000000001</v>
      </c>
      <c r="K385" s="38"/>
      <c r="L385" s="38">
        <f t="shared" si="27"/>
        <v>144999.68000000002</v>
      </c>
    </row>
    <row r="386" spans="1:12" s="14" customFormat="1" ht="75">
      <c r="A386" s="27">
        <v>377</v>
      </c>
      <c r="B386" s="36" t="s">
        <v>564</v>
      </c>
      <c r="C386" s="20" t="s">
        <v>14</v>
      </c>
      <c r="D386" s="36" t="s">
        <v>565</v>
      </c>
      <c r="E386" s="36" t="s">
        <v>175</v>
      </c>
      <c r="F386" s="12">
        <v>100</v>
      </c>
      <c r="G386" s="12">
        <v>98.214285714285708</v>
      </c>
      <c r="H386" s="20" t="s">
        <v>571</v>
      </c>
      <c r="I386" s="20" t="s">
        <v>39</v>
      </c>
      <c r="J386" s="38">
        <f t="shared" si="28"/>
        <v>9821.4285714285706</v>
      </c>
      <c r="K386" s="38"/>
      <c r="L386" s="38">
        <f t="shared" si="27"/>
        <v>11000</v>
      </c>
    </row>
    <row r="387" spans="1:12" s="14" customFormat="1" ht="75">
      <c r="A387" s="27">
        <v>378</v>
      </c>
      <c r="B387" s="36" t="s">
        <v>566</v>
      </c>
      <c r="C387" s="20" t="s">
        <v>14</v>
      </c>
      <c r="D387" s="36" t="s">
        <v>567</v>
      </c>
      <c r="E387" s="36" t="s">
        <v>71</v>
      </c>
      <c r="F387" s="12">
        <v>20</v>
      </c>
      <c r="G387" s="12">
        <v>98.2</v>
      </c>
      <c r="H387" s="20" t="s">
        <v>571</v>
      </c>
      <c r="I387" s="20" t="s">
        <v>39</v>
      </c>
      <c r="J387" s="38">
        <f t="shared" si="28"/>
        <v>1964</v>
      </c>
      <c r="K387" s="38"/>
      <c r="L387" s="38">
        <f t="shared" si="27"/>
        <v>2199.6800000000003</v>
      </c>
    </row>
    <row r="388" spans="1:12" s="14" customFormat="1" ht="75">
      <c r="A388" s="27">
        <v>379</v>
      </c>
      <c r="B388" s="36" t="s">
        <v>568</v>
      </c>
      <c r="C388" s="20" t="s">
        <v>14</v>
      </c>
      <c r="D388" s="36" t="s">
        <v>567</v>
      </c>
      <c r="E388" s="36" t="s">
        <v>71</v>
      </c>
      <c r="F388" s="12">
        <v>50</v>
      </c>
      <c r="G388" s="12">
        <v>53.571399999999997</v>
      </c>
      <c r="H388" s="20" t="s">
        <v>571</v>
      </c>
      <c r="I388" s="20" t="s">
        <v>39</v>
      </c>
      <c r="J388" s="38">
        <f t="shared" si="28"/>
        <v>2678.5699999999997</v>
      </c>
      <c r="K388" s="38"/>
      <c r="L388" s="38">
        <f t="shared" si="27"/>
        <v>2999.9983999999999</v>
      </c>
    </row>
    <row r="389" spans="1:12">
      <c r="A389" s="60" t="s">
        <v>11</v>
      </c>
      <c r="C389" s="62"/>
      <c r="D389" s="62"/>
      <c r="E389" s="60"/>
      <c r="F389" s="60"/>
      <c r="G389" s="60"/>
      <c r="H389" s="60"/>
      <c r="I389" s="60"/>
      <c r="J389" s="60">
        <f>SUM(J10:J388)</f>
        <v>1707008072.5260005</v>
      </c>
      <c r="K389" s="63">
        <f>SUM(K10:K388)</f>
        <v>31355937</v>
      </c>
      <c r="L389" s="60">
        <f>SUM(L10:L388)</f>
        <v>1893860467.9491191</v>
      </c>
    </row>
    <row r="390" spans="1:12" s="63" customFormat="1" ht="23.25" customHeight="1">
      <c r="A390" s="64"/>
      <c r="B390" s="65"/>
      <c r="C390" s="65"/>
      <c r="D390" s="65"/>
    </row>
    <row r="391" spans="1:12" s="63" customFormat="1">
      <c r="B391" s="61"/>
      <c r="C391" s="65"/>
      <c r="D391" s="65"/>
    </row>
    <row r="399" spans="1:12">
      <c r="B399" s="51"/>
    </row>
    <row r="400" spans="1:12" ht="218.25" customHeight="1">
      <c r="B400" s="51"/>
      <c r="C400" s="51"/>
      <c r="D400" s="51"/>
    </row>
    <row r="401" spans="2:4">
      <c r="B401" s="51"/>
      <c r="C401" s="51"/>
      <c r="D401" s="51"/>
    </row>
    <row r="402" spans="2:4">
      <c r="B402" s="51"/>
      <c r="C402" s="51"/>
      <c r="D402" s="51"/>
    </row>
    <row r="403" spans="2:4">
      <c r="B403" s="51"/>
      <c r="C403" s="51"/>
      <c r="D403" s="51"/>
    </row>
    <row r="404" spans="2:4">
      <c r="B404" s="51"/>
      <c r="C404" s="51"/>
      <c r="D404" s="51"/>
    </row>
    <row r="405" spans="2:4">
      <c r="B405" s="51"/>
      <c r="C405" s="51"/>
      <c r="D405" s="51"/>
    </row>
    <row r="406" spans="2:4">
      <c r="B406" s="51"/>
      <c r="C406" s="51"/>
      <c r="D406" s="51"/>
    </row>
    <row r="407" spans="2:4">
      <c r="B407" s="51"/>
      <c r="C407" s="51"/>
      <c r="D407" s="51"/>
    </row>
    <row r="408" spans="2:4">
      <c r="B408" s="51"/>
      <c r="C408" s="51"/>
      <c r="D408" s="51"/>
    </row>
    <row r="409" spans="2:4">
      <c r="B409" s="51"/>
      <c r="C409" s="51"/>
      <c r="D409" s="51"/>
    </row>
    <row r="410" spans="2:4">
      <c r="C410" s="51"/>
      <c r="D410" s="51"/>
    </row>
  </sheetData>
  <autoFilter ref="A9:L9"/>
  <mergeCells count="8">
    <mergeCell ref="C8:I8"/>
    <mergeCell ref="I1:K1"/>
    <mergeCell ref="I2:J2"/>
    <mergeCell ref="I6:J6"/>
    <mergeCell ref="C7:I7"/>
    <mergeCell ref="I5:L5"/>
    <mergeCell ref="I3:L3"/>
    <mergeCell ref="I4:L4"/>
  </mergeCells>
  <pageMargins left="0.70866141732283472" right="0.11811023622047245" top="0.74803149606299213" bottom="0.54" header="0.31496062992125984" footer="0.31496062992125984"/>
  <pageSetup paperSize="9" scale="69" orientation="landscape" r:id="rId1"/>
  <rowBreaks count="1" manualBreakCount="1">
    <brk id="379" max="11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"/>
  <sheetViews>
    <sheetView workbookViewId="0">
      <selection activeCell="A2" sqref="A2:XFD2"/>
    </sheetView>
  </sheetViews>
  <sheetFormatPr defaultRowHeight="15"/>
  <sheetData>
    <row r="1" spans="1:13" s="8" customFormat="1" ht="91.5" customHeight="1">
      <c r="A1" s="1">
        <v>10</v>
      </c>
      <c r="B1" s="10" t="s">
        <v>30</v>
      </c>
      <c r="C1" s="2" t="s">
        <v>15</v>
      </c>
      <c r="D1" s="4" t="s">
        <v>31</v>
      </c>
      <c r="E1" s="3" t="s">
        <v>18</v>
      </c>
      <c r="F1" s="4">
        <v>1</v>
      </c>
      <c r="G1" s="11">
        <v>130139286</v>
      </c>
      <c r="H1" s="4"/>
      <c r="I1" s="5" t="s">
        <v>41</v>
      </c>
      <c r="J1" s="6" t="s">
        <v>39</v>
      </c>
      <c r="K1" s="9">
        <f>M1/1.12</f>
        <v>130139285.7142857</v>
      </c>
      <c r="L1" s="7"/>
      <c r="M1" s="3">
        <v>145756000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D6"/>
  <sheetViews>
    <sheetView workbookViewId="0">
      <selection activeCell="D4" sqref="D4"/>
    </sheetView>
  </sheetViews>
  <sheetFormatPr defaultRowHeight="15"/>
  <sheetData>
    <row r="3" spans="1:4">
      <c r="A3" t="s">
        <v>110</v>
      </c>
      <c r="C3">
        <v>4500000</v>
      </c>
      <c r="D3" t="s">
        <v>115</v>
      </c>
    </row>
    <row r="4" spans="1:4">
      <c r="A4" t="s">
        <v>111</v>
      </c>
    </row>
    <row r="5" spans="1:4">
      <c r="A5" t="s">
        <v>112</v>
      </c>
    </row>
    <row r="6" spans="1:4">
      <c r="A6" t="s">
        <v>113</v>
      </c>
      <c r="C6">
        <v>45000</v>
      </c>
      <c r="D6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7"/>
  <sheetViews>
    <sheetView workbookViewId="0">
      <selection activeCell="B21" sqref="B21"/>
    </sheetView>
  </sheetViews>
  <sheetFormatPr defaultRowHeight="15"/>
  <cols>
    <col min="11" max="11" width="18.7109375" customWidth="1"/>
    <col min="13" max="13" width="16.42578125" customWidth="1"/>
  </cols>
  <sheetData>
    <row r="1" spans="1:13">
      <c r="A1">
        <v>8</v>
      </c>
      <c r="B1" t="s">
        <v>24</v>
      </c>
      <c r="C1" t="s">
        <v>15</v>
      </c>
      <c r="D1" t="s">
        <v>26</v>
      </c>
      <c r="E1" t="s">
        <v>18</v>
      </c>
      <c r="F1">
        <v>1</v>
      </c>
      <c r="G1">
        <v>272047322</v>
      </c>
      <c r="I1" t="s">
        <v>41</v>
      </c>
      <c r="J1" t="s">
        <v>39</v>
      </c>
      <c r="K1">
        <v>272047321.4285714</v>
      </c>
      <c r="M1">
        <v>304693000</v>
      </c>
    </row>
    <row r="2" spans="1:13">
      <c r="A2">
        <v>9</v>
      </c>
      <c r="B2" t="s">
        <v>209</v>
      </c>
      <c r="C2" t="s">
        <v>15</v>
      </c>
      <c r="D2" t="s">
        <v>25</v>
      </c>
      <c r="E2" t="s">
        <v>18</v>
      </c>
      <c r="F2">
        <v>1</v>
      </c>
      <c r="G2">
        <v>56964286</v>
      </c>
      <c r="I2" t="s">
        <v>41</v>
      </c>
      <c r="J2" t="s">
        <v>39</v>
      </c>
      <c r="K2">
        <v>56964285.714285709</v>
      </c>
      <c r="M2">
        <v>63800000</v>
      </c>
    </row>
    <row r="3" spans="1:13">
      <c r="A3">
        <v>10</v>
      </c>
      <c r="B3" t="s">
        <v>27</v>
      </c>
      <c r="C3" t="s">
        <v>15</v>
      </c>
      <c r="D3" t="s">
        <v>28</v>
      </c>
      <c r="E3" t="s">
        <v>18</v>
      </c>
      <c r="F3">
        <v>1</v>
      </c>
      <c r="G3">
        <v>267771429</v>
      </c>
      <c r="I3" t="s">
        <v>41</v>
      </c>
      <c r="J3" t="s">
        <v>39</v>
      </c>
      <c r="K3">
        <v>267771428.57142854</v>
      </c>
      <c r="M3">
        <v>299904000</v>
      </c>
    </row>
    <row r="4" spans="1:13">
      <c r="A4">
        <v>11</v>
      </c>
      <c r="B4" t="s">
        <v>208</v>
      </c>
      <c r="C4" t="s">
        <v>15</v>
      </c>
      <c r="D4" t="s">
        <v>29</v>
      </c>
      <c r="E4" t="s">
        <v>18</v>
      </c>
      <c r="F4">
        <v>1</v>
      </c>
      <c r="G4">
        <v>45100892.857142851</v>
      </c>
      <c r="I4" t="s">
        <v>41</v>
      </c>
      <c r="J4" t="s">
        <v>39</v>
      </c>
      <c r="K4">
        <v>45100892.857142851</v>
      </c>
      <c r="M4">
        <v>50513000</v>
      </c>
    </row>
    <row r="5" spans="1:13">
      <c r="A5">
        <v>12</v>
      </c>
      <c r="B5" t="s">
        <v>212</v>
      </c>
      <c r="C5" t="s">
        <v>15</v>
      </c>
      <c r="D5" t="s">
        <v>212</v>
      </c>
      <c r="E5" t="s">
        <v>18</v>
      </c>
      <c r="F5">
        <v>1</v>
      </c>
      <c r="G5">
        <v>283035714.28571427</v>
      </c>
      <c r="I5" t="s">
        <v>23</v>
      </c>
      <c r="J5" t="s">
        <v>39</v>
      </c>
      <c r="K5">
        <v>283035714.28571427</v>
      </c>
      <c r="M5">
        <v>317000000</v>
      </c>
    </row>
    <row r="6" spans="1:13">
      <c r="A6">
        <v>13</v>
      </c>
      <c r="B6" t="s">
        <v>35</v>
      </c>
      <c r="C6" t="s">
        <v>15</v>
      </c>
      <c r="D6" t="s">
        <v>32</v>
      </c>
      <c r="E6" t="s">
        <v>18</v>
      </c>
      <c r="F6">
        <v>1</v>
      </c>
      <c r="G6">
        <v>151338171.4285714</v>
      </c>
      <c r="I6" t="s">
        <v>41</v>
      </c>
      <c r="J6" t="s">
        <v>39</v>
      </c>
      <c r="K6">
        <v>151338171.4285714</v>
      </c>
      <c r="M6">
        <v>169498752</v>
      </c>
    </row>
    <row r="7" spans="1:13">
      <c r="A7">
        <v>14</v>
      </c>
      <c r="B7" t="s">
        <v>33</v>
      </c>
      <c r="C7" t="s">
        <v>15</v>
      </c>
      <c r="D7" t="s">
        <v>34</v>
      </c>
      <c r="E7" t="s">
        <v>18</v>
      </c>
      <c r="F7">
        <v>1</v>
      </c>
      <c r="G7">
        <v>65508929</v>
      </c>
      <c r="I7" t="s">
        <v>41</v>
      </c>
      <c r="J7" t="s">
        <v>39</v>
      </c>
      <c r="K7">
        <v>65508928.571428567</v>
      </c>
      <c r="M7">
        <v>73370000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ПЗ товаров, работ 2011 ЧУ ЦЭИ</vt:lpstr>
      <vt:lpstr>Sheet2</vt:lpstr>
      <vt:lpstr>планируемые</vt:lpstr>
      <vt:lpstr>Sheet1</vt:lpstr>
      <vt:lpstr>'ПЗ товаров, работ 2011 ЧУ ЦЭИ'!_GoBack</vt:lpstr>
      <vt:lpstr>'ПЗ товаров, работ 2011 ЧУ ЦЭИ'!Print_Area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Administrator</cp:lastModifiedBy>
  <cp:lastPrinted>2012-08-31T05:42:33Z</cp:lastPrinted>
  <dcterms:created xsi:type="dcterms:W3CDTF">2010-11-22T12:00:33Z</dcterms:created>
  <dcterms:modified xsi:type="dcterms:W3CDTF">2012-08-31T05:42:37Z</dcterms:modified>
</cp:coreProperties>
</file>