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960" yWindow="-60" windowWidth="12510" windowHeight="12105" tabRatio="589"/>
  </bookViews>
  <sheets>
    <sheet name="ПЗ товаров, работ 2011 ЧУ ЦЭИ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xlnm._FilterDatabase" localSheetId="0" hidden="1">'ПЗ товаров, работ 2011 ЧУ ЦЭИ'!$A$9:$L$9</definedName>
    <definedName name="_GoBack" localSheetId="0">'ПЗ товаров, работ 2011 ЧУ ЦЭИ'!$B$453</definedName>
    <definedName name="_wes940" localSheetId="0">#REF!</definedName>
    <definedName name="_wes940">#REF!</definedName>
    <definedName name="_xlnm.Database" localSheetId="0">#REF!</definedName>
    <definedName name="_xlnm.Database">#REF!</definedName>
    <definedName name="fdn">'[1]ремонт 25'!$B$10</definedName>
    <definedName name="II" localSheetId="0">[2]исп.см.!#REF!</definedName>
    <definedName name="II">[2]исп.см.!#REF!</definedName>
    <definedName name="_xlnm.Print_Area" localSheetId="0">'ПЗ товаров, работ 2011 ЧУ ЦЭИ'!$A$1:$L$417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24519" refMode="R1C1"/>
</workbook>
</file>

<file path=xl/calcChain.xml><?xml version="1.0" encoding="utf-8"?>
<calcChain xmlns="http://schemas.openxmlformats.org/spreadsheetml/2006/main">
  <c r="J12" i="6"/>
  <c r="L12" s="1"/>
  <c r="J412"/>
  <c r="L412" s="1"/>
  <c r="K417"/>
  <c r="J326"/>
  <c r="L326" s="1"/>
  <c r="J327"/>
  <c r="L327" s="1"/>
  <c r="J328"/>
  <c r="L328" s="1"/>
  <c r="J329"/>
  <c r="L329" s="1"/>
  <c r="J330"/>
  <c r="L330" s="1"/>
  <c r="J331"/>
  <c r="L331" s="1"/>
  <c r="J332"/>
  <c r="L332" s="1"/>
  <c r="J333"/>
  <c r="L333" s="1"/>
  <c r="J334"/>
  <c r="L334" s="1"/>
  <c r="J335"/>
  <c r="L335" s="1"/>
  <c r="J336"/>
  <c r="L336" s="1"/>
  <c r="J337"/>
  <c r="L337" s="1"/>
  <c r="J338"/>
  <c r="L338" s="1"/>
  <c r="J339"/>
  <c r="L339" s="1"/>
  <c r="J340"/>
  <c r="L340" s="1"/>
  <c r="J341"/>
  <c r="L341" s="1"/>
  <c r="J342"/>
  <c r="L342"/>
  <c r="J343"/>
  <c r="L343" s="1"/>
  <c r="J344"/>
  <c r="L344" s="1"/>
  <c r="J345"/>
  <c r="L345" s="1"/>
  <c r="J346"/>
  <c r="L346" s="1"/>
  <c r="J347"/>
  <c r="L347" s="1"/>
  <c r="J348"/>
  <c r="L348" s="1"/>
  <c r="J349"/>
  <c r="L349" s="1"/>
  <c r="J350"/>
  <c r="L350" s="1"/>
  <c r="J351"/>
  <c r="L351" s="1"/>
  <c r="J352"/>
  <c r="L352" s="1"/>
  <c r="J353"/>
  <c r="L353" s="1"/>
  <c r="J354"/>
  <c r="L354" s="1"/>
  <c r="J355"/>
  <c r="L355" s="1"/>
  <c r="J356"/>
  <c r="L356" s="1"/>
  <c r="J357"/>
  <c r="L357" s="1"/>
  <c r="J358"/>
  <c r="L358" s="1"/>
  <c r="J359"/>
  <c r="L359" s="1"/>
  <c r="J360"/>
  <c r="L360" s="1"/>
  <c r="J361"/>
  <c r="L361" s="1"/>
  <c r="J362"/>
  <c r="L362" s="1"/>
  <c r="J363"/>
  <c r="L363" s="1"/>
  <c r="J364"/>
  <c r="L364" s="1"/>
  <c r="J365"/>
  <c r="L365" s="1"/>
  <c r="J366"/>
  <c r="L366" s="1"/>
  <c r="J367"/>
  <c r="L367" s="1"/>
  <c r="J368"/>
  <c r="L368" s="1"/>
  <c r="J369"/>
  <c r="L369" s="1"/>
  <c r="J370"/>
  <c r="L370" s="1"/>
  <c r="J371"/>
  <c r="L371" s="1"/>
  <c r="J372"/>
  <c r="L372" s="1"/>
  <c r="J373"/>
  <c r="L373" s="1"/>
  <c r="J374"/>
  <c r="L374" s="1"/>
  <c r="J375"/>
  <c r="L375" s="1"/>
  <c r="J376"/>
  <c r="L376" s="1"/>
  <c r="J325"/>
  <c r="L325" s="1"/>
  <c r="J202"/>
  <c r="L202" s="1"/>
  <c r="J203"/>
  <c r="L203" s="1"/>
  <c r="J204"/>
  <c r="L204" s="1"/>
  <c r="J205"/>
  <c r="L205" s="1"/>
  <c r="J206"/>
  <c r="L206" s="1"/>
  <c r="J207"/>
  <c r="L207" s="1"/>
  <c r="J208"/>
  <c r="L208" s="1"/>
  <c r="J209"/>
  <c r="L209" s="1"/>
  <c r="J210"/>
  <c r="L210" s="1"/>
  <c r="J211"/>
  <c r="L211" s="1"/>
  <c r="J212"/>
  <c r="L212" s="1"/>
  <c r="J213"/>
  <c r="L213" s="1"/>
  <c r="J214"/>
  <c r="L214" s="1"/>
  <c r="J215"/>
  <c r="L215" s="1"/>
  <c r="J216"/>
  <c r="L216" s="1"/>
  <c r="J217"/>
  <c r="L217" s="1"/>
  <c r="J218"/>
  <c r="L218" s="1"/>
  <c r="J219"/>
  <c r="L219" s="1"/>
  <c r="J220"/>
  <c r="L220" s="1"/>
  <c r="J221"/>
  <c r="L221" s="1"/>
  <c r="J222"/>
  <c r="L222" s="1"/>
  <c r="J223"/>
  <c r="L223" s="1"/>
  <c r="J224"/>
  <c r="L224" s="1"/>
  <c r="J225"/>
  <c r="L225" s="1"/>
  <c r="J226"/>
  <c r="L226" s="1"/>
  <c r="J227"/>
  <c r="L227" s="1"/>
  <c r="J228"/>
  <c r="L228" s="1"/>
  <c r="J229"/>
  <c r="L229" s="1"/>
  <c r="J230"/>
  <c r="L230" s="1"/>
  <c r="J231"/>
  <c r="L231" s="1"/>
  <c r="J232"/>
  <c r="L232" s="1"/>
  <c r="J233"/>
  <c r="L233" s="1"/>
  <c r="J234"/>
  <c r="L234" s="1"/>
  <c r="J235"/>
  <c r="L235" s="1"/>
  <c r="J236"/>
  <c r="L236" s="1"/>
  <c r="J237"/>
  <c r="L237" s="1"/>
  <c r="J238"/>
  <c r="L238" s="1"/>
  <c r="J239"/>
  <c r="L239" s="1"/>
  <c r="J240"/>
  <c r="L240" s="1"/>
  <c r="J241"/>
  <c r="L241" s="1"/>
  <c r="J242"/>
  <c r="L242" s="1"/>
  <c r="J243"/>
  <c r="L243" s="1"/>
  <c r="J244"/>
  <c r="L244" s="1"/>
  <c r="J245"/>
  <c r="L245" s="1"/>
  <c r="J246"/>
  <c r="L246" s="1"/>
  <c r="J247"/>
  <c r="L247" s="1"/>
  <c r="J248"/>
  <c r="L248" s="1"/>
  <c r="J249"/>
  <c r="L249" s="1"/>
  <c r="J250"/>
  <c r="L250" s="1"/>
  <c r="J251"/>
  <c r="L251" s="1"/>
  <c r="J252"/>
  <c r="L252" s="1"/>
  <c r="J253"/>
  <c r="L253" s="1"/>
  <c r="J254"/>
  <c r="L254" s="1"/>
  <c r="J255"/>
  <c r="L255" s="1"/>
  <c r="J256"/>
  <c r="L256" s="1"/>
  <c r="J257"/>
  <c r="L257" s="1"/>
  <c r="J258"/>
  <c r="L258" s="1"/>
  <c r="J259"/>
  <c r="L259" s="1"/>
  <c r="J260"/>
  <c r="L260" s="1"/>
  <c r="J261"/>
  <c r="L261" s="1"/>
  <c r="J262"/>
  <c r="L262" s="1"/>
  <c r="J263"/>
  <c r="L263" s="1"/>
  <c r="J264"/>
  <c r="L264" s="1"/>
  <c r="J265"/>
  <c r="L265" s="1"/>
  <c r="J266"/>
  <c r="L266" s="1"/>
  <c r="J267"/>
  <c r="L267" s="1"/>
  <c r="J268"/>
  <c r="L268" s="1"/>
  <c r="J269"/>
  <c r="L269" s="1"/>
  <c r="J270"/>
  <c r="L270" s="1"/>
  <c r="J271"/>
  <c r="L271" s="1"/>
  <c r="J272"/>
  <c r="L272" s="1"/>
  <c r="J273"/>
  <c r="L273" s="1"/>
  <c r="J274"/>
  <c r="L274" s="1"/>
  <c r="J275"/>
  <c r="L275" s="1"/>
  <c r="J276"/>
  <c r="L276" s="1"/>
  <c r="J277"/>
  <c r="L277" s="1"/>
  <c r="J278"/>
  <c r="L278" s="1"/>
  <c r="J279"/>
  <c r="L279" s="1"/>
  <c r="J280"/>
  <c r="L280" s="1"/>
  <c r="J281"/>
  <c r="L281" s="1"/>
  <c r="J282"/>
  <c r="L282" s="1"/>
  <c r="J283"/>
  <c r="L283" s="1"/>
  <c r="J284"/>
  <c r="L284" s="1"/>
  <c r="J285"/>
  <c r="L285" s="1"/>
  <c r="J286"/>
  <c r="L286" s="1"/>
  <c r="J287"/>
  <c r="L287" s="1"/>
  <c r="J288"/>
  <c r="L288" s="1"/>
  <c r="J289"/>
  <c r="L289" s="1"/>
  <c r="J290"/>
  <c r="L290" s="1"/>
  <c r="J291"/>
  <c r="L291" s="1"/>
  <c r="J292"/>
  <c r="L292" s="1"/>
  <c r="J293"/>
  <c r="L293" s="1"/>
  <c r="J294"/>
  <c r="L294" s="1"/>
  <c r="J295"/>
  <c r="L295" s="1"/>
  <c r="J296"/>
  <c r="L296" s="1"/>
  <c r="J297"/>
  <c r="L297" s="1"/>
  <c r="J298"/>
  <c r="L298" s="1"/>
  <c r="J299"/>
  <c r="L299" s="1"/>
  <c r="J300"/>
  <c r="L300" s="1"/>
  <c r="J301"/>
  <c r="L301" s="1"/>
  <c r="J302"/>
  <c r="L302" s="1"/>
  <c r="J303"/>
  <c r="L303" s="1"/>
  <c r="J304"/>
  <c r="L304" s="1"/>
  <c r="J305"/>
  <c r="L305" s="1"/>
  <c r="J306"/>
  <c r="L306" s="1"/>
  <c r="J307"/>
  <c r="L307" s="1"/>
  <c r="J308"/>
  <c r="L308" s="1"/>
  <c r="J309"/>
  <c r="L309" s="1"/>
  <c r="J310"/>
  <c r="L310" s="1"/>
  <c r="J311"/>
  <c r="L311" s="1"/>
  <c r="J312"/>
  <c r="L312" s="1"/>
  <c r="J313"/>
  <c r="L313" s="1"/>
  <c r="J314"/>
  <c r="L314" s="1"/>
  <c r="J315"/>
  <c r="L315" s="1"/>
  <c r="J316"/>
  <c r="L316" s="1"/>
  <c r="J317"/>
  <c r="L317" s="1"/>
  <c r="J318"/>
  <c r="L318" s="1"/>
  <c r="J319"/>
  <c r="L319" s="1"/>
  <c r="J320"/>
  <c r="L320" s="1"/>
  <c r="J321"/>
  <c r="L321" s="1"/>
  <c r="J322"/>
  <c r="L322" s="1"/>
  <c r="J323"/>
  <c r="L323" s="1"/>
  <c r="J324"/>
  <c r="L324" s="1"/>
  <c r="J377"/>
  <c r="L377" s="1"/>
  <c r="J378"/>
  <c r="L378" s="1"/>
  <c r="J379"/>
  <c r="L379" s="1"/>
  <c r="J380"/>
  <c r="L380" s="1"/>
  <c r="J381"/>
  <c r="L381" s="1"/>
  <c r="J382"/>
  <c r="L382" s="1"/>
  <c r="J383"/>
  <c r="L383" s="1"/>
  <c r="J384"/>
  <c r="L384" s="1"/>
  <c r="J385"/>
  <c r="L385" s="1"/>
  <c r="J386"/>
  <c r="L386" s="1"/>
  <c r="J387"/>
  <c r="L387" s="1"/>
  <c r="J388"/>
  <c r="L388" s="1"/>
  <c r="J389"/>
  <c r="L389" s="1"/>
  <c r="J390"/>
  <c r="L390" s="1"/>
  <c r="J391"/>
  <c r="L391" s="1"/>
  <c r="J392"/>
  <c r="L392" s="1"/>
  <c r="J393"/>
  <c r="L393" s="1"/>
  <c r="J394"/>
  <c r="L394" s="1"/>
  <c r="J395"/>
  <c r="L395" s="1"/>
  <c r="J396"/>
  <c r="L396" s="1"/>
  <c r="J397"/>
  <c r="L397" s="1"/>
  <c r="J398"/>
  <c r="L398" s="1"/>
  <c r="J399"/>
  <c r="L399" s="1"/>
  <c r="J400"/>
  <c r="L400" s="1"/>
  <c r="J401"/>
  <c r="L401" s="1"/>
  <c r="J402"/>
  <c r="L402" s="1"/>
  <c r="J403"/>
  <c r="L403" s="1"/>
  <c r="J404"/>
  <c r="L404" s="1"/>
  <c r="J405"/>
  <c r="L405" s="1"/>
  <c r="J406"/>
  <c r="L406" s="1"/>
  <c r="J407"/>
  <c r="L407" s="1"/>
  <c r="J408"/>
  <c r="L408" s="1"/>
  <c r="J409"/>
  <c r="L409" s="1"/>
  <c r="J410"/>
  <c r="L410" s="1"/>
  <c r="J411"/>
  <c r="L411" s="1"/>
  <c r="J413"/>
  <c r="L413" s="1"/>
  <c r="J414"/>
  <c r="L414" s="1"/>
  <c r="J415"/>
  <c r="L415" s="1"/>
  <c r="J416"/>
  <c r="L416" s="1"/>
  <c r="J201"/>
  <c r="L201" s="1"/>
  <c r="J17"/>
  <c r="L17" s="1"/>
  <c r="J152" l="1"/>
  <c r="G152" s="1"/>
  <c r="J151"/>
  <c r="L151" s="1"/>
  <c r="J150"/>
  <c r="G150" s="1"/>
  <c r="J16" l="1"/>
  <c r="G16" s="1"/>
  <c r="J15"/>
  <c r="G15" s="1"/>
  <c r="J200"/>
  <c r="G200" s="1"/>
  <c r="J199"/>
  <c r="G199" s="1"/>
  <c r="J198"/>
  <c r="G198" s="1"/>
  <c r="J197"/>
  <c r="G197" s="1"/>
  <c r="J196"/>
  <c r="G196" s="1"/>
  <c r="J195"/>
  <c r="G195" s="1"/>
  <c r="J194"/>
  <c r="G194" s="1"/>
  <c r="J193"/>
  <c r="G193" s="1"/>
  <c r="J192"/>
  <c r="G192" s="1"/>
  <c r="J191"/>
  <c r="G191" s="1"/>
  <c r="J190"/>
  <c r="G190" s="1"/>
  <c r="J189"/>
  <c r="G189" s="1"/>
  <c r="J188"/>
  <c r="G188" s="1"/>
  <c r="J187"/>
  <c r="G187" s="1"/>
  <c r="J186"/>
  <c r="G186" s="1"/>
  <c r="J185"/>
  <c r="G185" s="1"/>
  <c r="J184"/>
  <c r="G184" s="1"/>
  <c r="J183"/>
  <c r="G183" s="1"/>
  <c r="J182"/>
  <c r="G182" s="1"/>
  <c r="J181"/>
  <c r="G181" s="1"/>
  <c r="J180"/>
  <c r="G180" s="1"/>
  <c r="J179"/>
  <c r="G179" s="1"/>
  <c r="J178"/>
  <c r="G178" s="1"/>
  <c r="J177"/>
  <c r="G177" s="1"/>
  <c r="J176"/>
  <c r="G176" s="1"/>
  <c r="J175"/>
  <c r="G175" s="1"/>
  <c r="J174"/>
  <c r="G174" s="1"/>
  <c r="J173"/>
  <c r="G173" s="1"/>
  <c r="J172"/>
  <c r="G172" s="1"/>
  <c r="J171"/>
  <c r="G171" s="1"/>
  <c r="J170"/>
  <c r="G170" s="1"/>
  <c r="J169"/>
  <c r="G169" s="1"/>
  <c r="J168"/>
  <c r="G168" s="1"/>
  <c r="J167"/>
  <c r="G167" s="1"/>
  <c r="J166"/>
  <c r="G166" s="1"/>
  <c r="J165"/>
  <c r="G165" s="1"/>
  <c r="J164"/>
  <c r="G164" s="1"/>
  <c r="J163"/>
  <c r="G163" s="1"/>
  <c r="J162"/>
  <c r="G162" s="1"/>
  <c r="J161"/>
  <c r="G161" s="1"/>
  <c r="J160"/>
  <c r="G160" s="1"/>
  <c r="J159"/>
  <c r="G159" s="1"/>
  <c r="J158"/>
  <c r="G158" s="1"/>
  <c r="J157"/>
  <c r="G157" s="1"/>
  <c r="J156"/>
  <c r="G156" s="1"/>
  <c r="J154"/>
  <c r="G154" s="1"/>
  <c r="J153"/>
  <c r="G153" s="1"/>
  <c r="J149"/>
  <c r="G149" s="1"/>
  <c r="J148"/>
  <c r="G148" s="1"/>
  <c r="J147"/>
  <c r="G147" s="1"/>
  <c r="J146"/>
  <c r="G146" s="1"/>
  <c r="J145"/>
  <c r="G145" s="1"/>
  <c r="J144"/>
  <c r="G144" s="1"/>
  <c r="J143"/>
  <c r="G143" s="1"/>
  <c r="J142"/>
  <c r="G142" s="1"/>
  <c r="J141"/>
  <c r="G141" s="1"/>
  <c r="G140"/>
  <c r="J139"/>
  <c r="L139" s="1"/>
  <c r="J137"/>
  <c r="G137" s="1"/>
  <c r="J136"/>
  <c r="G136" s="1"/>
  <c r="J135"/>
  <c r="G135" s="1"/>
  <c r="J134"/>
  <c r="G134" s="1"/>
  <c r="J133"/>
  <c r="G133" s="1"/>
  <c r="J132"/>
  <c r="G132" s="1"/>
  <c r="J131"/>
  <c r="G131" s="1"/>
  <c r="J129"/>
  <c r="G129" s="1"/>
  <c r="J128"/>
  <c r="G128" s="1"/>
  <c r="J127"/>
  <c r="G127" s="1"/>
  <c r="J126"/>
  <c r="G126" s="1"/>
  <c r="J125"/>
  <c r="G125" s="1"/>
  <c r="J124"/>
  <c r="G124" s="1"/>
  <c r="J123"/>
  <c r="G123" s="1"/>
  <c r="J122"/>
  <c r="G122" s="1"/>
  <c r="J121"/>
  <c r="G121" s="1"/>
  <c r="J120"/>
  <c r="G120" s="1"/>
  <c r="J119"/>
  <c r="G119" s="1"/>
  <c r="J118"/>
  <c r="G118" s="1"/>
  <c r="J117"/>
  <c r="G117" s="1"/>
  <c r="J116"/>
  <c r="G116" s="1"/>
  <c r="J115"/>
  <c r="G115" s="1"/>
  <c r="J114"/>
  <c r="G114" s="1"/>
  <c r="J113"/>
  <c r="G113" s="1"/>
  <c r="J112"/>
  <c r="G112" s="1"/>
  <c r="J111"/>
  <c r="G111" s="1"/>
  <c r="J110"/>
  <c r="G110" s="1"/>
  <c r="J109"/>
  <c r="G109" s="1"/>
  <c r="J108"/>
  <c r="G108" s="1"/>
  <c r="J107"/>
  <c r="G107" s="1"/>
  <c r="J106"/>
  <c r="G106" s="1"/>
  <c r="J105"/>
  <c r="G105" s="1"/>
  <c r="J104"/>
  <c r="G104" s="1"/>
  <c r="J103"/>
  <c r="G103" s="1"/>
  <c r="J102"/>
  <c r="G102" s="1"/>
  <c r="J101"/>
  <c r="G101" s="1"/>
  <c r="J100"/>
  <c r="G100" s="1"/>
  <c r="J99"/>
  <c r="G99" s="1"/>
  <c r="J98"/>
  <c r="G98" s="1"/>
  <c r="J97"/>
  <c r="G97" s="1"/>
  <c r="J96"/>
  <c r="G96" s="1"/>
  <c r="J95"/>
  <c r="G95" s="1"/>
  <c r="J94"/>
  <c r="G94" s="1"/>
  <c r="J93"/>
  <c r="G93" s="1"/>
  <c r="J92"/>
  <c r="G92" s="1"/>
  <c r="J91"/>
  <c r="G91" s="1"/>
  <c r="J90"/>
  <c r="G90" s="1"/>
  <c r="J89"/>
  <c r="G89" s="1"/>
  <c r="J88"/>
  <c r="G88" s="1"/>
  <c r="J87"/>
  <c r="G87" s="1"/>
  <c r="J86"/>
  <c r="G86" s="1"/>
  <c r="J85"/>
  <c r="G85" s="1"/>
  <c r="J84"/>
  <c r="G84" s="1"/>
  <c r="J83"/>
  <c r="G83" s="1"/>
  <c r="J82"/>
  <c r="G82" s="1"/>
  <c r="J81"/>
  <c r="G81" s="1"/>
  <c r="J80"/>
  <c r="G80" s="1"/>
  <c r="J79"/>
  <c r="G79" s="1"/>
  <c r="J78"/>
  <c r="G78" s="1"/>
  <c r="J77"/>
  <c r="G77" s="1"/>
  <c r="J76"/>
  <c r="G76" s="1"/>
  <c r="J75"/>
  <c r="G75" s="1"/>
  <c r="J74"/>
  <c r="G74" s="1"/>
  <c r="J73"/>
  <c r="G73" s="1"/>
  <c r="J72"/>
  <c r="G72" s="1"/>
  <c r="J71"/>
  <c r="G71" s="1"/>
  <c r="J70"/>
  <c r="G70" s="1"/>
  <c r="J69"/>
  <c r="G69" s="1"/>
  <c r="J68"/>
  <c r="G68" s="1"/>
  <c r="J67"/>
  <c r="G67" s="1"/>
  <c r="J66"/>
  <c r="G66" s="1"/>
  <c r="J65"/>
  <c r="G65" s="1"/>
  <c r="J64"/>
  <c r="G64" s="1"/>
  <c r="J63"/>
  <c r="G63" s="1"/>
  <c r="J62"/>
  <c r="G62" s="1"/>
  <c r="J61"/>
  <c r="G61" s="1"/>
  <c r="J60"/>
  <c r="G60" s="1"/>
  <c r="J59"/>
  <c r="G59" s="1"/>
  <c r="J58"/>
  <c r="G58" s="1"/>
  <c r="J57"/>
  <c r="G57" s="1"/>
  <c r="J56"/>
  <c r="G56" s="1"/>
  <c r="J55"/>
  <c r="G55" s="1"/>
  <c r="G54"/>
  <c r="J53"/>
  <c r="G53" s="1"/>
  <c r="J52"/>
  <c r="G52" s="1"/>
  <c r="J51"/>
  <c r="G51" s="1"/>
  <c r="G50"/>
  <c r="J49"/>
  <c r="G49" s="1"/>
  <c r="J48"/>
  <c r="G48" s="1"/>
  <c r="J47"/>
  <c r="G47" s="1"/>
  <c r="J14"/>
  <c r="J13"/>
  <c r="G11"/>
  <c r="G10"/>
  <c r="G14" l="1"/>
  <c r="G13"/>
  <c r="J46"/>
  <c r="G46" s="1"/>
  <c r="J25"/>
  <c r="G25" s="1"/>
  <c r="J26"/>
  <c r="G26" s="1"/>
  <c r="J27"/>
  <c r="G27" s="1"/>
  <c r="J28"/>
  <c r="G28" s="1"/>
  <c r="J29"/>
  <c r="G29" s="1"/>
  <c r="J30"/>
  <c r="G30" s="1"/>
  <c r="J31"/>
  <c r="G31" s="1"/>
  <c r="J32"/>
  <c r="G32" s="1"/>
  <c r="J33"/>
  <c r="G33" s="1"/>
  <c r="J34"/>
  <c r="G34" s="1"/>
  <c r="J35"/>
  <c r="G35" s="1"/>
  <c r="J36"/>
  <c r="G36" s="1"/>
  <c r="J37"/>
  <c r="G37" s="1"/>
  <c r="J38"/>
  <c r="G38" s="1"/>
  <c r="J39"/>
  <c r="G39" s="1"/>
  <c r="J40"/>
  <c r="G40" s="1"/>
  <c r="J41"/>
  <c r="G41" s="1"/>
  <c r="J42"/>
  <c r="G42" s="1"/>
  <c r="J43"/>
  <c r="G43" s="1"/>
  <c r="J44"/>
  <c r="G44" s="1"/>
  <c r="J45"/>
  <c r="G45" s="1"/>
  <c r="J19" l="1"/>
  <c r="G19" s="1"/>
  <c r="J22" l="1"/>
  <c r="G22" s="1"/>
  <c r="J18" l="1"/>
  <c r="J20"/>
  <c r="G20" s="1"/>
  <c r="J21"/>
  <c r="G21" s="1"/>
  <c r="J23"/>
  <c r="G23" s="1"/>
  <c r="G18" l="1"/>
</calcChain>
</file>

<file path=xl/comments1.xml><?xml version="1.0" encoding="utf-8"?>
<comments xmlns="http://schemas.openxmlformats.org/spreadsheetml/2006/main">
  <authors>
    <author>user</author>
  </authors>
  <commentList>
    <comment ref="G10" author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очень большая сумма</t>
        </r>
      </text>
    </comment>
  </commentList>
</comments>
</file>

<file path=xl/sharedStrings.xml><?xml version="1.0" encoding="utf-8"?>
<sst xmlns="http://schemas.openxmlformats.org/spreadsheetml/2006/main" count="2458" uniqueCount="777">
  <si>
    <t>Утвержден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</si>
  <si>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</si>
  <si>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</si>
  <si>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</si>
  <si>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</si>
  <si>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</si>
  <si>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</si>
  <si>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</si>
  <si>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</si>
  <si>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</si>
  <si>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Дата начала и окончания объявления</t>
  </si>
  <si>
    <t>№</t>
  </si>
  <si>
    <t>ИТОГО</t>
  </si>
  <si>
    <t>Обязательное страхование работника от несчастных случаев при исполнении им трудовых (служебных) обязанностей</t>
  </si>
  <si>
    <t>услуга</t>
  </si>
  <si>
    <t xml:space="preserve">из одного источника </t>
  </si>
  <si>
    <t>открытый тендер</t>
  </si>
  <si>
    <t>запрос ценовых предложений</t>
  </si>
  <si>
    <t>в течении 2011 г.</t>
  </si>
  <si>
    <t>комплект</t>
  </si>
  <si>
    <t xml:space="preserve"> 12 месяцев со дня вступления в силу договора</t>
  </si>
  <si>
    <t xml:space="preserve">частного учреждения «Центр наук </t>
  </si>
  <si>
    <t>частного учреждения «Центр наук о жизни»</t>
  </si>
  <si>
    <t>Повышение квалификации работников</t>
  </si>
  <si>
    <t>Семинары, тренинги</t>
  </si>
  <si>
    <t>60 дней со дня вступления в силу договора</t>
  </si>
  <si>
    <t xml:space="preserve">Товары по комплектации лаборатории Трансляционной медицины и долголетия  </t>
  </si>
  <si>
    <t>лабораторное оборудование для гистологических исследований</t>
  </si>
  <si>
    <t>лабораторное оборудование для исследования метаболизма лекарственных средств</t>
  </si>
  <si>
    <t>Товары по комплектации лабораторий для медико-генетических исследований</t>
  </si>
  <si>
    <t>лабораторное оборудование для медико-генетических исследований</t>
  </si>
  <si>
    <t>лабораторное оборудование для полногеномного секвенирования</t>
  </si>
  <si>
    <t>общелабораторное вспомогательное оборудование</t>
  </si>
  <si>
    <t>Общелабораторное оборудование</t>
  </si>
  <si>
    <t>Офисная мебель</t>
  </si>
  <si>
    <t>Организационная техника</t>
  </si>
  <si>
    <t>Бытовая техника</t>
  </si>
  <si>
    <t>Бытовая техника для комплектации кабинетов</t>
  </si>
  <si>
    <t>Организационная техника для комплектации кабинетов</t>
  </si>
  <si>
    <t>Офисная мебель для комплектации кабинетов</t>
  </si>
  <si>
    <t>Хозяйственные товары</t>
  </si>
  <si>
    <t>Хозяйственные товары для Учреждения</t>
  </si>
  <si>
    <t>30 дней со дня вступления в силу договора</t>
  </si>
  <si>
    <t>г. Астана, пр. Кабанбай батыра, 53</t>
  </si>
  <si>
    <t>Добровольное страхование</t>
  </si>
  <si>
    <t>90 дней со дня вступления в силу договора</t>
  </si>
  <si>
    <t>Образовательные услуги (вузов-партнеров)</t>
  </si>
  <si>
    <t>Услуги по реализации коммерческих проектов (тестирование, привлечение, организация мероприятий)</t>
  </si>
  <si>
    <t>Сумма планируемая для закупки, тенге (с учетом НДС)</t>
  </si>
  <si>
    <t>июнь 2011г.</t>
  </si>
  <si>
    <t>г.Астана</t>
  </si>
  <si>
    <t>г. Астана</t>
  </si>
  <si>
    <t>июнь 2011 г.</t>
  </si>
  <si>
    <t>Медицинское страхование, 43 человек</t>
  </si>
  <si>
    <t>Обязательное страхование работника от несчастных случаев при исполнении им трудовых (служебных) обязанностей, 43 человек</t>
  </si>
  <si>
    <t xml:space="preserve">услуги связи </t>
  </si>
  <si>
    <t>почтовые услуги</t>
  </si>
  <si>
    <t>сырье и материалы</t>
  </si>
  <si>
    <t xml:space="preserve"> (запасные части, прочие запасы) для Учреждения</t>
  </si>
  <si>
    <t>антистеплер</t>
  </si>
  <si>
    <t>блокнот А5</t>
  </si>
  <si>
    <t>бумага А3</t>
  </si>
  <si>
    <t>бумага А4</t>
  </si>
  <si>
    <t>Дырокол</t>
  </si>
  <si>
    <t>Ежедневник</t>
  </si>
  <si>
    <t>журнал входящей/исходящей регистрации</t>
  </si>
  <si>
    <t>зажим для бумаг</t>
  </si>
  <si>
    <t>игла большая</t>
  </si>
  <si>
    <t>Калькулятор</t>
  </si>
  <si>
    <t>карандаш механический</t>
  </si>
  <si>
    <t>карандаш простой</t>
  </si>
  <si>
    <t>каттер (резак для бумаги)</t>
  </si>
  <si>
    <t>клей карандаш</t>
  </si>
  <si>
    <t>книга канцелярская</t>
  </si>
  <si>
    <t>конверт А4</t>
  </si>
  <si>
    <t>конверт А5</t>
  </si>
  <si>
    <t>кубарик с бумагой для заметок</t>
  </si>
  <si>
    <t>Ластик</t>
  </si>
  <si>
    <t>Линейка</t>
  </si>
  <si>
    <t>лотки для бумаг</t>
  </si>
  <si>
    <t>Маркеры</t>
  </si>
  <si>
    <t>мастика синяя</t>
  </si>
  <si>
    <t>набор офисный</t>
  </si>
  <si>
    <t>нитки шелковые для прошивки</t>
  </si>
  <si>
    <t>Ножницы</t>
  </si>
  <si>
    <t>папка с завязками</t>
  </si>
  <si>
    <t>папка с зажимом</t>
  </si>
  <si>
    <t>папка с файлами</t>
  </si>
  <si>
    <t>папка адресная</t>
  </si>
  <si>
    <t>папка на резинке</t>
  </si>
  <si>
    <t>папка-регистратор</t>
  </si>
  <si>
    <t>пластиковый портфель для документов</t>
  </si>
  <si>
    <t>разделитель цветной</t>
  </si>
  <si>
    <t>ручка гелевая</t>
  </si>
  <si>
    <t>ручка шариковая</t>
  </si>
  <si>
    <t>Скобы</t>
  </si>
  <si>
    <t>Скоросшиватель</t>
  </si>
  <si>
    <t>скоросшиватель пластиковый</t>
  </si>
  <si>
    <t>Скотч</t>
  </si>
  <si>
    <t>Скрепки</t>
  </si>
  <si>
    <t>Степлер</t>
  </si>
  <si>
    <t>стержень к механическому карандашу</t>
  </si>
  <si>
    <t>Стикеры</t>
  </si>
  <si>
    <t>тетради общие</t>
  </si>
  <si>
    <t>Тетрадь</t>
  </si>
  <si>
    <t>Точилка</t>
  </si>
  <si>
    <t>файл прозрачный</t>
  </si>
  <si>
    <t>Фломастеры</t>
  </si>
  <si>
    <t>штемпельная подушка</t>
  </si>
  <si>
    <t>Штрих</t>
  </si>
  <si>
    <t>шт.</t>
  </si>
  <si>
    <t>пач</t>
  </si>
  <si>
    <t>дырокол на объем обхвата   не менее 15-20 листов, металлический</t>
  </si>
  <si>
    <t>шт</t>
  </si>
  <si>
    <t>журнал входящей регистрации, в твердом переплете, в клетку, формата А4</t>
  </si>
  <si>
    <t>карандаш простой чернографитный с ластиком, степень твердости НВ</t>
  </si>
  <si>
    <t>клей- карандаш не менее 15гр, нетоксичный, высокого качества</t>
  </si>
  <si>
    <t>Папка адресная на надписью «На подпись»</t>
  </si>
  <si>
    <t>разделитель цветной, высокого качества,</t>
  </si>
  <si>
    <t>Пачка</t>
  </si>
  <si>
    <t>Пач</t>
  </si>
  <si>
    <t>пачка</t>
  </si>
  <si>
    <t>тетрадь на кольцах, не менее 48 листов</t>
  </si>
  <si>
    <t>антистеплер ручной металлический захват с загнутыми краями из нержавеющей стали с пластиковыми ручками.</t>
  </si>
  <si>
    <t>бумага формата А3, 500л, 96% белизны, плотность не менее 80 г/м2</t>
  </si>
  <si>
    <t>бумага формата А4, 500л, 96% белизны, плотность не менее 80 г/м2, не менее 500 листов</t>
  </si>
  <si>
    <t>зажим для бумаг ,металлическое крепление -25мм</t>
  </si>
  <si>
    <t xml:space="preserve">зажим для бумаг, металлическое крепление - 41мм </t>
  </si>
  <si>
    <t>игла большая для прошивки документов, большое ушко</t>
  </si>
  <si>
    <t>калькулятор 12 разрядный, заводская сборка, размер не менее 18х14см</t>
  </si>
  <si>
    <t>карандаш механический, пластиковый корпус с металлическим креплением</t>
  </si>
  <si>
    <t>книга канцелярская -не менее 60л, обложка картон, листы белые 80гр плотности</t>
  </si>
  <si>
    <t>конверт А4 90гр.плотн, не менее 229*324, с отрывной лентой</t>
  </si>
  <si>
    <t>конверт А5 90 гр.плотн (162*229) с отрывной лентой</t>
  </si>
  <si>
    <t>кубарик с бумагой для заметок - блок бумаги белый в подставке</t>
  </si>
  <si>
    <t>ластик, прямоугольной формы, белый, мягкий</t>
  </si>
  <si>
    <t>линейка, пластиковая 30см, прозрачная</t>
  </si>
  <si>
    <t>лотки для бумаг, 6-ти секционные вертикальные 50% от общего объема, и 50% горизонтальных,  прочный литой пластик, цвет - черный, серый, белый.</t>
  </si>
  <si>
    <t>мастика синяя - штемпельная краска не менее 27мл.</t>
  </si>
  <si>
    <t>набор офисный должен состоять из - ластик, точилка, нож канцелярский, степлер, антистеплер, два простых карандаша, 2 ручки, ножницы, скрепки,  блок бумаги.</t>
  </si>
  <si>
    <t>нитки шелковые для прошивки, бобина около 100м</t>
  </si>
  <si>
    <t>ножницы офисные, нерж.сталь не менее 19см длина, черные ручки</t>
  </si>
  <si>
    <t>папка на резинке формата А4, объемная, не менее 2,5 см шириной с клапанами, на резинках, прозрачная</t>
  </si>
  <si>
    <t>папка с завязками, картонный бокс, размер не менее  80*230*320 с прорезью для закрытия</t>
  </si>
  <si>
    <t>папка с файлами, обложка плотный пластик толщина не менее 1мм на 20файлов</t>
  </si>
  <si>
    <t>папка-регистратор, 7,5см, обложка ламинированная, однотонная, с прозрачным карманом, в собранном виде</t>
  </si>
  <si>
    <t>пластиковый портфель для документов с 2мя отделениями для бумаг</t>
  </si>
  <si>
    <t xml:space="preserve">ручки, прозрачный или цельный корпус винтовой, с колпачком и сменным тонким стержнем, цвета – синих 80% от общего объема, черных 20%, </t>
  </si>
  <si>
    <t>скобы № 24/6 высота 5 мм нерж. сталь</t>
  </si>
  <si>
    <t>Скобы № 10, нерж. сталь</t>
  </si>
  <si>
    <t>скоросшиватель пластиковый прозрачный</t>
  </si>
  <si>
    <t>скотч - лента для упаковки ширина около 50мм длина не менее 65м, цвет желтый,</t>
  </si>
  <si>
    <t>скотч - лента для упаковки ширина около 19 мм длина не менее 65м, цвет желтый,</t>
  </si>
  <si>
    <t xml:space="preserve">скрепки 25мм, упаковка не менее 100шт </t>
  </si>
  <si>
    <t xml:space="preserve">скрепки 50мм, упаковка не менее 100шт </t>
  </si>
  <si>
    <t>степлер для скоб № 24/6 пластик/металл, с прочным устройством для скоб, глубина захвата не менее 30 листов</t>
  </si>
  <si>
    <t>степлер для скоб № 10 пластик/металл, с прочным устройством для скоб</t>
  </si>
  <si>
    <t>стержень к механическому карандашу, грифель не более 0,5мм, чернографитный</t>
  </si>
  <si>
    <t>Упаковка</t>
  </si>
  <si>
    <t>тетради общие формат А5, не менее 48л, классического исполнения, без рисунков и узоров</t>
  </si>
  <si>
    <t>точилка пластиковая, с накопителем для стружек</t>
  </si>
  <si>
    <t>файл прозрачный с перфорацией 80мкр, не менее 100 шт. в пачке</t>
  </si>
  <si>
    <t>фломастеры 12-ти цветные, нетоксичные, не растекающиеся</t>
  </si>
  <si>
    <t>штемпельная подушка размер не менее 90*50</t>
  </si>
  <si>
    <t>штрих-корректирующая ручка с металлическим наконечником</t>
  </si>
  <si>
    <t>стикеры не менее 1,5см ширина, 5ти цветные, пластиковые, флуорисцентные, Стикеры 76х76/50</t>
  </si>
  <si>
    <t>штука</t>
  </si>
  <si>
    <t>прочие канцелярские товары</t>
  </si>
  <si>
    <t xml:space="preserve">в течение 10 дней со дня подписания договора </t>
  </si>
  <si>
    <t>аренда транспортного средства (с экипажем)</t>
  </si>
  <si>
    <t xml:space="preserve">аренда транспортного средства </t>
  </si>
  <si>
    <t xml:space="preserve">аренда помещения </t>
  </si>
  <si>
    <t>по программе "Создание системы клинических исследований лек. средств на примере проведения испытаний ориг. отечественного цитопротектора и системы целенаправленнной доставки антибиотиков при тяжелвх инфекциях"</t>
  </si>
  <si>
    <t>аренда одного рабочего места в лаборатории микролаборатории</t>
  </si>
  <si>
    <t>папка с нанесением логотипа</t>
  </si>
  <si>
    <t xml:space="preserve"> Папка - размер: А4+; Бумага: 2 стороннийкартон 300 гр; Цветность: 2+1 с использованиемпантона -  “медная” бронза; Лак:ВД, печатныйлак,  Припрессовка:1+0 матовая Дополнительные работы: высечка и склейка кармана с нанесением логотипа: методом тампопечати в 2 цвет; </t>
  </si>
  <si>
    <t xml:space="preserve">План закупок товаров, работ и услуг на 2011 г. </t>
  </si>
  <si>
    <t>образовательные услуги в рамках НТП "Антенатальная терапия задержки внутриутробного развития плода"</t>
  </si>
  <si>
    <t>июль-декабрь 2011</t>
  </si>
  <si>
    <t>по месту нахождения поставщика</t>
  </si>
  <si>
    <t>услуги по аренде</t>
  </si>
  <si>
    <t>Консультационные услуги</t>
  </si>
  <si>
    <t xml:space="preserve">услуги по разработке базовой педиатрической версии устройства для лечения тяжелой дыхательной недостаточности у детей </t>
  </si>
  <si>
    <t>в рамках НТП "Разработка нового метода лечения дыхательной недостаточности у детей"</t>
  </si>
  <si>
    <t xml:space="preserve">услуги по усовершенствованию катетера для фетальной интраваскулярной порт-системы </t>
  </si>
  <si>
    <t>в рамках НТП "Антенатальная терапия внутриутробной задержки развития плода"</t>
  </si>
  <si>
    <t>в рамках НТП "Картирование эко-социальных и генетических факторов, определяющих восприимчивость к туберкулезу населения РК"</t>
  </si>
  <si>
    <t>предоставление баз данных, протоколов, информации, сбор и предоставление биологических образцов, проведение микробиологических исследований M.tuberculosis</t>
  </si>
  <si>
    <t xml:space="preserve">создание геоинформационной базы и картографирование факторов, определяющих восприимчивость к туберкулезу населения Республики Казахстан </t>
  </si>
  <si>
    <t>разработка методологии и участие в исследовании эпидемиологических факторов развития туберкулеза</t>
  </si>
  <si>
    <t>экспресс доставка документов в ближнее и дальнее зарубежье</t>
  </si>
  <si>
    <t xml:space="preserve">услуги перевода </t>
  </si>
  <si>
    <t xml:space="preserve"> в течение 3 рабочих дней со дня подписания договора</t>
  </si>
  <si>
    <t>услуги нотариуса</t>
  </si>
  <si>
    <t xml:space="preserve">услуги нотариуса </t>
  </si>
  <si>
    <t>лабораторная мебель</t>
  </si>
  <si>
    <t>для оснащения лабораторий ЦНЖ</t>
  </si>
  <si>
    <t>до ноября 2011</t>
  </si>
  <si>
    <t xml:space="preserve">в рамках НТП «Антенатальная терапия внутриутробной задержки развития плода» </t>
  </si>
  <si>
    <t>сентябрь 2011г.</t>
  </si>
  <si>
    <t>сентябрь-декабрь 2011</t>
  </si>
  <si>
    <t xml:space="preserve">количество флаконов опытной партии - 1000 </t>
  </si>
  <si>
    <t>3 партии по 350 литров</t>
  </si>
  <si>
    <t xml:space="preserve">приказом Генерального директора </t>
  </si>
  <si>
    <t xml:space="preserve">Флеш-накопитель </t>
  </si>
  <si>
    <t>устройства хранения данных, USB 2.0, 16 Gb, размер не более 32мм х 17мм</t>
  </si>
  <si>
    <t>устройства хранения данных, USB 2.0, 16 Gb, размер не более 36мм х 17мм</t>
  </si>
  <si>
    <t>август</t>
  </si>
  <si>
    <t xml:space="preserve">Прямоугольный, автоматическая оснастка, цвет – синий. Дизайн – макет. Размер 5 х 3 см. </t>
  </si>
  <si>
    <t>Прямоугольный, автоматическая оснастка, цвет – синий. Дизайн – макет. Размер 5 х 3 см.</t>
  </si>
  <si>
    <t>Прямоугольный, автоматическая оснастка, цвет – синий. Дизайн – макет. Размер 6 х 2 см</t>
  </si>
  <si>
    <t xml:space="preserve">Круглая, диаметр 40 мм., автоматическая оснастка, цвет – синий. Дизайн – макет. </t>
  </si>
  <si>
    <t xml:space="preserve">Прямоугольный, автоматическая оснастка, цвет – синий. Дизайн – макет. Размер стандарт. </t>
  </si>
  <si>
    <t>Круглая, диаметр 40 мм., автоматическая оснастка, цвет – синий. Дизайн – макет.</t>
  </si>
  <si>
    <t>Прямоугольный, автоматическая оснастка, цвет – синий. Дизайн – макет. Размер стандарт.</t>
  </si>
  <si>
    <t>Штамп датер со свободным полем</t>
  </si>
  <si>
    <t>Штам с отметкой на контроль</t>
  </si>
  <si>
    <t>Штамп с отметкой исполнено</t>
  </si>
  <si>
    <t>Штамп c названием организации</t>
  </si>
  <si>
    <t xml:space="preserve">Печать на государственном языке </t>
  </si>
  <si>
    <t xml:space="preserve">Штамп на государственном языке </t>
  </si>
  <si>
    <t xml:space="preserve">Штамп Для счетов </t>
  </si>
  <si>
    <t xml:space="preserve">Штамп с реквизитами </t>
  </si>
  <si>
    <t>штамп для договоров</t>
  </si>
  <si>
    <t xml:space="preserve">Печать на государственном и английском языках </t>
  </si>
  <si>
    <t>среда DMEM (Дульбекко) с высоким уровнем глюкозы</t>
  </si>
  <si>
    <t>глюкоза 4500 мг / л, L-глутамин,  бикарбонат натрия, без пирувата натрия, жидкая, стерильная фильтрованная, пригодная для клеточных культур, 500 мл</t>
  </si>
  <si>
    <t>уп</t>
  </si>
  <si>
    <t xml:space="preserve">фетальная бычья сыворотка </t>
  </si>
  <si>
    <t xml:space="preserve"> жидкая, стерильная фильтрованная, пригодная для клеточных культур, 500 мл</t>
  </si>
  <si>
    <t xml:space="preserve">гентамицина сульфат  </t>
  </si>
  <si>
    <t>соль гидрата, чда, 250 г</t>
  </si>
  <si>
    <t xml:space="preserve">Планшет культуральный </t>
  </si>
  <si>
    <t>24-лунки, плоское дно, объем 3,4 мл</t>
  </si>
  <si>
    <t>Тритон X-100 -  Triton X-100</t>
  </si>
  <si>
    <t>для молекулярной биологии,  250 мл;</t>
  </si>
  <si>
    <t xml:space="preserve">линоленовая кислота </t>
  </si>
  <si>
    <t>чда, 500 мг</t>
  </si>
  <si>
    <t>содиум лаурил сульфат</t>
  </si>
  <si>
    <t xml:space="preserve"> чда, в упаковке 1 кг;</t>
  </si>
  <si>
    <t xml:space="preserve">сульфат железа FeSO4 </t>
  </si>
  <si>
    <t>500 г</t>
  </si>
  <si>
    <t>2,6-ди-трет-бутил-4-метилфенол</t>
  </si>
  <si>
    <t>2,6-ди-трет-бутил-4-метилфенол, 500 г</t>
  </si>
  <si>
    <t>тригидрата ацетата натрия</t>
  </si>
  <si>
    <t>тригидрата ацетата натрия, 500 г</t>
  </si>
  <si>
    <t>1-Butanol - 1-бутанол</t>
  </si>
  <si>
    <t>99.9%; 1L</t>
  </si>
  <si>
    <t>флакон</t>
  </si>
  <si>
    <t>сorn steep liquor - минерально-витаминный комплекс</t>
  </si>
  <si>
    <t>кукурузный экстракт 2,5 кг</t>
  </si>
  <si>
    <t xml:space="preserve">набор для оценки общего антиоксидантного статуса </t>
  </si>
  <si>
    <t xml:space="preserve"> термофильный витаминно-минеральный комплекс - ThermophilusVitamin-MineralStock 100X</t>
  </si>
  <si>
    <t>стерильный, фильтрованный, подходит для клеточных культур</t>
  </si>
  <si>
    <t>замороженный жидкий, подходит для клеточных культур 100 мл</t>
  </si>
  <si>
    <t>Ацетатнатрия</t>
  </si>
  <si>
    <t>Ацетатнатрия, в упаковке до 250 гр</t>
  </si>
  <si>
    <t>Набор реагентов для иммуноферментного определения концентрации g-интерферона (гамма-Интерферон)  в биологических жидкостях человека и культуральных средах..</t>
  </si>
  <si>
    <t>12х8 определений</t>
  </si>
  <si>
    <t>набор</t>
  </si>
  <si>
    <t>Набор реагентов для иммуноферментного определения концентрации фактора некроза опухолей-a   в биологических жидкостях человека и культуральных средах.</t>
  </si>
  <si>
    <t>Набор реагентов для иммуноферментного определения концентрации a-интерферона   в биологических жидкостях человека и культуральных средах.</t>
  </si>
  <si>
    <t>Набор реагентов для иммуноферментного  определения концентрации интерлейкина 8   в биологических жидкостях человека и культуральных средах.</t>
  </si>
  <si>
    <t>Набор реагентов для иммуноферментного определения  концентрации интерлейкина 6  в биологических жидкостях человека и культуральных средах.</t>
  </si>
  <si>
    <t>Набор реагентов для иммуноферментного определения концентрации интерлейкина 18  в биологических жидкостях человека и культуральных средах.</t>
  </si>
  <si>
    <t>Набор реагентов для иммуноферментного определения концентрации интерлейкина 10  в биологических жидкостях человека и культуральных средах.</t>
  </si>
  <si>
    <t>Гематоксилин по Гаррису</t>
  </si>
  <si>
    <t>л</t>
  </si>
  <si>
    <t>Краситель Папаниколау</t>
  </si>
  <si>
    <t>Краситель оранжевый G6</t>
  </si>
  <si>
    <t>Ксилол</t>
  </si>
  <si>
    <t>О-ксилол</t>
  </si>
  <si>
    <t xml:space="preserve">Мясной экстракт   </t>
  </si>
  <si>
    <t>для приготовления сред общего назначения и диагностических питательных сред, в упаковке не менее 500 г</t>
  </si>
  <si>
    <t>упаковка</t>
  </si>
  <si>
    <t>Катетер внутривенный</t>
  </si>
  <si>
    <t>внутривенный (канюля) с инъекционным портом стерильный G14</t>
  </si>
  <si>
    <t>Шприц</t>
  </si>
  <si>
    <t>одноразовый, 10 мл, в комплекте с иглой</t>
  </si>
  <si>
    <t>одноразовый, 5 мл, в комплекте с иглой</t>
  </si>
  <si>
    <t>одноразовый, 2 мл, в комплекте с иглой</t>
  </si>
  <si>
    <t>одноразовый, инсулиновый 1 мл, в комплекте с иглой</t>
  </si>
  <si>
    <t xml:space="preserve">Раствор перекиси водорода </t>
  </si>
  <si>
    <t>3%, 40 мл</t>
  </si>
  <si>
    <t xml:space="preserve">Флакон </t>
  </si>
  <si>
    <t xml:space="preserve">Перчатки медицинские </t>
  </si>
  <si>
    <t>пара, стерильные, размер 7,0</t>
  </si>
  <si>
    <t>пара, стерильные, размер 8,0</t>
  </si>
  <si>
    <t>Хирургический комплект</t>
  </si>
  <si>
    <t>плотность 40, в комплекте: халат, шапочка, маска, бахилы</t>
  </si>
  <si>
    <t xml:space="preserve">Коробка для утилизации шприцев </t>
  </si>
  <si>
    <t>пластик, объем 6 л.</t>
  </si>
  <si>
    <t>Штатив для пробирок</t>
  </si>
  <si>
    <t xml:space="preserve">Штатив для пробирок  диаметр отверстия 20 мм, количество гнезд не менее 10 </t>
  </si>
  <si>
    <t>Штатив для пипеток дозатора</t>
  </si>
  <si>
    <t xml:space="preserve">Штатив для пипеток-дозаторов, количество гнезд не менее 7 </t>
  </si>
  <si>
    <t xml:space="preserve">Колба коническая </t>
  </si>
  <si>
    <t>КН-3-250-34 со шкалой</t>
  </si>
  <si>
    <t>КН-3-500-34 со шкалой</t>
  </si>
  <si>
    <t xml:space="preserve">Термометр </t>
  </si>
  <si>
    <t xml:space="preserve">Электроконтактный термометр. Прямой, диапазон измерения (от 0 до +150°С), длина конуса до 103 мм </t>
  </si>
  <si>
    <t xml:space="preserve"> Витаминная ростоваядобавка - Vitamino Growth Supplement,</t>
  </si>
  <si>
    <t>Карбонат лития</t>
  </si>
  <si>
    <t>для проведения окраски по Папаниколау, 100 г</t>
  </si>
  <si>
    <t>в течение 14 календарных дней со дня предоплаты</t>
  </si>
  <si>
    <t>в течение 30 календарных дней со дня предоплаты</t>
  </si>
  <si>
    <t>в течение 45 календарных дней со дня предоплаты</t>
  </si>
  <si>
    <t xml:space="preserve">Товары по комплектации лабораторий для полногеномного секвенирования </t>
  </si>
  <si>
    <t>Товары по комплектации лабораторий для гистологических исследований</t>
  </si>
  <si>
    <t>«Договорное (контрактное) право», «Судебная защита прав и интересов организации. Претензионно-исковая работа», «Третейский суд и международный коммерческий арбитраж»</t>
  </si>
  <si>
    <t>г.Алматы</t>
  </si>
  <si>
    <t xml:space="preserve">аппаратурный комплекс для полногеномного пиросеквенирования </t>
  </si>
  <si>
    <t>Система высокопроизводительной жидкостной хроматографии</t>
  </si>
  <si>
    <t>компл.</t>
  </si>
  <si>
    <t>Система для дезинфекции помещений</t>
  </si>
  <si>
    <t>Профессиональный цифровой лабораторный микроскоп</t>
  </si>
  <si>
    <t>Система  для количественной ПЦР в реальном режиме времени</t>
  </si>
  <si>
    <t>ПЦР амплификатор в реальном времени</t>
  </si>
  <si>
    <t>Источник беcперебойного питания с двойным преобразованием</t>
  </si>
  <si>
    <t>Станция по заливке парафиновых блоков</t>
  </si>
  <si>
    <t>Автоматическая станция для окраски срезов и мазков</t>
  </si>
  <si>
    <t>Микроскоп цифровой лабораторный</t>
  </si>
  <si>
    <t>Бактерицидный облучатель</t>
  </si>
  <si>
    <t>Аппарат для уничтожения отходов</t>
  </si>
  <si>
    <t>Биохимический анализатор</t>
  </si>
  <si>
    <t>Автоматический гематологический анализатор (ветеринарный)</t>
  </si>
  <si>
    <t>Иммуноферментный анализатор</t>
  </si>
  <si>
    <t>Микроскоп инвертированный  для рутинных работ с ультрафиолетовой приставкой и цифровой камерой</t>
  </si>
  <si>
    <t>Ультразвуковой прибор экспертного класса.</t>
  </si>
  <si>
    <t>ДНК-синтезатор</t>
  </si>
  <si>
    <t>Капиллярный секвенатор</t>
  </si>
  <si>
    <t>Услуги по проведению семинара по 3 (трем) дисциплинам сертификации профессионального бухгалтера</t>
  </si>
  <si>
    <t>переводческие услуги</t>
  </si>
  <si>
    <t>письменный перевод на английский/казахский и с английского/казахского</t>
  </si>
  <si>
    <t>ислуги издания научно-популярной книги</t>
  </si>
  <si>
    <t xml:space="preserve">в рамках отработки методологии научных исследований, касающихся причин старения  </t>
  </si>
  <si>
    <t>услуги по предоставлению в аренду одного рабочего места в лаборатории микролаборатории</t>
  </si>
  <si>
    <t>в течение двух месяцев</t>
  </si>
  <si>
    <t xml:space="preserve">услуги аренды рабочего места и сопутствующих услуг в рамках отработки методологии научных исследований, касающихся причин старения </t>
  </si>
  <si>
    <t>с момента заключения договора до 10 ноября 2011 года</t>
  </si>
  <si>
    <t>услуги аренды рабочего места в рамках отработки методологии научных исследований, касающихся причин старения</t>
  </si>
  <si>
    <t>услуги аренды транспортного средства (с экипажем)</t>
  </si>
  <si>
    <t>образовательные услуги в сфере медицинских наук, связанных с регенеративной медициной и другими областями медицинских исследований</t>
  </si>
  <si>
    <t>срок оказания услуг - 150 дней, 2 сотрудника</t>
  </si>
  <si>
    <t xml:space="preserve">в период июль - декабрь 2011 </t>
  </si>
  <si>
    <t>г.Питтсбург, США</t>
  </si>
  <si>
    <t>Образовательные курс для 4-х участников заказчика, продолжительность не менее 14 дней</t>
  </si>
  <si>
    <t>август 2011</t>
  </si>
  <si>
    <t>Германия</t>
  </si>
  <si>
    <t>услуги по научно-техническому проекту "Картирование эко-социальных и генетических факторов, определяющих восприимчивость к туберкулезу населения РК"</t>
  </si>
  <si>
    <t>повышение квалификации сотрудников ЧУ "Центр наук о жизни" в университете Питсбурга</t>
  </si>
  <si>
    <t xml:space="preserve"> в рамках разработки инновационных подходов регенеративной медицины и внедрение научных основ медицины долголетия, 90 дней, 3 сотрудника </t>
  </si>
  <si>
    <t>услуги выработки опытной партии лекарственного средства "Цитафат" в рамках НТП "Создание системы клинических исследований лекарственных средств на примере проведения испытаний оригинального отечественного цитопроектора и системы целенаправленной доставки антибиотиков при тяжелых инфекциях"</t>
  </si>
  <si>
    <t>услуги выработки опытной партии пробиотического йогурта в рамках разрабтки инновационных подходов регенеративной медицины и внедрения научных основ медицины долголетия</t>
  </si>
  <si>
    <t>услуги по проведению семинара по клиническим исследованиям</t>
  </si>
  <si>
    <t>тема: "Правила клинических исследований - вводный курс для профессионалов" и "Мониторинг клинических исследований: вводный курс"</t>
  </si>
  <si>
    <t>услуга страхования гражданско-правовой отвественности за причинение вреда жизни, здоровью и имуществу третьих лиц</t>
  </si>
  <si>
    <t>для 3-х сотрудников, страховая сумму не менее 1000000 тенге</t>
  </si>
  <si>
    <t>Total antioxidant level evaluating kit  - кит для оценки общего антиоксидантного статуса</t>
  </si>
  <si>
    <t xml:space="preserve">услуги проведения семинара по юридическим вопросам </t>
  </si>
  <si>
    <t>услуги проведения семинара "Операционный менеджмент"</t>
  </si>
  <si>
    <t>не менее 36 часов</t>
  </si>
  <si>
    <t>комплекс услуг в рамках НТП "Создание системы клинических исследований лекарственных средств на примере проведения испытаний оригинального отечественного цитопроектора и системы целенаправленной доставки антибиотиков при тяжелых инфекциях"</t>
  </si>
  <si>
    <t>два месяца со дня подписания договора</t>
  </si>
  <si>
    <t>услуги издания монографии по биомедицине, качеству жизни и долголетию в рамках разработки инновационных подходов регенеративной медицины и внедрения научных основ медицины долголетия</t>
  </si>
  <si>
    <t xml:space="preserve">тираж: 1000 экземпляров на английском языке, 2000 - на русском. </t>
  </si>
  <si>
    <t>г.Нью-Йорк, США</t>
  </si>
  <si>
    <t>в течение 2  месяцев со дня подписания договора</t>
  </si>
  <si>
    <t>со дня подписания договора до 25 ноября 2011</t>
  </si>
  <si>
    <t>услуги издания научно-популярного журнала в рамках отработки методологии научныхисследований, касающихся причин старения</t>
  </si>
  <si>
    <t>медицинский журнал "Нейрон" - 1000 экземпляров</t>
  </si>
  <si>
    <t>в течение 4 недель со дня предоставления материалов Заказчиком</t>
  </si>
  <si>
    <t xml:space="preserve">услуги по авиаперевозкам </t>
  </si>
  <si>
    <t>из одного источника</t>
  </si>
  <si>
    <t>в рамках I-ой международной конференции "Регенеративная медицина и качественное долголетие" (13.11.2011)</t>
  </si>
  <si>
    <t>ноябрь 2011</t>
  </si>
  <si>
    <t>Adenosine-5’-triphosphate (ATP) bioluminescent somatic cell assay kit</t>
  </si>
  <si>
    <t>Набор</t>
  </si>
  <si>
    <t>AnnexinV-Cy3TM Apoptosis Detection Kit</t>
  </si>
  <si>
    <t>Antioxidant Assay Kit</t>
  </si>
  <si>
    <t>Caspase 3 Assay Kits, Colorimetric</t>
  </si>
  <si>
    <t>Catalase Assay Kit</t>
  </si>
  <si>
    <t>Glutathione Assay Kit</t>
  </si>
  <si>
    <t>Glutathione Peroxidase Cellular Activity Assay Kit</t>
  </si>
  <si>
    <t>Glutathione Reductase Assay Kit</t>
  </si>
  <si>
    <t>Glutathione-S-Transferase (GST) Assay Kit</t>
  </si>
  <si>
    <t>Methylene Blue hydrate</t>
  </si>
  <si>
    <t>грамм</t>
  </si>
  <si>
    <t>Nitric Oxide Synthase Detection System, Fluorimetric</t>
  </si>
  <si>
    <t>PeroxiDetect™ Kit</t>
  </si>
  <si>
    <t>SOD Assay Kit</t>
  </si>
  <si>
    <t>Superoxide Anion Assay Kit</t>
  </si>
  <si>
    <t>Thioredoxin Reductase Assay Kit</t>
  </si>
  <si>
    <t>Азур-эозин по Романовскому -Гимзе</t>
  </si>
  <si>
    <t>литр</t>
  </si>
  <si>
    <t>Брилиантовый крезил синий</t>
  </si>
  <si>
    <t>не менее 25 грамм во флаконе</t>
  </si>
  <si>
    <t xml:space="preserve">Глутаровый альдегид </t>
  </si>
  <si>
    <t>дезинфецирующие средства для рук</t>
  </si>
  <si>
    <t>не менее 1литра во флаконе</t>
  </si>
  <si>
    <t>деохлор-таблетки хлормикс. дез.табл.</t>
  </si>
  <si>
    <t>не менее 300 таблеток во флаконе</t>
  </si>
  <si>
    <t>Диметиламинобензальдегид</t>
  </si>
  <si>
    <t>не менее 100 грамм во флаконе</t>
  </si>
  <si>
    <t>Едкая щелочь (NaОН)</t>
  </si>
  <si>
    <t>Едкая щелочь (NaОН), не менее 0,2 грамма в упаковке</t>
  </si>
  <si>
    <t>железо треххлористое</t>
  </si>
  <si>
    <t>ч, в упаковке не менее 1 кг</t>
  </si>
  <si>
    <t>калий йодноватокислый</t>
  </si>
  <si>
    <t>чда, в упаковке не менее 0,5 кг</t>
  </si>
  <si>
    <t>Карбонат кальция</t>
  </si>
  <si>
    <t>кг</t>
  </si>
  <si>
    <t xml:space="preserve">каталаза </t>
  </si>
  <si>
    <t>каталаза, во флаконе не менее 1 г</t>
  </si>
  <si>
    <t>мясопептонный бульон, сухой</t>
  </si>
  <si>
    <t>в упаковке не менее 500 г</t>
  </si>
  <si>
    <t>комплемент сухой</t>
  </si>
  <si>
    <t xml:space="preserve">Конъюгаты против IgG морской свинки с перокидазой </t>
  </si>
  <si>
    <t>в упаковке не менее 1 мл</t>
  </si>
  <si>
    <t xml:space="preserve">Вакуумная стеклянная колба </t>
  </si>
  <si>
    <t>с фильтродержателем, с тубусом для фильтрования на 1000 мл</t>
  </si>
  <si>
    <t>Воронка химическая</t>
  </si>
  <si>
    <t xml:space="preserve"> В – 75Х110</t>
  </si>
  <si>
    <t>гигрометр лабораторный</t>
  </si>
  <si>
    <t>0+25С</t>
  </si>
  <si>
    <t>Ерш бутылочный</t>
  </si>
  <si>
    <t xml:space="preserve">Иглодержатель сосудистый </t>
  </si>
  <si>
    <t>200 мм</t>
  </si>
  <si>
    <t>Бюретка без крана</t>
  </si>
  <si>
    <t>размеры: 1-3-2-100-0,1, без крана</t>
  </si>
  <si>
    <t xml:space="preserve">колбы </t>
  </si>
  <si>
    <t>на 100 мл с закручивающейся крышкой автоклавируемая</t>
  </si>
  <si>
    <t>колбы</t>
  </si>
  <si>
    <t xml:space="preserve"> на 1000 мл с закручивающейся крышкой автоклавируемая</t>
  </si>
  <si>
    <t>на 250 мл с закручивающейся крышкой автоклавируемая</t>
  </si>
  <si>
    <t xml:space="preserve">Контейнер с широким горлышком темный </t>
  </si>
  <si>
    <t>объем не менее 200мл</t>
  </si>
  <si>
    <t xml:space="preserve">Коробка-штатив для стекол </t>
  </si>
  <si>
    <t>на 100 штук</t>
  </si>
  <si>
    <t>Сернокислый аммоний</t>
  </si>
  <si>
    <t>Аммония cульфат (Ultra Pure Grade, 99,5%), 100 г</t>
  </si>
  <si>
    <t>Шелк медицинский</t>
  </si>
  <si>
    <t xml:space="preserve">метрический размер №3,  стерильный, однократного применения, без иглы, длина не менее 1,5 м </t>
  </si>
  <si>
    <t xml:space="preserve">метрический размер №4,  стерильный, однократного применения, без иглы, длина не менее 1,5 м </t>
  </si>
  <si>
    <t xml:space="preserve">метрический размер №5,  стерильный, однократного применения, без иглы, длина не менее 1,5 м </t>
  </si>
  <si>
    <t>Капрон медицинский</t>
  </si>
  <si>
    <t>капрон с иглой №2, длина не менее 75 см</t>
  </si>
  <si>
    <t>капрон с иглой №3, длина не менее 75 см</t>
  </si>
  <si>
    <t>капрон с иглой №4, длина не менее 75 см</t>
  </si>
  <si>
    <t>бинт</t>
  </si>
  <si>
    <t xml:space="preserve">стерильный, 5х10 </t>
  </si>
  <si>
    <t>стерильный, 7х14</t>
  </si>
  <si>
    <t xml:space="preserve">Пинцет анатомический </t>
  </si>
  <si>
    <t>150 мм</t>
  </si>
  <si>
    <t>Вата 100 г</t>
  </si>
  <si>
    <t xml:space="preserve">Вата нестерильная гигроскопическая, 100 г </t>
  </si>
  <si>
    <t>Вата 50 г</t>
  </si>
  <si>
    <t xml:space="preserve">Вата стерильная гигроскопическая, 50 г </t>
  </si>
  <si>
    <t xml:space="preserve">Ножницы хирургические, </t>
  </si>
  <si>
    <t>тупоконечные, 170мм</t>
  </si>
  <si>
    <t>Скальпель брюшной</t>
  </si>
  <si>
    <t>150х40мм</t>
  </si>
  <si>
    <t xml:space="preserve">Питательный бульон </t>
  </si>
  <si>
    <t>в порошке, в упаковке не менее 500 г</t>
  </si>
  <si>
    <t xml:space="preserve">Пероксидаза </t>
  </si>
  <si>
    <t>в упаковке 50 мл</t>
  </si>
  <si>
    <t>Питательная среда RPMI-1640</t>
  </si>
  <si>
    <t xml:space="preserve">жидкая без L-глутамина, не менее 500 мл </t>
  </si>
  <si>
    <t>Азид натрия</t>
  </si>
  <si>
    <t>высокой очистки (high purity grade), не менее 250 грамм</t>
  </si>
  <si>
    <t>Набор для определения определение активности аланинаминотрансферазы АлАТ</t>
  </si>
  <si>
    <t>Набор для определения определение активности аланинаминотрансферазы энзиматическим кинетическим методом (монореагент)</t>
  </si>
  <si>
    <t>Ализариновый красный</t>
  </si>
  <si>
    <t>чда</t>
  </si>
  <si>
    <t>Набор для определения определение активности аспартатаминотрансферазы АсАТ</t>
  </si>
  <si>
    <t>Набор для определения определение активности аспартатаминотрансферазы энзиматическим кинетическим методом (монореагент)</t>
  </si>
  <si>
    <t>Ацетат натрия</t>
  </si>
  <si>
    <t>Натрий уксуснокислый 3-водный, ЧДА</t>
  </si>
  <si>
    <t xml:space="preserve">набор для определения концентрации общего и прямого билирубина </t>
  </si>
  <si>
    <t>набор для определения концентрации общего и прямого билирубина унифицированным методом, не менее 138 определений</t>
  </si>
  <si>
    <t>Биотин</t>
  </si>
  <si>
    <t>биотин не менее 1 грамма во флаконе</t>
  </si>
  <si>
    <t>Гидроксид кальция</t>
  </si>
  <si>
    <t>упаковка не менее 0,5 кг</t>
  </si>
  <si>
    <t>Глюкоза</t>
  </si>
  <si>
    <t>х/ч</t>
  </si>
  <si>
    <t>Дифениламин</t>
  </si>
  <si>
    <t>экстра чистый, в упаковке не менее 100 гр</t>
  </si>
  <si>
    <t>мясопептонный агар, сухой</t>
  </si>
  <si>
    <t>не менее 500 грамм во флаконе</t>
  </si>
  <si>
    <t xml:space="preserve">набор для определения лактатдегидрогеназы    </t>
  </si>
  <si>
    <t>набор для определение лактатдегидрогеназы (ЛДГ) кинетическим методом</t>
  </si>
  <si>
    <t xml:space="preserve">Набор для определения мочевины </t>
  </si>
  <si>
    <t>Набор для определения мочевины уреазным/глутаматдегидрогеназным методом</t>
  </si>
  <si>
    <t>Натрия фосфата 1-замещенного</t>
  </si>
  <si>
    <t> Натрий фосфорнокислый 1-замещенный  ЧДА</t>
  </si>
  <si>
    <t>Нейтральный красный</t>
  </si>
  <si>
    <t>pH индикатор, 100 грамм</t>
  </si>
  <si>
    <t>Нитрит натрия</t>
  </si>
  <si>
    <t>натрий азотистокислый, хч</t>
  </si>
  <si>
    <t>Нитросиний тетразолий</t>
  </si>
  <si>
    <t>не менее 500 мг в упаковке</t>
  </si>
  <si>
    <t>набор для определения концентрации общего белка</t>
  </si>
  <si>
    <t>набор для определения концентрации общего белка биуретовым методом</t>
  </si>
  <si>
    <t>Орцин</t>
  </si>
  <si>
    <t>97%, не менее 25 грамм в упаковке</t>
  </si>
  <si>
    <t>Полный адъювант Фрейнда</t>
  </si>
  <si>
    <t>во флаконе не менее 10 мл</t>
  </si>
  <si>
    <t>Среда 199</t>
  </si>
  <si>
    <t>жидкая, с солями Хэнкса с HEPES с L-глутамином</t>
  </si>
  <si>
    <t>жидкая, с солями Хэнкса с HEPES без L-глутамина</t>
  </si>
  <si>
    <t>Среда Игла МЕМ</t>
  </si>
  <si>
    <t>с солями Эрла с L-глутамином, во флаконе не менее 500 мл</t>
  </si>
  <si>
    <t>тетрагидрофуран</t>
  </si>
  <si>
    <t xml:space="preserve">Фосфорнокислый калий </t>
  </si>
  <si>
    <t>калий фосфорнокислый 1 замещенный, х/ч</t>
  </si>
  <si>
    <t>фуксин кислый</t>
  </si>
  <si>
    <t>для фуксинсернистой кислоты, ч.</t>
  </si>
  <si>
    <t>масло минеральное</t>
  </si>
  <si>
    <t xml:space="preserve"> для микроскопирования, в упаковке не менее 500 мл</t>
  </si>
  <si>
    <t>Экстракт дрожжей кормовой</t>
  </si>
  <si>
    <t xml:space="preserve">дрожжевой экстракт, в упаковке не менее 500 г </t>
  </si>
  <si>
    <t>Набор красителей по Граму</t>
  </si>
  <si>
    <t>Гидроксипролин</t>
  </si>
  <si>
    <t>Гидроксипролин, в упаковке не менее 5 грамм</t>
  </si>
  <si>
    <t>Хлорид калия</t>
  </si>
  <si>
    <t>Калий хлористый х/ч</t>
  </si>
  <si>
    <t>Хлорид натрия</t>
  </si>
  <si>
    <t>Натрий хлористый х/ч (99,9%),  кг</t>
  </si>
  <si>
    <t>Аммоний молибденовокислый</t>
  </si>
  <si>
    <t xml:space="preserve"> 4-водн., х/ч</t>
  </si>
  <si>
    <t>Бутыль с закручивающейся крышкой</t>
  </si>
  <si>
    <t>бутыль 250 мл, 32х65х160, темное стекло, с закручивающейся крышкой</t>
  </si>
  <si>
    <t>Бутыль 500 мл, 32х80х195, темное стекло, с закручивающейся крышкой</t>
  </si>
  <si>
    <t xml:space="preserve">Бутыль с краном </t>
  </si>
  <si>
    <t>Бутыль с краном, объем 25 л., размер 275х540 мм, горлышко 54 мм</t>
  </si>
  <si>
    <t xml:space="preserve">бутылочный дозатор </t>
  </si>
  <si>
    <t>2,5 - 25 мл</t>
  </si>
  <si>
    <t>Ерш пробирочный</t>
  </si>
  <si>
    <t>280*100*25 мм из искусственной щетины</t>
  </si>
  <si>
    <t>на 50 мл с закручивающейся крышкой, градуированная, автоклавируемая</t>
  </si>
  <si>
    <t>на 500 мл с закручивающейся крышкой, градуированная, автоклавируемая</t>
  </si>
  <si>
    <t xml:space="preserve">Коробка – штатив </t>
  </si>
  <si>
    <t>для хранения 25 предметных стекол</t>
  </si>
  <si>
    <t>крафт бумага</t>
  </si>
  <si>
    <t>106*106 мм</t>
  </si>
  <si>
    <t>Шпатель металлический</t>
  </si>
  <si>
    <t>длина 195 мм</t>
  </si>
  <si>
    <t>длина 225 мм</t>
  </si>
  <si>
    <t xml:space="preserve">Лоток почкообразный </t>
  </si>
  <si>
    <t>260х48мм</t>
  </si>
  <si>
    <t xml:space="preserve">микропробирка </t>
  </si>
  <si>
    <t xml:space="preserve">1,5 мл, центрифужные, в упаковке не менее 500 шт </t>
  </si>
  <si>
    <t xml:space="preserve">Набор штативов </t>
  </si>
  <si>
    <t>для пробирок и микропробирок</t>
  </si>
  <si>
    <t>Палочка стеклянная</t>
  </si>
  <si>
    <t>длина 22 мм</t>
  </si>
  <si>
    <t>Парафильм-пленка</t>
  </si>
  <si>
    <t>10х10 см, длина не менее 38 м</t>
  </si>
  <si>
    <t xml:space="preserve">перчатки медицинские  </t>
  </si>
  <si>
    <t>нестерильные без талька, размер M</t>
  </si>
  <si>
    <t>пара</t>
  </si>
  <si>
    <t xml:space="preserve">Планшет для культивирования клеток </t>
  </si>
  <si>
    <t>24 лунки, 17,8/16мм, V-лунки по 3,6 мл с крышкой, стерильный</t>
  </si>
  <si>
    <t>Планшеты круглодонные</t>
  </si>
  <si>
    <t>96 лунок, U-образное дно, индивидуальная стерильная упаковка </t>
  </si>
  <si>
    <t xml:space="preserve">Плоскодонные планшеты </t>
  </si>
  <si>
    <t>96 лунок, плоское дно, индивидуальная стерильная упаковка </t>
  </si>
  <si>
    <t>Покровные стекла</t>
  </si>
  <si>
    <t>размер 24х24, в упаковке не менее 100 штук</t>
  </si>
  <si>
    <t xml:space="preserve">пробирки </t>
  </si>
  <si>
    <t>бактериологические автоклавируемые с закручивающейся крышкой</t>
  </si>
  <si>
    <t>Стаканчик для взвешивания низкий СН-60/14</t>
  </si>
  <si>
    <t>для взвешивания низкий СН-60/14</t>
  </si>
  <si>
    <t xml:space="preserve">Стаканы химические с носиком </t>
  </si>
  <si>
    <t>химические с носиком на 50 мл</t>
  </si>
  <si>
    <t xml:space="preserve">Стекло предметное </t>
  </si>
  <si>
    <t xml:space="preserve">76*25*1,2 мм с матовым полем с нешлифованными краями </t>
  </si>
  <si>
    <t xml:space="preserve">Стекло часовое </t>
  </si>
  <si>
    <t>Стекло часовое 80 мм</t>
  </si>
  <si>
    <t xml:space="preserve">Трубка из натурального латекса </t>
  </si>
  <si>
    <t>внутренний Ǿ =0,6, стенка 0,16см, внешний Ǿ=0,95</t>
  </si>
  <si>
    <t>внутренний Ǿ =0,8; стенка 0,16см, внешний Ǿ=1см</t>
  </si>
  <si>
    <t>Трубка из натурального латекса</t>
  </si>
  <si>
    <t xml:space="preserve"> внутренний Ǿ =0,95; стенка 0,2см, внешний Ǿ=1,4см</t>
  </si>
  <si>
    <t>Фильтр мембранный органический и неорганический</t>
  </si>
  <si>
    <t xml:space="preserve"> Размером с диаметром пор 0,45 мм</t>
  </si>
  <si>
    <t xml:space="preserve">цилиндр мерный </t>
  </si>
  <si>
    <t>1-500-2 с носиком на стеклянном основании</t>
  </si>
  <si>
    <t xml:space="preserve">Чашка Петри </t>
  </si>
  <si>
    <t>100х20мм, стерильная, в упаковке не менее 10 штук</t>
  </si>
  <si>
    <t>Штатив РР</t>
  </si>
  <si>
    <t>для пробирок на 20мм на 40 гнезд для получения скошенной поверхности агарозных сред 285х115 мм, угол 5 или 20 градусов</t>
  </si>
  <si>
    <t xml:space="preserve">Предметное стекло </t>
  </si>
  <si>
    <t>размером 25×76*, толщина 1,0–1,2 мм, с цветным матовым окошком для маркировки</t>
  </si>
  <si>
    <t>2-Меркаптоэтанол</t>
  </si>
  <si>
    <t>2-Меркаптоэтанол (Biotechnology Grade, &gt;99.0%), 100 мл</t>
  </si>
  <si>
    <t>L- Глютамин</t>
  </si>
  <si>
    <t>L-глутамин, сухой, стерильный, 150 мг</t>
  </si>
  <si>
    <t>фл.</t>
  </si>
  <si>
    <t>Ацетат аммония</t>
  </si>
  <si>
    <t>Аммония ацетат (Ultra Pure Grade, &gt;97,0%), 100 г</t>
  </si>
  <si>
    <t>Плазма кроличья цитратная</t>
  </si>
  <si>
    <t xml:space="preserve"> сухая, лиофилизат</t>
  </si>
  <si>
    <t>Упак.</t>
  </si>
  <si>
    <t>Раствор Хэнкса</t>
  </si>
  <si>
    <t> Раствор Хэнкса без фенол красного, 400 мл</t>
  </si>
  <si>
    <t>Сухой питательный агар</t>
  </si>
  <si>
    <t xml:space="preserve">в упаковке не менее 500 грамм </t>
  </si>
  <si>
    <t>спирт этиловый 70%</t>
  </si>
  <si>
    <t> Спирт этиловый 70%, 50 мл</t>
  </si>
  <si>
    <t>фл</t>
  </si>
  <si>
    <t>спирт этиловый 90%</t>
  </si>
  <si>
    <t>Спирт этиловый 90%, 50 мл</t>
  </si>
  <si>
    <t xml:space="preserve">фл </t>
  </si>
  <si>
    <t>Кетгут медицинский</t>
  </si>
  <si>
    <t>метрический размер №2,  стерильный, однократного применения, без иглы, длина не менее 1,5 м</t>
  </si>
  <si>
    <t>мазь левомиколь</t>
  </si>
  <si>
    <t>для наружного применения, 100 г</t>
  </si>
  <si>
    <t>мазь Лиотон</t>
  </si>
  <si>
    <t>гель для наружного применения, 50 г</t>
  </si>
  <si>
    <t>троксевазин 2%</t>
  </si>
  <si>
    <t>гель для наружного применения, 40 г</t>
  </si>
  <si>
    <t>Иглодержатель общехирургический</t>
  </si>
  <si>
    <t xml:space="preserve"> 200 мм</t>
  </si>
  <si>
    <t xml:space="preserve">Коробка стерилизационная  </t>
  </si>
  <si>
    <t>с фильтром КСКФ-6</t>
  </si>
  <si>
    <t>Шт</t>
  </si>
  <si>
    <t>с фильтром КСКФ-9</t>
  </si>
  <si>
    <t>Лоток без крышки</t>
  </si>
  <si>
    <t xml:space="preserve"> 28-32 см   (нержавеющая сталь)</t>
  </si>
  <si>
    <t xml:space="preserve">Лоток полимерный </t>
  </si>
  <si>
    <t>почкообразный  1,75</t>
  </si>
  <si>
    <t>Наконечники с фильтром</t>
  </si>
  <si>
    <t> Наконечники с фильтрами до 200 мкл, автоклавируемые, TF-200, не менее 1000 штук в упаковке</t>
  </si>
  <si>
    <t xml:space="preserve">Пинцет хирургический </t>
  </si>
  <si>
    <t>Пробирка градуированная, коническая, центрифужная</t>
  </si>
  <si>
    <t> ПП пробирка коническая, 10 мл, 16х100 мм</t>
  </si>
  <si>
    <t xml:space="preserve">Скальпель глазной остроконечный </t>
  </si>
  <si>
    <t>Со 130*20</t>
  </si>
  <si>
    <t xml:space="preserve">Столик – каталка для инструментов </t>
  </si>
  <si>
    <t>Столик металлический с 2-мя металлическими поддонами</t>
  </si>
  <si>
    <t>Флаконы для культивирования клеток</t>
  </si>
  <si>
    <t xml:space="preserve"> Флакон культуральный 50 мл (25 см2) с обработкой для адгезии клеток, не менее 10 штук упаковке, стерильны </t>
  </si>
  <si>
    <t>Халат женский</t>
  </si>
  <si>
    <t>46-48 размер, х/б</t>
  </si>
  <si>
    <t>Халат мужской</t>
  </si>
  <si>
    <t>52 размер, х/б, короткий</t>
  </si>
  <si>
    <t>Лоток медицинский</t>
  </si>
  <si>
    <t>Лоток почкообразный 250 эмалированный</t>
  </si>
  <si>
    <t>Бикс медицинский</t>
  </si>
  <si>
    <t>стерилизационные коробки с фильтром, объем 9 дм 3, диаметр 275мм</t>
  </si>
  <si>
    <t xml:space="preserve">емкость контейнер </t>
  </si>
  <si>
    <t>ЕДПО-1-01</t>
  </si>
  <si>
    <t>ЕДПО-5-01 Елатом</t>
  </si>
  <si>
    <t>бифидоагар</t>
  </si>
  <si>
    <t>среда Блаурока, в упаковке не менее 500 гр</t>
  </si>
  <si>
    <t xml:space="preserve">Раствор натрия хлорида 0,9% </t>
  </si>
  <si>
    <t>200 мл</t>
  </si>
  <si>
    <t>Флакон</t>
  </si>
  <si>
    <t>Дистиллированная вода</t>
  </si>
  <si>
    <t>лиофилизат для приготовления раствора для инъекций в ампулах по 0,15 г, №10</t>
  </si>
  <si>
    <t xml:space="preserve">Гепарин натрий </t>
  </si>
  <si>
    <t>раствор для инъекций 5000 ЕД/мл в ампулах по 5 мл</t>
  </si>
  <si>
    <t xml:space="preserve">Марля </t>
  </si>
  <si>
    <t>1м*90см в индивидуальной упаковке</t>
  </si>
  <si>
    <t>йод 5%</t>
  </si>
  <si>
    <t>30 мл</t>
  </si>
  <si>
    <t>бриллиантовый зелени 1% раствор спиртовой</t>
  </si>
  <si>
    <t>в период с 1 по 15 декабря 2011 года</t>
  </si>
  <si>
    <t>в период с 1 по 30 декабря 2011 года</t>
  </si>
  <si>
    <t xml:space="preserve">в течение 14 календарных дней со дня подписания договора </t>
  </si>
  <si>
    <t>в период с 10 по 20 декабря 2011 года</t>
  </si>
  <si>
    <t>в период с 1 по 31 декабря 2011 года</t>
  </si>
  <si>
    <t>Вакуумная колба Бунзена с тубусом</t>
  </si>
  <si>
    <t>и шлифом в горловине 40/45, на 1000 мл</t>
  </si>
  <si>
    <t>г.Астана, пр.Кабанбай батыра, 53</t>
  </si>
  <si>
    <t>В – 100х150</t>
  </si>
  <si>
    <t>В – 150х230</t>
  </si>
  <si>
    <t>Гематоксилин</t>
  </si>
  <si>
    <t>во флаконе не менее 10 грамм</t>
  </si>
  <si>
    <t>Глицерин</t>
  </si>
  <si>
    <t>99,5% СР</t>
  </si>
  <si>
    <t>дозатор</t>
  </si>
  <si>
    <t>переменного объема 2 - 20 мкл</t>
  </si>
  <si>
    <t>переменного объема 2000 - 10000 мкл</t>
  </si>
  <si>
    <t>переменного объема 20 - 200 мкл</t>
  </si>
  <si>
    <t>дозатор на 5 мл</t>
  </si>
  <si>
    <t>переменного объема 0,5 - 5 мл</t>
  </si>
  <si>
    <t>Креатинин (Определение кинетическим методом, реакция Яффе, без депротеинизации)</t>
  </si>
  <si>
    <t>Креатинин-Ново-А. Набор реагентов для определения концентрации креатинина в сыворотке, плазме крови и моче (кинетический метод Яффе без депротеинизации) Набор для полуавтоматических и автоматических анализаторов.</t>
  </si>
  <si>
    <t>Криомаркер</t>
  </si>
  <si>
    <t>перманентные и криостабильные, 1 шт</t>
  </si>
  <si>
    <t>Латекс</t>
  </si>
  <si>
    <t>Мензурка</t>
  </si>
  <si>
    <t>1000 мл</t>
  </si>
  <si>
    <t>250мл</t>
  </si>
  <si>
    <t>500 мл</t>
  </si>
  <si>
    <t>микропробирка</t>
  </si>
  <si>
    <t>0,5 мл, в упаковке не менее 1000 штук</t>
  </si>
  <si>
    <t>микропробирки</t>
  </si>
  <si>
    <t>для ПЦР 0,2 мл, в упаковке не менее 1000 штук</t>
  </si>
  <si>
    <t>наконечники 5000 мкл</t>
  </si>
  <si>
    <t>в упаковке не менее 2000 шт</t>
  </si>
  <si>
    <t>диспенсер для дезинфекции рук</t>
  </si>
  <si>
    <t>металлический, настенный</t>
  </si>
  <si>
    <t>Одноразовые маски</t>
  </si>
  <si>
    <t>Одноразовые маски, на резинке, 3-х слойные</t>
  </si>
  <si>
    <t>пакет для сбора медицинских отходов А</t>
  </si>
  <si>
    <t>белый 0,8*0,7</t>
  </si>
  <si>
    <t> Раствор Хэнкса без фенолового красного, без Ca++, Mg++, 500 мл</t>
  </si>
  <si>
    <t>Спиртовка лабораторная</t>
  </si>
  <si>
    <t>СЛ-2</t>
  </si>
  <si>
    <t>Стакан Высокий</t>
  </si>
  <si>
    <t>В-100 со шкалой</t>
  </si>
  <si>
    <t>В-50 без шкалы</t>
  </si>
  <si>
    <t>Стакан фарфоровый с носиком</t>
  </si>
  <si>
    <t>250 мл</t>
  </si>
  <si>
    <t>Стаканчик для взвешивания низкий</t>
  </si>
  <si>
    <t>СН-45/13</t>
  </si>
  <si>
    <t>Стаканы высокий</t>
  </si>
  <si>
    <t>на 1000 мл со шкалой</t>
  </si>
  <si>
    <t>Стакан</t>
  </si>
  <si>
    <t>Н-400 со шкалой, низкий</t>
  </si>
  <si>
    <t>низкий Н-600 со сшкалой</t>
  </si>
  <si>
    <t>Трипановый синий</t>
  </si>
  <si>
    <t>не 25 грамм во флаконе</t>
  </si>
  <si>
    <t>Трилон Б</t>
  </si>
  <si>
    <t>Фиколл 400</t>
  </si>
  <si>
    <t>полисахароза 400, не 25 грамм во флаконе</t>
  </si>
  <si>
    <t>Фильтры бумажные «Красная лента»</t>
  </si>
  <si>
    <t>12,5 см, в упаковке не менее 100 шт</t>
  </si>
  <si>
    <t>Фильтры бумажные «Синяя лента»</t>
  </si>
  <si>
    <t>Фильтры бумажные обеззоленные</t>
  </si>
  <si>
    <t>красная лента d= 180 мм, в упаковке не менее 1000 шт</t>
  </si>
  <si>
    <t>белая d =125 мм, в упаковке не менее 100 шт</t>
  </si>
  <si>
    <t>Фитогемагглютинин</t>
  </si>
  <si>
    <t>цилиндр мерный</t>
  </si>
  <si>
    <t>3-100-2 с носиком на пластмассовом основании</t>
  </si>
  <si>
    <t>3-250-2 с носиком на пластмассовом основании</t>
  </si>
  <si>
    <t>Чашка Петри</t>
  </si>
  <si>
    <t>150х20мм, стерильная, в упаковке не менее 20 штук</t>
  </si>
  <si>
    <t>Чашки Петри</t>
  </si>
  <si>
    <t>90/16 мм, стерильная, в упаковке не менее 20 штук</t>
  </si>
  <si>
    <t>Шапочки разовые</t>
  </si>
  <si>
    <t>шапочка клип-берет</t>
  </si>
  <si>
    <t>Штатив для пипеток-дозаторов</t>
  </si>
  <si>
    <t>для 6 пипеток-дозаторов</t>
  </si>
  <si>
    <t>камера для окраски мазков</t>
  </si>
  <si>
    <t>контейнер с держателем для окраски 30 предметных стекол</t>
  </si>
  <si>
    <t>контейнер для сбора отработанного материала</t>
  </si>
  <si>
    <t>Пипетка-дозатор</t>
  </si>
  <si>
    <t>пипетка-дозатор переменного объема, 2-10 мл</t>
  </si>
  <si>
    <t>Наконечники для пипеток</t>
  </si>
  <si>
    <t>наконечники 2-10 мл для пипеток, пипетка- дозатора переменного объема</t>
  </si>
  <si>
    <t>Пробирка коническая</t>
  </si>
  <si>
    <t>стерильная, с винтовой пробкой и делениями, п/п 15 мл</t>
  </si>
  <si>
    <t>Пробирки стеклянные</t>
  </si>
  <si>
    <t>стеклянные, центрифужные градуированные П1-10-0,2</t>
  </si>
  <si>
    <t>емкость-контейнер</t>
  </si>
  <si>
    <t>для сбора острых инструментов, емкость 1,5 л</t>
  </si>
  <si>
    <t>ноябрь-декабрь</t>
  </si>
  <si>
    <t>1,5 мкм, не менее 10 мл во флаконе (Латекс для фагоцитоза 1,5 мкм)</t>
  </si>
  <si>
    <t>ЭДТА динатриевая соль (Трилон Б) Ч</t>
  </si>
  <si>
    <t>стерильный, во флаконе не менее 5 мг (Фитогемагглютинин-П (ФГА-П))</t>
  </si>
  <si>
    <t>емкость-контейнер 3 литра для сбора острого инструентария</t>
  </si>
  <si>
    <t xml:space="preserve">рифампицин </t>
  </si>
  <si>
    <t>блокнот A5/50 стандартный.</t>
  </si>
  <si>
    <t>ежедневник формата A5, обложка твердый переплет на 2011 год</t>
  </si>
  <si>
    <t>каттер - нож канцелярский ширина не менее 18мм, пластиковый корпус.</t>
  </si>
  <si>
    <t>маркеры для выделения текста, высокого качества, не менее трех цветов.</t>
  </si>
  <si>
    <t>папка с зажимом, обложка плотный пластик толщина не менее 1мм с металлическим зажимом</t>
  </si>
  <si>
    <t>ручка с  гелевым стержнем не более 0,33 мм, высокого качества</t>
  </si>
  <si>
    <t>скоросшиватель - папка картонная 220-300гр.плотности с металлическими скобами для прошивки документов с отверстиями</t>
  </si>
  <si>
    <t>Представительские расходы</t>
  </si>
  <si>
    <t>Проведение официального приема лиц, расходы по проезду, проживание, консульский сбор, оплата госпошлины, услуги переводчиков, транспортные расходы, синхронный перевод, аренда помещений, презентационные материалы, сувениры, памятные подарки</t>
  </si>
  <si>
    <t xml:space="preserve">о жизни» от "30" сентября 2011 года №104-н/қ              </t>
  </si>
</sst>
</file>

<file path=xl/styles.xml><?xml version="1.0" encoding="utf-8"?>
<styleSheet xmlns="http://schemas.openxmlformats.org/spreadsheetml/2006/main">
  <numFmts count="36">
    <numFmt numFmtId="164" formatCode="_(&quot;$&quot;* #,##0_);_(&quot;$&quot;* \(#,##0\);_(&quot;$&quot;* &quot;-&quot;_);_(@_)"/>
    <numFmt numFmtId="165" formatCode="_(* #,##0_);_(* \(#,##0\);_(* &quot;-&quot;_);_(@_)"/>
    <numFmt numFmtId="166" formatCode="_-* #,##0_р_._-;\-* #,##0_р_._-;_-* &quot;-&quot;_р_._-;_-@_-"/>
    <numFmt numFmtId="167" formatCode="_-* #,##0.00_р_._-;\-* #,##0.00_р_._-;_-* &quot;-&quot;??_р_._-;_-@_-"/>
    <numFmt numFmtId="168" formatCode="#."/>
    <numFmt numFmtId="169" formatCode="#.00"/>
    <numFmt numFmtId="170" formatCode="&quot;$&quot;#.00"/>
    <numFmt numFmtId="171" formatCode="#,##0_);\(#,##0\);0_);* @_)"/>
    <numFmt numFmtId="172" formatCode="#,##0.0_);\(#,##0.0\);0.0_);* @_)"/>
    <numFmt numFmtId="173" formatCode="#,##0.00_);\(#,##0.00\);0.00_);* @_)"/>
    <numFmt numFmtId="174" formatCode="#,##0.000_);\(#,##0.000\);0.000_);* @_)"/>
    <numFmt numFmtId="175" formatCode="#,##0.0000_);\(#,##0.0000\);0.0000_);* @_)"/>
    <numFmt numFmtId="176" formatCode="d\-mmm;[Red]&quot;Not date&quot;;&quot;-&quot;;[Red]* &quot;Not date&quot;"/>
    <numFmt numFmtId="177" formatCode="d\-mmm\-yyyy;[Red]&quot;Not date&quot;;&quot;-&quot;;[Red]* &quot;Not date&quot;"/>
    <numFmt numFmtId="178" formatCode="d\-mmm\-yyyy\ h:mm\ AM/PM;[Red]* &quot;Not date&quot;;&quot;-&quot;;[Red]* &quot;Not date&quot;"/>
    <numFmt numFmtId="179" formatCode="d/mm/yyyy;[Red]* &quot;Not date&quot;;&quot;-&quot;;[Red]* &quot;Not date&quot;"/>
    <numFmt numFmtId="180" formatCode="mm/dd/yyyy;[Red]* &quot;Not date&quot;;&quot;-&quot;;[Red]* &quot;Not date&quot;"/>
    <numFmt numFmtId="181" formatCode="mmm\-yy;[Red]* &quot;Not date&quot;;&quot;-&quot;;[Red]* &quot;Not date&quot;"/>
    <numFmt numFmtId="182" formatCode="0;\-0;0;* @"/>
    <numFmt numFmtId="183" formatCode="h:mm\ AM/PM;[Red]* &quot;Not time&quot;;\-;[Red]* &quot;Not time&quot;"/>
    <numFmt numFmtId="184" formatCode="[h]:mm;[Red]* &quot;Not time&quot;;[h]:mm;[Red]* &quot;Not time&quot;"/>
    <numFmt numFmtId="185" formatCode="0%;\-0%;0%;* @_%"/>
    <numFmt numFmtId="186" formatCode="0.0%;\-0.0%;0.0%;* @_%"/>
    <numFmt numFmtId="187" formatCode="0.00%;\-0.00%;0.00%;* @_%"/>
    <numFmt numFmtId="188" formatCode="0.000%;\-0.000%;0.000%;* @_%"/>
    <numFmt numFmtId="189" formatCode="&quot;$&quot;* #,##0_);&quot;$&quot;* \(#,##0\);&quot;$&quot;* 0_);* @_)"/>
    <numFmt numFmtId="190" formatCode="&quot;$&quot;* #,##0.0_);&quot;$&quot;* \(#,##0.0\);&quot;$&quot;* 0.0_);* @_)"/>
    <numFmt numFmtId="191" formatCode="&quot;$&quot;* #,##0.00_);&quot;$&quot;* \(#,##0.00\);&quot;$&quot;* 0.00_);* @_)"/>
    <numFmt numFmtId="192" formatCode="&quot;$&quot;* #,##0.000_);&quot;$&quot;* \(#,##0.000\);&quot;$&quot;* 0.000_);* @_)"/>
    <numFmt numFmtId="193" formatCode="&quot;$&quot;* #,##0.0000_);&quot;$&quot;* \(#,##0.0000\);&quot;$&quot;* 0.0000_);* @_)"/>
    <numFmt numFmtId="194" formatCode="_-* #,##0.00[$€-1]_-;\-* #,##0.00[$€-1]_-;_-* &quot;-&quot;??[$€-1]_-"/>
    <numFmt numFmtId="195" formatCode="d\-mmm\-yyyy;[Red]* &quot;Not date&quot;;&quot;-&quot;;[Red]* &quot;Not date&quot;"/>
    <numFmt numFmtId="196" formatCode="d\-mmm\-yyyy\ h:mm\ AM/PM;[Red]* &quot;Not time&quot;;0;[Red]* &quot;Not time&quot;"/>
    <numFmt numFmtId="197" formatCode="#,##0_);[Blue]\(\-\)\ #,##0_)"/>
    <numFmt numFmtId="198" formatCode="%#.00"/>
    <numFmt numFmtId="199" formatCode="0.0%"/>
  </numFmts>
  <fonts count="4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name val="Times New Roman"/>
      <family val="1"/>
      <charset val="20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3">
    <xf numFmtId="0" fontId="0" fillId="0" borderId="0"/>
    <xf numFmtId="0" fontId="1" fillId="0" borderId="0"/>
    <xf numFmtId="167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168" fontId="5" fillId="0" borderId="2">
      <protection locked="0"/>
    </xf>
    <xf numFmtId="168" fontId="5" fillId="0" borderId="2">
      <protection locked="0"/>
    </xf>
    <xf numFmtId="4" fontId="5" fillId="0" borderId="0">
      <protection locked="0"/>
    </xf>
    <xf numFmtId="4" fontId="5" fillId="0" borderId="0">
      <protection locked="0"/>
    </xf>
    <xf numFmtId="169" fontId="5" fillId="0" borderId="0">
      <protection locked="0"/>
    </xf>
    <xf numFmtId="169" fontId="5" fillId="0" borderId="0">
      <protection locked="0"/>
    </xf>
    <xf numFmtId="4" fontId="5" fillId="0" borderId="0">
      <protection locked="0"/>
    </xf>
    <xf numFmtId="4" fontId="5" fillId="0" borderId="0">
      <protection locked="0"/>
    </xf>
    <xf numFmtId="169" fontId="5" fillId="0" borderId="0">
      <protection locked="0"/>
    </xf>
    <xf numFmtId="169" fontId="5" fillId="0" borderId="0">
      <protection locked="0"/>
    </xf>
    <xf numFmtId="4" fontId="5" fillId="0" borderId="0">
      <protection locked="0"/>
    </xf>
    <xf numFmtId="169" fontId="5" fillId="0" borderId="0">
      <protection locked="0"/>
    </xf>
    <xf numFmtId="170" fontId="5" fillId="0" borderId="0">
      <protection locked="0"/>
    </xf>
    <xf numFmtId="170" fontId="5" fillId="0" borderId="0">
      <protection locked="0"/>
    </xf>
    <xf numFmtId="168" fontId="5" fillId="0" borderId="2">
      <protection locked="0"/>
    </xf>
    <xf numFmtId="168" fontId="5" fillId="0" borderId="2">
      <protection locked="0"/>
    </xf>
    <xf numFmtId="168" fontId="6" fillId="0" borderId="0">
      <protection locked="0"/>
    </xf>
    <xf numFmtId="168" fontId="6" fillId="0" borderId="0">
      <protection locked="0"/>
    </xf>
    <xf numFmtId="168" fontId="5" fillId="0" borderId="2">
      <protection locked="0"/>
    </xf>
    <xf numFmtId="171" fontId="7" fillId="0" borderId="0" applyFill="0" applyBorder="0">
      <alignment vertical="top"/>
    </xf>
    <xf numFmtId="172" fontId="7" fillId="0" borderId="0" applyFill="0" applyBorder="0">
      <alignment vertical="top"/>
    </xf>
    <xf numFmtId="173" fontId="7" fillId="0" borderId="0" applyFill="0" applyBorder="0">
      <alignment vertical="top"/>
    </xf>
    <xf numFmtId="174" fontId="7" fillId="0" borderId="0" applyFill="0" applyBorder="0">
      <alignment vertical="top"/>
    </xf>
    <xf numFmtId="175" fontId="7" fillId="0" borderId="0" applyFill="0" applyBorder="0">
      <alignment vertical="top"/>
    </xf>
    <xf numFmtId="176" fontId="7" fillId="0" borderId="0" applyFill="0" applyBorder="0">
      <alignment vertical="top"/>
    </xf>
    <xf numFmtId="177" fontId="7" fillId="0" borderId="0" applyFill="0" applyBorder="0">
      <alignment vertical="top"/>
    </xf>
    <xf numFmtId="178" fontId="7" fillId="0" borderId="0" applyFill="0" applyBorder="0">
      <alignment vertical="top"/>
    </xf>
    <xf numFmtId="179" fontId="7" fillId="0" borderId="0" applyFill="0" applyBorder="0">
      <alignment vertical="top"/>
    </xf>
    <xf numFmtId="180" fontId="7" fillId="0" borderId="0" applyFill="0" applyBorder="0">
      <alignment vertical="top"/>
    </xf>
    <xf numFmtId="181" fontId="7" fillId="0" borderId="0" applyFill="0" applyBorder="0">
      <alignment vertical="top"/>
    </xf>
    <xf numFmtId="181" fontId="7" fillId="0" borderId="0" applyFill="0" applyBorder="0">
      <alignment horizontal="center" vertical="top"/>
    </xf>
    <xf numFmtId="182" fontId="7" fillId="0" borderId="0" applyFill="0" applyBorder="0">
      <alignment vertical="top"/>
    </xf>
    <xf numFmtId="183" fontId="7" fillId="0" borderId="0" applyFill="0" applyBorder="0">
      <alignment vertical="top"/>
    </xf>
    <xf numFmtId="184" fontId="7" fillId="0" borderId="0" applyFill="0" applyBorder="0">
      <alignment vertical="top"/>
    </xf>
    <xf numFmtId="185" fontId="7" fillId="0" borderId="0" applyFill="0" applyBorder="0">
      <alignment vertical="top"/>
    </xf>
    <xf numFmtId="186" fontId="8" fillId="0" borderId="0" applyFill="0" applyBorder="0">
      <alignment vertical="top"/>
    </xf>
    <xf numFmtId="187" fontId="7" fillId="0" borderId="0" applyFill="0" applyBorder="0">
      <alignment vertical="top"/>
    </xf>
    <xf numFmtId="188" fontId="7" fillId="0" borderId="0" applyFill="0" applyBorder="0">
      <alignment vertical="top"/>
    </xf>
    <xf numFmtId="189" fontId="7" fillId="0" borderId="0" applyFill="0" applyBorder="0">
      <alignment vertical="top"/>
    </xf>
    <xf numFmtId="190" fontId="7" fillId="0" borderId="0" applyFill="0" applyBorder="0">
      <alignment vertical="top"/>
    </xf>
    <xf numFmtId="191" fontId="7" fillId="0" borderId="0" applyFill="0" applyBorder="0">
      <alignment vertical="top"/>
    </xf>
    <xf numFmtId="192" fontId="7" fillId="0" borderId="0" applyFill="0" applyBorder="0">
      <alignment vertical="top"/>
    </xf>
    <xf numFmtId="193" fontId="7" fillId="0" borderId="0" applyFill="0" applyBorder="0">
      <alignment vertical="top"/>
    </xf>
    <xf numFmtId="0" fontId="10" fillId="0" borderId="0" applyNumberFormat="0" applyFill="0" applyBorder="0" applyAlignment="0" applyProtection="0"/>
    <xf numFmtId="194" fontId="3" fillId="0" borderId="0" applyFont="0" applyFill="0" applyBorder="0" applyAlignment="0" applyProtection="0"/>
    <xf numFmtId="0" fontId="2" fillId="0" borderId="0"/>
    <xf numFmtId="0" fontId="11" fillId="0" borderId="0" applyFill="0" applyBorder="0">
      <alignment vertical="top"/>
    </xf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horizontal="left" vertical="top"/>
      <protection hidden="1"/>
    </xf>
    <xf numFmtId="0" fontId="15" fillId="0" borderId="0" applyFill="0" applyBorder="0">
      <alignment horizontal="left" vertical="top" indent="1"/>
      <protection hidden="1"/>
    </xf>
    <xf numFmtId="0" fontId="15" fillId="0" borderId="0" applyFill="0" applyBorder="0">
      <alignment horizontal="left" vertical="top" indent="2"/>
      <protection hidden="1"/>
    </xf>
    <xf numFmtId="0" fontId="15" fillId="0" borderId="0" applyFill="0" applyBorder="0">
      <alignment horizontal="left" vertical="top" indent="3"/>
      <protection hidden="1"/>
    </xf>
    <xf numFmtId="171" fontId="16" fillId="0" borderId="0" applyFill="0" applyBorder="0">
      <alignment vertical="top"/>
      <protection locked="0"/>
    </xf>
    <xf numFmtId="172" fontId="16" fillId="0" borderId="0" applyFill="0" applyBorder="0">
      <alignment vertical="top"/>
      <protection locked="0"/>
    </xf>
    <xf numFmtId="173" fontId="16" fillId="0" borderId="0" applyFill="0" applyBorder="0">
      <alignment vertical="top"/>
      <protection locked="0"/>
    </xf>
    <xf numFmtId="174" fontId="16" fillId="0" borderId="0" applyFill="0" applyBorder="0">
      <alignment vertical="top"/>
      <protection locked="0"/>
    </xf>
    <xf numFmtId="175" fontId="16" fillId="0" borderId="0" applyFill="0" applyBorder="0">
      <alignment vertical="top"/>
      <protection locked="0"/>
    </xf>
    <xf numFmtId="176" fontId="16" fillId="0" borderId="0" applyFill="0" applyBorder="0">
      <alignment vertical="top"/>
      <protection locked="0"/>
    </xf>
    <xf numFmtId="195" fontId="16" fillId="0" borderId="0" applyFill="0" applyBorder="0">
      <alignment vertical="top"/>
      <protection locked="0"/>
    </xf>
    <xf numFmtId="196" fontId="16" fillId="0" borderId="0" applyFill="0" applyBorder="0">
      <alignment vertical="top"/>
      <protection locked="0"/>
    </xf>
    <xf numFmtId="179" fontId="16" fillId="0" borderId="0" applyFill="0" applyBorder="0">
      <alignment vertical="top"/>
      <protection locked="0"/>
    </xf>
    <xf numFmtId="180" fontId="16" fillId="0" borderId="0" applyFill="0" applyBorder="0">
      <alignment vertical="top"/>
      <protection locked="0"/>
    </xf>
    <xf numFmtId="181" fontId="16" fillId="0" borderId="0" applyFill="0" applyBorder="0">
      <alignment vertical="top"/>
      <protection locked="0"/>
    </xf>
    <xf numFmtId="182" fontId="16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2" fontId="16" fillId="0" borderId="0" applyFill="0" applyBorder="0">
      <alignment vertical="top"/>
      <protection locked="0"/>
    </xf>
    <xf numFmtId="49" fontId="16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0" fontId="16" fillId="0" borderId="0" applyFill="0" applyBorder="0">
      <alignment vertical="top" wrapText="1"/>
      <protection locked="0"/>
    </xf>
    <xf numFmtId="183" fontId="16" fillId="0" borderId="0" applyFill="0" applyBorder="0">
      <alignment vertical="top"/>
      <protection locked="0"/>
    </xf>
    <xf numFmtId="184" fontId="16" fillId="0" borderId="0" applyFill="0" applyBorder="0">
      <alignment vertical="top"/>
      <protection locked="0"/>
    </xf>
    <xf numFmtId="185" fontId="16" fillId="0" borderId="0" applyFill="0" applyBorder="0">
      <alignment vertical="top"/>
      <protection locked="0"/>
    </xf>
    <xf numFmtId="186" fontId="16" fillId="0" borderId="0" applyFill="0" applyBorder="0">
      <alignment vertical="top"/>
      <protection locked="0"/>
    </xf>
    <xf numFmtId="187" fontId="16" fillId="0" borderId="0" applyFill="0" applyBorder="0">
      <alignment vertical="top"/>
      <protection locked="0"/>
    </xf>
    <xf numFmtId="188" fontId="16" fillId="0" borderId="0" applyFill="0" applyBorder="0">
      <alignment vertical="top"/>
      <protection locked="0"/>
    </xf>
    <xf numFmtId="189" fontId="16" fillId="0" borderId="0" applyFill="0" applyBorder="0">
      <alignment vertical="top"/>
      <protection locked="0"/>
    </xf>
    <xf numFmtId="190" fontId="16" fillId="0" borderId="0" applyFill="0" applyBorder="0">
      <alignment vertical="top"/>
      <protection locked="0"/>
    </xf>
    <xf numFmtId="191" fontId="16" fillId="0" borderId="0" applyFill="0" applyBorder="0">
      <alignment vertical="top"/>
      <protection locked="0"/>
    </xf>
    <xf numFmtId="192" fontId="16" fillId="0" borderId="0" applyFill="0" applyBorder="0">
      <alignment vertical="top"/>
      <protection locked="0"/>
    </xf>
    <xf numFmtId="193" fontId="16" fillId="0" borderId="0" applyFill="0" applyBorder="0">
      <alignment vertical="top"/>
      <protection locked="0"/>
    </xf>
    <xf numFmtId="49" fontId="16" fillId="0" borderId="0" applyFill="0" applyBorder="0">
      <alignment horizontal="left" vertical="top"/>
      <protection locked="0"/>
    </xf>
    <xf numFmtId="49" fontId="16" fillId="0" borderId="0" applyFill="0" applyBorder="0">
      <alignment horizontal="left" vertical="top" indent="1"/>
      <protection locked="0"/>
    </xf>
    <xf numFmtId="49" fontId="16" fillId="0" borderId="0" applyFill="0" applyBorder="0">
      <alignment horizontal="left" vertical="top" indent="2"/>
      <protection locked="0"/>
    </xf>
    <xf numFmtId="49" fontId="16" fillId="0" borderId="0" applyFill="0" applyBorder="0">
      <alignment horizontal="left" vertical="top" indent="3"/>
      <protection locked="0"/>
    </xf>
    <xf numFmtId="49" fontId="16" fillId="0" borderId="0" applyFill="0" applyBorder="0">
      <alignment horizontal="left" vertical="top" indent="4"/>
      <protection locked="0"/>
    </xf>
    <xf numFmtId="49" fontId="16" fillId="0" borderId="0" applyFill="0" applyBorder="0">
      <alignment horizontal="center"/>
      <protection locked="0"/>
    </xf>
    <xf numFmtId="49" fontId="16" fillId="0" borderId="0" applyFill="0" applyBorder="0">
      <alignment horizontal="center" wrapText="1"/>
      <protection locked="0"/>
    </xf>
    <xf numFmtId="49" fontId="7" fillId="0" borderId="0" applyFill="0" applyBorder="0">
      <alignment vertical="top"/>
    </xf>
    <xf numFmtId="0" fontId="7" fillId="0" borderId="0" applyFill="0" applyBorder="0">
      <alignment vertical="top" wrapText="1"/>
    </xf>
    <xf numFmtId="0" fontId="18" fillId="0" borderId="0" applyNumberFormat="0" applyFont="0" applyBorder="0" applyAlignment="0">
      <alignment horizontal="left"/>
    </xf>
    <xf numFmtId="0" fontId="14" fillId="0" borderId="0" applyFill="0" applyBorder="0">
      <alignment vertical="top"/>
    </xf>
    <xf numFmtId="0" fontId="14" fillId="0" borderId="0" applyFill="0" applyBorder="0">
      <alignment horizontal="left" vertical="top" indent="1"/>
    </xf>
    <xf numFmtId="0" fontId="19" fillId="0" borderId="0" applyFill="0" applyBorder="0">
      <alignment horizontal="left" vertical="top" indent="2"/>
    </xf>
    <xf numFmtId="0" fontId="14" fillId="0" borderId="0" applyFill="0" applyBorder="0">
      <alignment horizontal="left" vertical="top" indent="3"/>
    </xf>
    <xf numFmtId="0" fontId="7" fillId="0" borderId="0" applyFill="0" applyBorder="0">
      <alignment vertical="top"/>
    </xf>
    <xf numFmtId="0" fontId="7" fillId="0" borderId="0" applyFill="0" applyBorder="0">
      <alignment horizontal="left" vertical="top" indent="1"/>
    </xf>
    <xf numFmtId="0" fontId="7" fillId="0" borderId="0" applyFill="0" applyBorder="0">
      <alignment horizontal="left" vertical="top" indent="2"/>
    </xf>
    <xf numFmtId="0" fontId="7" fillId="0" borderId="0" applyFill="0" applyBorder="0">
      <alignment horizontal="left" vertical="top" indent="3"/>
    </xf>
    <xf numFmtId="0" fontId="7" fillId="0" borderId="0" applyFill="0" applyBorder="0">
      <alignment horizontal="left" vertical="top" indent="4"/>
    </xf>
    <xf numFmtId="0" fontId="7" fillId="0" borderId="0" applyFill="0" applyBorder="0">
      <alignment horizontal="center"/>
    </xf>
    <xf numFmtId="0" fontId="7" fillId="0" borderId="0" applyFill="0" applyBorder="0">
      <alignment horizontal="center" wrapText="1"/>
    </xf>
    <xf numFmtId="197" fontId="4" fillId="0" borderId="1" applyBorder="0">
      <protection hidden="1"/>
    </xf>
    <xf numFmtId="0" fontId="20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7" fillId="0" borderId="0" applyFill="0" applyBorder="0"/>
    <xf numFmtId="0" fontId="21" fillId="0" borderId="0"/>
    <xf numFmtId="0" fontId="1" fillId="0" borderId="0"/>
    <xf numFmtId="0" fontId="3" fillId="0" borderId="0"/>
    <xf numFmtId="0" fontId="1" fillId="0" borderId="0"/>
    <xf numFmtId="0" fontId="9" fillId="0" borderId="0"/>
    <xf numFmtId="0" fontId="22" fillId="0" borderId="0"/>
    <xf numFmtId="0" fontId="2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6" fillId="0" borderId="0">
      <protection locked="0"/>
    </xf>
    <xf numFmtId="168" fontId="6" fillId="0" borderId="0">
      <protection locked="0"/>
    </xf>
    <xf numFmtId="167" fontId="3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" fillId="0" borderId="0" applyFont="0" applyFill="0" applyBorder="0" applyAlignment="0" applyProtection="0"/>
    <xf numFmtId="198" fontId="5" fillId="0" borderId="0">
      <protection locked="0"/>
    </xf>
    <xf numFmtId="198" fontId="5" fillId="0" borderId="0">
      <protection locked="0"/>
    </xf>
    <xf numFmtId="0" fontId="1" fillId="0" borderId="0"/>
    <xf numFmtId="0" fontId="2" fillId="0" borderId="0"/>
    <xf numFmtId="0" fontId="1" fillId="0" borderId="0"/>
    <xf numFmtId="0" fontId="7" fillId="0" borderId="0"/>
    <xf numFmtId="167" fontId="2" fillId="0" borderId="0" applyFont="0" applyFill="0" applyBorder="0" applyAlignment="0" applyProtection="0"/>
    <xf numFmtId="0" fontId="1" fillId="0" borderId="0"/>
    <xf numFmtId="0" fontId="9" fillId="0" borderId="0"/>
    <xf numFmtId="0" fontId="26" fillId="0" borderId="0"/>
    <xf numFmtId="0" fontId="9" fillId="0" borderId="0"/>
    <xf numFmtId="0" fontId="25" fillId="0" borderId="0">
      <alignment vertical="center"/>
    </xf>
    <xf numFmtId="0" fontId="27" fillId="0" borderId="0"/>
    <xf numFmtId="0" fontId="9" fillId="0" borderId="0"/>
    <xf numFmtId="164" fontId="28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4" fontId="28" fillId="0" borderId="0" applyFont="0" applyFill="0" applyBorder="0" applyAlignment="0" applyProtection="0"/>
    <xf numFmtId="164" fontId="29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6" fillId="0" borderId="0"/>
    <xf numFmtId="0" fontId="2" fillId="0" borderId="0"/>
    <xf numFmtId="0" fontId="1" fillId="0" borderId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6" fillId="0" borderId="0"/>
    <xf numFmtId="167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2" fillId="0" borderId="0"/>
    <xf numFmtId="0" fontId="3" fillId="0" borderId="0"/>
    <xf numFmtId="199" fontId="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" fillId="0" borderId="0" applyFont="0" applyFill="0" applyBorder="0" applyAlignment="0" applyProtection="0"/>
    <xf numFmtId="197" fontId="4" fillId="0" borderId="14" applyBorder="0">
      <protection hidden="1"/>
    </xf>
    <xf numFmtId="169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0" fontId="1" fillId="0" borderId="0"/>
    <xf numFmtId="0" fontId="1" fillId="0" borderId="0"/>
    <xf numFmtId="0" fontId="26" fillId="0" borderId="0"/>
    <xf numFmtId="167" fontId="9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9" fillId="0" borderId="0"/>
    <xf numFmtId="0" fontId="3" fillId="0" borderId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20" borderId="0" applyNumberFormat="0" applyBorder="0" applyAlignment="0" applyProtection="0"/>
    <xf numFmtId="0" fontId="31" fillId="8" borderId="5" applyNumberFormat="0" applyAlignment="0" applyProtection="0"/>
    <xf numFmtId="0" fontId="32" fillId="21" borderId="6" applyNumberFormat="0" applyAlignment="0" applyProtection="0"/>
    <xf numFmtId="0" fontId="33" fillId="21" borderId="5" applyNumberFormat="0" applyAlignment="0" applyProtection="0"/>
    <xf numFmtId="0" fontId="34" fillId="0" borderId="7" applyNumberFormat="0" applyFill="0" applyAlignment="0" applyProtection="0"/>
    <xf numFmtId="0" fontId="35" fillId="0" borderId="8" applyNumberFormat="0" applyFill="0" applyAlignment="0" applyProtection="0"/>
    <xf numFmtId="0" fontId="36" fillId="0" borderId="9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10" applyNumberFormat="0" applyFill="0" applyAlignment="0" applyProtection="0"/>
    <xf numFmtId="0" fontId="38" fillId="22" borderId="11" applyNumberFormat="0" applyAlignment="0" applyProtection="0"/>
    <xf numFmtId="0" fontId="39" fillId="0" borderId="0" applyNumberFormat="0" applyFill="0" applyBorder="0" applyAlignment="0" applyProtection="0"/>
    <xf numFmtId="0" fontId="40" fillId="23" borderId="0" applyNumberFormat="0" applyBorder="0" applyAlignment="0" applyProtection="0"/>
    <xf numFmtId="0" fontId="3" fillId="0" borderId="0"/>
    <xf numFmtId="0" fontId="3" fillId="0" borderId="0"/>
    <xf numFmtId="0" fontId="41" fillId="4" borderId="0" applyNumberFormat="0" applyBorder="0" applyAlignment="0" applyProtection="0"/>
    <xf numFmtId="0" fontId="42" fillId="0" borderId="0" applyNumberFormat="0" applyFill="0" applyBorder="0" applyAlignment="0" applyProtection="0"/>
    <xf numFmtId="0" fontId="2" fillId="24" borderId="12" applyNumberFormat="0" applyFont="0" applyAlignment="0" applyProtection="0"/>
    <xf numFmtId="0" fontId="43" fillId="0" borderId="13" applyNumberFormat="0" applyFill="0" applyAlignment="0" applyProtection="0"/>
    <xf numFmtId="0" fontId="44" fillId="0" borderId="0" applyNumberFormat="0" applyFill="0" applyBorder="0" applyAlignment="0" applyProtection="0"/>
    <xf numFmtId="0" fontId="45" fillId="5" borderId="0" applyNumberFormat="0" applyBorder="0" applyAlignment="0" applyProtection="0"/>
    <xf numFmtId="0" fontId="9" fillId="0" borderId="0"/>
    <xf numFmtId="0" fontId="9" fillId="0" borderId="0"/>
    <xf numFmtId="167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1" fillId="8" borderId="15" applyNumberFormat="0" applyAlignment="0" applyProtection="0"/>
    <xf numFmtId="0" fontId="32" fillId="21" borderId="16" applyNumberFormat="0" applyAlignment="0" applyProtection="0"/>
    <xf numFmtId="0" fontId="33" fillId="21" borderId="15" applyNumberFormat="0" applyAlignment="0" applyProtection="0"/>
    <xf numFmtId="0" fontId="37" fillId="0" borderId="17" applyNumberFormat="0" applyFill="0" applyAlignment="0" applyProtection="0"/>
    <xf numFmtId="0" fontId="2" fillId="24" borderId="18" applyNumberFormat="0" applyFont="0" applyAlignment="0" applyProtection="0"/>
  </cellStyleXfs>
  <cellXfs count="72">
    <xf numFmtId="0" fontId="0" fillId="0" borderId="0" xfId="0"/>
    <xf numFmtId="3" fontId="24" fillId="2" borderId="19" xfId="0" applyNumberFormat="1" applyFont="1" applyFill="1" applyBorder="1" applyAlignment="1">
      <alignment horizontal="center" vertical="center" wrapText="1"/>
    </xf>
    <xf numFmtId="3" fontId="24" fillId="2" borderId="3" xfId="0" applyNumberFormat="1" applyFont="1" applyFill="1" applyBorder="1" applyAlignment="1">
      <alignment horizontal="center" vertical="center" wrapText="1"/>
    </xf>
    <xf numFmtId="3" fontId="24" fillId="2" borderId="21" xfId="0" applyNumberFormat="1" applyFont="1" applyFill="1" applyBorder="1" applyAlignment="1">
      <alignment horizontal="center" vertical="center" wrapText="1"/>
    </xf>
    <xf numFmtId="3" fontId="24" fillId="2" borderId="20" xfId="0" applyNumberFormat="1" applyFont="1" applyFill="1" applyBorder="1" applyAlignment="1">
      <alignment horizontal="center" vertical="center" wrapText="1"/>
    </xf>
    <xf numFmtId="0" fontId="24" fillId="2" borderId="0" xfId="0" applyFont="1" applyFill="1"/>
    <xf numFmtId="3" fontId="24" fillId="2" borderId="0" xfId="1" applyNumberFormat="1" applyFont="1" applyFill="1" applyBorder="1" applyAlignment="1">
      <alignment horizontal="center" vertical="center" wrapText="1"/>
    </xf>
    <xf numFmtId="3" fontId="24" fillId="2" borderId="0" xfId="0" applyNumberFormat="1" applyFont="1" applyFill="1" applyAlignment="1">
      <alignment horizontal="center" vertical="center"/>
    </xf>
    <xf numFmtId="3" fontId="24" fillId="2" borderId="0" xfId="0" applyNumberFormat="1" applyFont="1" applyFill="1" applyBorder="1" applyAlignment="1">
      <alignment horizontal="center" vertical="center" wrapText="1"/>
    </xf>
    <xf numFmtId="3" fontId="48" fillId="2" borderId="0" xfId="0" applyNumberFormat="1" applyFont="1" applyFill="1" applyBorder="1" applyAlignment="1">
      <alignment horizontal="center" vertical="center" wrapText="1"/>
    </xf>
    <xf numFmtId="3" fontId="48" fillId="2" borderId="1" xfId="2" applyNumberFormat="1" applyFont="1" applyFill="1" applyBorder="1" applyAlignment="1">
      <alignment horizontal="center" vertical="center" wrapText="1"/>
    </xf>
    <xf numFmtId="3" fontId="48" fillId="2" borderId="22" xfId="2" applyNumberFormat="1" applyFont="1" applyFill="1" applyBorder="1" applyAlignment="1">
      <alignment horizontal="center" vertical="center" wrapText="1"/>
    </xf>
    <xf numFmtId="3" fontId="24" fillId="2" borderId="3" xfId="2" applyNumberFormat="1" applyFont="1" applyFill="1" applyBorder="1" applyAlignment="1">
      <alignment horizontal="center" vertical="center" wrapText="1"/>
    </xf>
    <xf numFmtId="3" fontId="24" fillId="2" borderId="19" xfId="2" applyNumberFormat="1" applyFont="1" applyFill="1" applyBorder="1" applyAlignment="1">
      <alignment horizontal="center" vertical="center" wrapText="1"/>
    </xf>
    <xf numFmtId="3" fontId="24" fillId="2" borderId="19" xfId="1" applyNumberFormat="1" applyFont="1" applyFill="1" applyBorder="1" applyAlignment="1">
      <alignment horizontal="center" vertical="center" wrapText="1"/>
    </xf>
    <xf numFmtId="3" fontId="24" fillId="2" borderId="19" xfId="145" applyNumberFormat="1" applyFont="1" applyFill="1" applyBorder="1" applyAlignment="1">
      <alignment horizontal="center" vertical="center" wrapText="1"/>
    </xf>
    <xf numFmtId="0" fontId="24" fillId="2" borderId="19" xfId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3" fontId="24" fillId="2" borderId="1" xfId="145" applyNumberFormat="1" applyFont="1" applyFill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2" borderId="19" xfId="0" applyFont="1" applyFill="1" applyBorder="1" applyAlignment="1">
      <alignment horizontal="center" vertical="center" wrapText="1"/>
    </xf>
    <xf numFmtId="3" fontId="24" fillId="2" borderId="1" xfId="0" applyNumberFormat="1" applyFont="1" applyFill="1" applyBorder="1" applyAlignment="1">
      <alignment horizontal="center" vertical="center" wrapText="1"/>
    </xf>
    <xf numFmtId="3" fontId="24" fillId="2" borderId="1" xfId="1" applyNumberFormat="1" applyFont="1" applyFill="1" applyBorder="1" applyAlignment="1">
      <alignment horizontal="center" vertical="center" wrapText="1"/>
    </xf>
    <xf numFmtId="3" fontId="24" fillId="25" borderId="0" xfId="0" applyNumberFormat="1" applyFont="1" applyFill="1" applyAlignment="1">
      <alignment horizontal="center" vertical="center"/>
    </xf>
    <xf numFmtId="0" fontId="24" fillId="2" borderId="19" xfId="0" applyFont="1" applyFill="1" applyBorder="1" applyAlignment="1">
      <alignment horizontal="center" wrapText="1"/>
    </xf>
    <xf numFmtId="3" fontId="24" fillId="2" borderId="19" xfId="0" applyNumberFormat="1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/>
    </xf>
    <xf numFmtId="0" fontId="24" fillId="2" borderId="20" xfId="0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wrapText="1"/>
    </xf>
    <xf numFmtId="3" fontId="24" fillId="2" borderId="20" xfId="0" applyNumberFormat="1" applyFont="1" applyFill="1" applyBorder="1" applyAlignment="1">
      <alignment horizontal="center" wrapText="1"/>
    </xf>
    <xf numFmtId="3" fontId="24" fillId="2" borderId="19" xfId="0" applyNumberFormat="1" applyFont="1" applyFill="1" applyBorder="1" applyAlignment="1">
      <alignment horizontal="center" wrapText="1"/>
    </xf>
    <xf numFmtId="0" fontId="24" fillId="2" borderId="19" xfId="0" applyFont="1" applyFill="1" applyBorder="1" applyAlignment="1">
      <alignment wrapText="1"/>
    </xf>
    <xf numFmtId="0" fontId="24" fillId="0" borderId="0" xfId="0" applyFont="1" applyAlignment="1">
      <alignment horizontal="center" vertical="center" wrapText="1"/>
    </xf>
    <xf numFmtId="3" fontId="24" fillId="2" borderId="3" xfId="1" applyNumberFormat="1" applyFont="1" applyFill="1" applyBorder="1" applyAlignment="1">
      <alignment horizontal="center" vertical="center" wrapText="1"/>
    </xf>
    <xf numFmtId="0" fontId="24" fillId="2" borderId="21" xfId="0" applyFont="1" applyFill="1" applyBorder="1" applyAlignment="1">
      <alignment horizontal="center" vertical="center" wrapText="1"/>
    </xf>
    <xf numFmtId="3" fontId="24" fillId="2" borderId="3" xfId="145" applyNumberFormat="1" applyFont="1" applyFill="1" applyBorder="1" applyAlignment="1">
      <alignment horizontal="center" vertical="center" wrapText="1"/>
    </xf>
    <xf numFmtId="0" fontId="24" fillId="2" borderId="3" xfId="1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24" fillId="2" borderId="19" xfId="0" applyFont="1" applyFill="1" applyBorder="1" applyAlignment="1">
      <alignment horizontal="center" vertical="center"/>
    </xf>
    <xf numFmtId="1" fontId="24" fillId="2" borderId="19" xfId="0" applyNumberFormat="1" applyFont="1" applyFill="1" applyBorder="1" applyAlignment="1">
      <alignment horizontal="center" vertical="center" wrapText="1"/>
    </xf>
    <xf numFmtId="3" fontId="24" fillId="2" borderId="20" xfId="0" applyNumberFormat="1" applyFont="1" applyFill="1" applyBorder="1" applyAlignment="1">
      <alignment horizontal="center" vertical="center"/>
    </xf>
    <xf numFmtId="0" fontId="24" fillId="2" borderId="19" xfId="0" applyNumberFormat="1" applyFont="1" applyFill="1" applyBorder="1" applyAlignment="1">
      <alignment horizontal="center" vertical="center" wrapText="1"/>
    </xf>
    <xf numFmtId="3" fontId="24" fillId="2" borderId="0" xfId="0" applyNumberFormat="1" applyFont="1" applyFill="1" applyBorder="1" applyAlignment="1">
      <alignment horizontal="center" vertical="center"/>
    </xf>
    <xf numFmtId="9" fontId="24" fillId="2" borderId="19" xfId="0" applyNumberFormat="1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1" fontId="24" fillId="2" borderId="3" xfId="0" applyNumberFormat="1" applyFont="1" applyFill="1" applyBorder="1" applyAlignment="1">
      <alignment horizontal="center" vertical="center" wrapText="1"/>
    </xf>
    <xf numFmtId="0" fontId="24" fillId="0" borderId="19" xfId="0" applyFont="1" applyBorder="1" applyAlignment="1">
      <alignment wrapText="1"/>
    </xf>
    <xf numFmtId="0" fontId="24" fillId="0" borderId="19" xfId="0" applyFont="1" applyBorder="1" applyAlignment="1">
      <alignment horizontal="center" wrapText="1"/>
    </xf>
    <xf numFmtId="3" fontId="24" fillId="0" borderId="19" xfId="0" applyNumberFormat="1" applyFont="1" applyBorder="1" applyAlignment="1">
      <alignment horizontal="center" vertical="center"/>
    </xf>
    <xf numFmtId="0" fontId="24" fillId="26" borderId="19" xfId="0" applyFont="1" applyFill="1" applyBorder="1" applyAlignment="1">
      <alignment wrapText="1"/>
    </xf>
    <xf numFmtId="0" fontId="24" fillId="0" borderId="19" xfId="0" applyFont="1" applyBorder="1"/>
    <xf numFmtId="0" fontId="24" fillId="0" borderId="0" xfId="0" applyFont="1"/>
    <xf numFmtId="0" fontId="24" fillId="26" borderId="19" xfId="0" applyFont="1" applyFill="1" applyBorder="1" applyAlignment="1">
      <alignment horizontal="center" wrapText="1"/>
    </xf>
    <xf numFmtId="3" fontId="24" fillId="26" borderId="19" xfId="0" applyNumberFormat="1" applyFont="1" applyFill="1" applyBorder="1" applyAlignment="1">
      <alignment horizontal="center" vertical="center"/>
    </xf>
    <xf numFmtId="0" fontId="24" fillId="26" borderId="0" xfId="0" applyFont="1" applyFill="1"/>
    <xf numFmtId="0" fontId="24" fillId="26" borderId="19" xfId="0" applyFont="1" applyFill="1" applyBorder="1" applyAlignment="1">
      <alignment vertical="top" wrapText="1"/>
    </xf>
    <xf numFmtId="0" fontId="24" fillId="26" borderId="19" xfId="0" applyFont="1" applyFill="1" applyBorder="1" applyAlignment="1">
      <alignment horizontal="left" vertical="top" wrapText="1"/>
    </xf>
    <xf numFmtId="0" fontId="24" fillId="26" borderId="19" xfId="0" applyFont="1" applyFill="1" applyBorder="1" applyAlignment="1">
      <alignment horizontal="center" vertical="top" wrapText="1"/>
    </xf>
    <xf numFmtId="0" fontId="24" fillId="26" borderId="0" xfId="0" applyFont="1" applyFill="1" applyBorder="1"/>
    <xf numFmtId="0" fontId="24" fillId="26" borderId="19" xfId="0" applyFont="1" applyFill="1" applyBorder="1" applyAlignment="1">
      <alignment horizontal="justify" vertical="top" wrapText="1"/>
    </xf>
    <xf numFmtId="3" fontId="48" fillId="2" borderId="19" xfId="0" applyNumberFormat="1" applyFont="1" applyFill="1" applyBorder="1" applyAlignment="1">
      <alignment horizontal="center" vertical="center"/>
    </xf>
    <xf numFmtId="3" fontId="24" fillId="2" borderId="0" xfId="0" applyNumberFormat="1" applyFont="1" applyFill="1" applyAlignment="1">
      <alignment horizontal="center" vertical="center" wrapText="1"/>
    </xf>
    <xf numFmtId="3" fontId="48" fillId="2" borderId="19" xfId="0" applyNumberFormat="1" applyFont="1" applyFill="1" applyBorder="1" applyAlignment="1">
      <alignment horizontal="center" vertical="center" wrapText="1"/>
    </xf>
    <xf numFmtId="3" fontId="48" fillId="2" borderId="0" xfId="0" applyNumberFormat="1" applyFont="1" applyFill="1" applyAlignment="1">
      <alignment horizontal="center" vertical="center"/>
    </xf>
    <xf numFmtId="3" fontId="48" fillId="2" borderId="0" xfId="0" applyNumberFormat="1" applyFont="1" applyFill="1" applyAlignment="1">
      <alignment horizontal="left" vertical="center"/>
    </xf>
    <xf numFmtId="3" fontId="48" fillId="2" borderId="0" xfId="0" applyNumberFormat="1" applyFont="1" applyFill="1" applyAlignment="1">
      <alignment horizontal="center" vertical="center" wrapText="1"/>
    </xf>
    <xf numFmtId="3" fontId="48" fillId="2" borderId="4" xfId="1" applyNumberFormat="1" applyFont="1" applyFill="1" applyBorder="1" applyAlignment="1">
      <alignment horizontal="center" vertical="center" wrapText="1"/>
    </xf>
    <xf numFmtId="3" fontId="48" fillId="2" borderId="0" xfId="0" applyNumberFormat="1" applyFont="1" applyFill="1" applyBorder="1" applyAlignment="1">
      <alignment horizontal="center" vertical="center" wrapText="1"/>
    </xf>
    <xf numFmtId="3" fontId="48" fillId="2" borderId="0" xfId="0" applyNumberFormat="1" applyFont="1" applyFill="1" applyBorder="1" applyAlignment="1">
      <alignment vertical="center" wrapText="1"/>
    </xf>
    <xf numFmtId="3" fontId="48" fillId="2" borderId="0" xfId="0" applyNumberFormat="1" applyFont="1" applyFill="1" applyBorder="1" applyAlignment="1">
      <alignment vertical="center"/>
    </xf>
    <xf numFmtId="3" fontId="48" fillId="2" borderId="0" xfId="1" applyNumberFormat="1" applyFont="1" applyFill="1" applyBorder="1" applyAlignment="1">
      <alignment horizontal="center" vertical="center" wrapText="1"/>
    </xf>
    <xf numFmtId="3" fontId="48" fillId="2" borderId="0" xfId="0" applyNumberFormat="1" applyFont="1" applyFill="1" applyBorder="1" applyAlignment="1">
      <alignment horizontal="left" vertical="center" wrapText="1"/>
    </xf>
  </cellXfs>
  <cellStyles count="253">
    <cellStyle name="?’ћѓћ‚›‰" xfId="6"/>
    <cellStyle name="?’һғһ‚›ү" xfId="5"/>
    <cellStyle name="”?ќђќ‘ћ‚›‰" xfId="7"/>
    <cellStyle name="”?қђқ‘һ‚›ү" xfId="8"/>
    <cellStyle name="”?љ‘?ђћ‚ђќќ›‰" xfId="10"/>
    <cellStyle name="”?љ‘?ђһ‚ђққ›ү" xfId="9"/>
    <cellStyle name="”€ќђќ‘ћ‚›‰" xfId="11"/>
    <cellStyle name="”€қђқ‘һ‚›ү" xfId="12"/>
    <cellStyle name="”€љ‘€ђћ‚ђќќ›‰" xfId="14"/>
    <cellStyle name="”€љ‘€ђһ‚ђққ›ү" xfId="13"/>
    <cellStyle name="”ќђќ‘ћ‚›‰" xfId="15"/>
    <cellStyle name="”љ‘ђћ‚ђќќ›‰" xfId="16"/>
    <cellStyle name="„…ќ…†ќ›‰" xfId="17"/>
    <cellStyle name="„…қ…†қ›ү" xfId="18"/>
    <cellStyle name="€’ћѓћ‚›‰" xfId="20"/>
    <cellStyle name="€’һғһ‚›ү" xfId="19"/>
    <cellStyle name="‡ђѓћ‹ћ‚ћљ1" xfId="21"/>
    <cellStyle name="‡ђѓћ‹ћ‚ћљ2" xfId="22"/>
    <cellStyle name="’ћѓћ‚›‰" xfId="23"/>
    <cellStyle name="20% - Акцент1 2" xfId="199"/>
    <cellStyle name="20% - Акцент2 2" xfId="200"/>
    <cellStyle name="20% - Акцент3 2" xfId="201"/>
    <cellStyle name="20% - Акцент4 2" xfId="202"/>
    <cellStyle name="20% - Акцент5 2" xfId="203"/>
    <cellStyle name="20% - Акцент6 2" xfId="204"/>
    <cellStyle name="40% - Акцент1 2" xfId="205"/>
    <cellStyle name="40% - Акцент2 2" xfId="206"/>
    <cellStyle name="40% - Акцент3 2" xfId="207"/>
    <cellStyle name="40% - Акцент4 2" xfId="208"/>
    <cellStyle name="40% - Акцент5 2" xfId="209"/>
    <cellStyle name="40% - Акцент6 2" xfId="210"/>
    <cellStyle name="60% - Акцент1 2" xfId="211"/>
    <cellStyle name="60% - Акцент2 2" xfId="212"/>
    <cellStyle name="60% - Акцент3 2" xfId="213"/>
    <cellStyle name="60% - Акцент4 2" xfId="214"/>
    <cellStyle name="60% - Акцент5 2" xfId="215"/>
    <cellStyle name="60% - Акцент6 2" xfId="216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omma 2" xfId="193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2 2" xfId="194"/>
    <cellStyle name="E&amp;Y House" xfId="48"/>
    <cellStyle name="Euro" xfId="49"/>
    <cellStyle name="Excel Built-in Normal" xfId="50"/>
    <cellStyle name="h0 -Heading" xfId="51"/>
    <cellStyle name="h1 -Heading" xfId="52"/>
    <cellStyle name="h2 -Heading" xfId="53"/>
    <cellStyle name="h3 -Heading" xfId="54"/>
    <cellStyle name="hp0 -Hyperlink" xfId="55"/>
    <cellStyle name="hp1 -Hyperlink" xfId="56"/>
    <cellStyle name="hp2 -Hyperlink" xfId="57"/>
    <cellStyle name="hp3 -Hyperlink" xfId="58"/>
    <cellStyle name="ic0 -InpComma" xfId="59"/>
    <cellStyle name="ic1 -InpComma" xfId="60"/>
    <cellStyle name="ic2 -InpComma" xfId="61"/>
    <cellStyle name="ic3 -InpComma" xfId="62"/>
    <cellStyle name="ic4 -InpComma" xfId="63"/>
    <cellStyle name="idDMM -InpDate" xfId="64"/>
    <cellStyle name="idDMMY -InpDate" xfId="65"/>
    <cellStyle name="idDMMYHM -InpDateTime" xfId="66"/>
    <cellStyle name="idDMY -InpDate" xfId="67"/>
    <cellStyle name="idMDY -InpDate" xfId="68"/>
    <cellStyle name="idMMY -InpDate" xfId="69"/>
    <cellStyle name="if0 -InpFixed" xfId="70"/>
    <cellStyle name="if0b-InpFixedB" xfId="71"/>
    <cellStyle name="if0-InpFixed" xfId="72"/>
    <cellStyle name="iln -InpTableTextNoWrap" xfId="73"/>
    <cellStyle name="ilnb-InpTableTextNoWrapB" xfId="74"/>
    <cellStyle name="ilw -InpTableTextWrap" xfId="75"/>
    <cellStyle name="imHM  -InpTime" xfId="76"/>
    <cellStyle name="imHM24+ -InpTime" xfId="77"/>
    <cellStyle name="ip0 -InpPercent" xfId="78"/>
    <cellStyle name="ip1 -InpPercent" xfId="79"/>
    <cellStyle name="ip2 -InpPercent" xfId="80"/>
    <cellStyle name="ip3 -InpPercent" xfId="81"/>
    <cellStyle name="ir0 -InpCurr" xfId="82"/>
    <cellStyle name="ir1 -InpCurr" xfId="83"/>
    <cellStyle name="ir2 -InpCurr" xfId="84"/>
    <cellStyle name="ir3 -InpCurr" xfId="85"/>
    <cellStyle name="ir4 -InpCurr" xfId="86"/>
    <cellStyle name="is0 -InpSideText" xfId="87"/>
    <cellStyle name="is1 -InpSideText" xfId="88"/>
    <cellStyle name="is2 -InpSideText" xfId="89"/>
    <cellStyle name="is3 -InpSideText" xfId="90"/>
    <cellStyle name="is4 -InpSideText" xfId="91"/>
    <cellStyle name="itn -InpTopTextNoWrap" xfId="92"/>
    <cellStyle name="itw -InpTopTextWrap" xfId="93"/>
    <cellStyle name="ltn -TableTextNoWrap" xfId="94"/>
    <cellStyle name="ltw -TableTextWrap" xfId="95"/>
    <cellStyle name="Normal" xfId="0" builtinId="0"/>
    <cellStyle name="Normal 2" xfId="155"/>
    <cellStyle name="Normal 2 2" xfId="153"/>
    <cellStyle name="Normal 2 3" xfId="151"/>
    <cellStyle name="Normal 3" xfId="156"/>
    <cellStyle name="Normal 4" xfId="217"/>
    <cellStyle name="Normal 5" xfId="218"/>
    <cellStyle name="Report" xfId="96"/>
    <cellStyle name="sh0 -SideHeading" xfId="97"/>
    <cellStyle name="sh1 -SideHeading" xfId="98"/>
    <cellStyle name="sh2 -SideHeading" xfId="99"/>
    <cellStyle name="sh3 -SideHeading" xfId="100"/>
    <cellStyle name="st0 -SideText" xfId="101"/>
    <cellStyle name="st1 -SideText" xfId="102"/>
    <cellStyle name="st2 -SideText" xfId="103"/>
    <cellStyle name="st3 -SideText" xfId="104"/>
    <cellStyle name="st4 -SideText" xfId="105"/>
    <cellStyle name="ttn -TopTextNoWrap" xfId="106"/>
    <cellStyle name="ttw -TopTextWrap" xfId="107"/>
    <cellStyle name="Акцент1 2" xfId="219"/>
    <cellStyle name="Акцент2 2" xfId="220"/>
    <cellStyle name="Акцент3 2" xfId="221"/>
    <cellStyle name="Акцент4 2" xfId="222"/>
    <cellStyle name="Акцент5 2" xfId="223"/>
    <cellStyle name="Акцент6 2" xfId="224"/>
    <cellStyle name="Ввод  2" xfId="225"/>
    <cellStyle name="Ввод  2 2" xfId="248"/>
    <cellStyle name="Виталий" xfId="108"/>
    <cellStyle name="Виталий 2" xfId="192"/>
    <cellStyle name="Вывод 2" xfId="226"/>
    <cellStyle name="Вывод 2 2" xfId="249"/>
    <cellStyle name="Вычисление 2" xfId="227"/>
    <cellStyle name="Вычисление 2 2" xfId="250"/>
    <cellStyle name="Гиперссылка 2" xfId="109"/>
    <cellStyle name="Денежный [0] 2" xfId="157"/>
    <cellStyle name="Денежный [0] 2 2" xfId="185"/>
    <cellStyle name="Денежный [0] 3" xfId="158"/>
    <cellStyle name="Денежный [0] 4" xfId="159"/>
    <cellStyle name="Денежный [0] 5" xfId="160"/>
    <cellStyle name="Денежный [0] 5 2" xfId="186"/>
    <cellStyle name="Денежный [0] 6" xfId="161"/>
    <cellStyle name="Заголовок 1 2" xfId="228"/>
    <cellStyle name="Заголовок 2 2" xfId="229"/>
    <cellStyle name="Заголовок 3 2" xfId="230"/>
    <cellStyle name="Заголовок 4 2" xfId="231"/>
    <cellStyle name="Итог 2" xfId="232"/>
    <cellStyle name="Итог 2 2" xfId="251"/>
    <cellStyle name="КАНДАГАЧ тел3-33-96" xfId="110"/>
    <cellStyle name="Контрольная ячейка 2" xfId="233"/>
    <cellStyle name="Название 2" xfId="234"/>
    <cellStyle name="Нейтральный 2" xfId="235"/>
    <cellStyle name="Обычный 10" xfId="111"/>
    <cellStyle name="Обычный 11" xfId="112"/>
    <cellStyle name="Обычный 12" xfId="1"/>
    <cellStyle name="Обычный 12 2" xfId="154"/>
    <cellStyle name="Обычный 12 3" xfId="183"/>
    <cellStyle name="Обычный 12 4" xfId="152"/>
    <cellStyle name="Обычный 12 4 2" xfId="196"/>
    <cellStyle name="Обычный 12 5" xfId="244"/>
    <cellStyle name="Обычный 13" xfId="162"/>
    <cellStyle name="Обычный 14" xfId="163"/>
    <cellStyle name="Обычный 14 2" xfId="197"/>
    <cellStyle name="Обычный 15" xfId="145"/>
    <cellStyle name="Обычный 15 2" xfId="195"/>
    <cellStyle name="Обычный 16" xfId="150"/>
    <cellStyle name="Обычный 16 2" xfId="245"/>
    <cellStyle name="Обычный 2" xfId="4"/>
    <cellStyle name="Обычный 2 2" xfId="113"/>
    <cellStyle name="Обычный 2 2 2" xfId="164"/>
    <cellStyle name="Обычный 2 2 3" xfId="165"/>
    <cellStyle name="Обычный 2 3" xfId="166"/>
    <cellStyle name="Обычный 2 4" xfId="167"/>
    <cellStyle name="Обычный 2 5" xfId="168"/>
    <cellStyle name="Обычный 2 6" xfId="169"/>
    <cellStyle name="Обычный 2 7" xfId="170"/>
    <cellStyle name="Обычный 2 8" xfId="171"/>
    <cellStyle name="Обычный 2 9" xfId="187"/>
    <cellStyle name="Обычный 3" xfId="114"/>
    <cellStyle name="Обычный 3 10" xfId="172"/>
    <cellStyle name="Обычный 3 2" xfId="115"/>
    <cellStyle name="Обычный 3 2 2" xfId="236"/>
    <cellStyle name="Обычный 3 2 3" xfId="237"/>
    <cellStyle name="Обычный 3 2 4" xfId="173"/>
    <cellStyle name="Обычный 3 3" xfId="116"/>
    <cellStyle name="Обычный 3 4" xfId="117"/>
    <cellStyle name="Обычный 3 5" xfId="118"/>
    <cellStyle name="Обычный 3 6" xfId="119"/>
    <cellStyle name="Обычный 3 7" xfId="120"/>
    <cellStyle name="Обычный 3 8" xfId="121"/>
    <cellStyle name="Обычный 3 8 2" xfId="122"/>
    <cellStyle name="Обычный 3 9" xfId="188"/>
    <cellStyle name="Обычный 4" xfId="123"/>
    <cellStyle name="Обычный 4 2" xfId="148"/>
    <cellStyle name="Обычный 5" xfId="124"/>
    <cellStyle name="Обычный 5 2" xfId="125"/>
    <cellStyle name="Обычный 5 3" xfId="126"/>
    <cellStyle name="Обычный 5_бюджет 2010-11" xfId="146"/>
    <cellStyle name="Обычный 6" xfId="127"/>
    <cellStyle name="Обычный 6 2" xfId="147"/>
    <cellStyle name="Обычный 7" xfId="128"/>
    <cellStyle name="Обычный 8" xfId="129"/>
    <cellStyle name="Обычный 9" xfId="130"/>
    <cellStyle name="Плохой 2" xfId="238"/>
    <cellStyle name="Пояснение 2" xfId="239"/>
    <cellStyle name="Примечание 2" xfId="240"/>
    <cellStyle name="Примечание 2 2" xfId="252"/>
    <cellStyle name="Связанная ячейка 2" xfId="241"/>
    <cellStyle name="Стиль 1" xfId="131"/>
    <cellStyle name="Текст предупреждения 2" xfId="242"/>
    <cellStyle name="Тысячи [0]_96111" xfId="132"/>
    <cellStyle name="Тысячи_96111" xfId="133"/>
    <cellStyle name="Үђғһ‹һ‚һљ1" xfId="134"/>
    <cellStyle name="Үђғһ‹һ‚һљ2" xfId="135"/>
    <cellStyle name="Финансовый [0] 2" xfId="247"/>
    <cellStyle name="Финансовый [0] 4" xfId="174"/>
    <cellStyle name="Финансовый [0] 6" xfId="175"/>
    <cellStyle name="Финансовый 10" xfId="191"/>
    <cellStyle name="Финансовый 2" xfId="3"/>
    <cellStyle name="Финансовый 2 2" xfId="136"/>
    <cellStyle name="Финансовый 2 3" xfId="176"/>
    <cellStyle name="Финансовый 2 4" xfId="177"/>
    <cellStyle name="Финансовый 2 5" xfId="178"/>
    <cellStyle name="Финансовый 2 6" xfId="179"/>
    <cellStyle name="Финансовый 2 7" xfId="180"/>
    <cellStyle name="Финансовый 2 8" xfId="149"/>
    <cellStyle name="Финансовый 3" xfId="137"/>
    <cellStyle name="Финансовый 3 2" xfId="189"/>
    <cellStyle name="Финансовый 4" xfId="138"/>
    <cellStyle name="Финансовый 4 2" xfId="139"/>
    <cellStyle name="Финансовый 4 2 2" xfId="246"/>
    <cellStyle name="Финансовый 4 3" xfId="140"/>
    <cellStyle name="Финансовый 4 4" xfId="181"/>
    <cellStyle name="Финансовый 5" xfId="141"/>
    <cellStyle name="Финансовый 5 2" xfId="190"/>
    <cellStyle name="Финансовый 6" xfId="142"/>
    <cellStyle name="Финансовый 7" xfId="2"/>
    <cellStyle name="Финансовый 7 2" xfId="198"/>
    <cellStyle name="Финансовый 8" xfId="182"/>
    <cellStyle name="Финансовый 9" xfId="184"/>
    <cellStyle name="Хороший 2" xfId="243"/>
    <cellStyle name="Џђћ–…ќ’ќ›‰" xfId="144"/>
    <cellStyle name="Џђһ–…қ’қ›ү" xfId="1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  <sheetName val="из сем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V438"/>
  <sheetViews>
    <sheetView tabSelected="1" view="pageBreakPreview" topLeftCell="A10" zoomScale="74" zoomScaleNormal="80" zoomScaleSheetLayoutView="74" workbookViewId="0">
      <selection activeCell="D11" sqref="D11"/>
    </sheetView>
  </sheetViews>
  <sheetFormatPr defaultRowHeight="15"/>
  <cols>
    <col min="1" max="1" width="7.7109375" style="7" customWidth="1"/>
    <col min="2" max="2" width="31.28515625" style="61" customWidth="1"/>
    <col min="3" max="3" width="17" style="61" customWidth="1"/>
    <col min="4" max="4" width="28.5703125" style="61" customWidth="1"/>
    <col min="5" max="5" width="15.42578125" style="7" customWidth="1"/>
    <col min="6" max="6" width="13.7109375" style="7" customWidth="1"/>
    <col min="7" max="7" width="16.85546875" style="7" customWidth="1"/>
    <col min="8" max="8" width="14.85546875" style="7" customWidth="1"/>
    <col min="9" max="9" width="13.7109375" style="7" customWidth="1"/>
    <col min="10" max="10" width="20.42578125" style="7" customWidth="1"/>
    <col min="11" max="11" width="6.140625" style="7" hidden="1" customWidth="1"/>
    <col min="12" max="12" width="19.7109375" style="7" customWidth="1"/>
    <col min="13" max="13" width="11.7109375" style="7" bestFit="1" customWidth="1"/>
    <col min="14" max="14" width="10.5703125" style="7" bestFit="1" customWidth="1"/>
    <col min="15" max="16384" width="9.140625" style="7"/>
  </cols>
  <sheetData>
    <row r="1" spans="1:12">
      <c r="A1" s="6"/>
      <c r="B1" s="6"/>
      <c r="C1" s="6"/>
      <c r="D1" s="6"/>
      <c r="E1" s="6"/>
      <c r="F1" s="6"/>
      <c r="G1" s="6"/>
      <c r="H1" s="6"/>
      <c r="I1" s="67"/>
      <c r="J1" s="67"/>
      <c r="K1" s="67"/>
    </row>
    <row r="2" spans="1:12">
      <c r="A2" s="6"/>
      <c r="B2" s="6"/>
      <c r="C2" s="6"/>
      <c r="D2" s="6"/>
      <c r="E2" s="6"/>
      <c r="F2" s="6"/>
      <c r="G2" s="6"/>
      <c r="H2" s="6"/>
      <c r="I2" s="68" t="s">
        <v>0</v>
      </c>
      <c r="J2" s="68"/>
      <c r="K2" s="8"/>
    </row>
    <row r="3" spans="1:12">
      <c r="A3" s="6"/>
      <c r="B3" s="6"/>
      <c r="C3" s="6"/>
      <c r="D3" s="6"/>
      <c r="E3" s="6"/>
      <c r="F3" s="6"/>
      <c r="G3" s="6"/>
      <c r="H3" s="6"/>
      <c r="I3" s="68" t="s">
        <v>203</v>
      </c>
      <c r="J3" s="68"/>
      <c r="K3" s="68"/>
      <c r="L3" s="68"/>
    </row>
    <row r="4" spans="1:12" ht="15" customHeight="1">
      <c r="A4" s="6"/>
      <c r="B4" s="6"/>
      <c r="C4" s="6"/>
      <c r="D4" s="6"/>
      <c r="E4" s="6"/>
      <c r="F4" s="6"/>
      <c r="G4" s="6"/>
      <c r="H4" s="6"/>
      <c r="I4" s="71" t="s">
        <v>21</v>
      </c>
      <c r="J4" s="71"/>
      <c r="K4" s="71"/>
      <c r="L4" s="71"/>
    </row>
    <row r="5" spans="1:12" ht="15" customHeight="1">
      <c r="A5" s="6"/>
      <c r="B5" s="6"/>
      <c r="C5" s="6"/>
      <c r="D5" s="6"/>
      <c r="E5" s="6"/>
      <c r="F5" s="6"/>
      <c r="G5" s="6"/>
      <c r="H5" s="6"/>
      <c r="I5" s="71" t="s">
        <v>776</v>
      </c>
      <c r="J5" s="71"/>
      <c r="K5" s="71"/>
      <c r="L5" s="71"/>
    </row>
    <row r="6" spans="1:12">
      <c r="A6" s="6"/>
      <c r="B6" s="6"/>
      <c r="C6" s="6"/>
      <c r="D6" s="6"/>
      <c r="E6" s="6"/>
      <c r="F6" s="6"/>
      <c r="G6" s="6"/>
      <c r="H6" s="6"/>
      <c r="I6" s="69"/>
      <c r="J6" s="69"/>
      <c r="K6" s="8"/>
    </row>
    <row r="7" spans="1:12">
      <c r="A7" s="6"/>
      <c r="B7" s="6"/>
      <c r="C7" s="70" t="s">
        <v>176</v>
      </c>
      <c r="D7" s="70"/>
      <c r="E7" s="70"/>
      <c r="F7" s="70"/>
      <c r="G7" s="70"/>
      <c r="H7" s="70"/>
      <c r="I7" s="70"/>
      <c r="J7" s="9"/>
      <c r="K7" s="8"/>
    </row>
    <row r="8" spans="1:12">
      <c r="A8" s="6"/>
      <c r="B8" s="6"/>
      <c r="C8" s="66" t="s">
        <v>22</v>
      </c>
      <c r="D8" s="66"/>
      <c r="E8" s="66"/>
      <c r="F8" s="66"/>
      <c r="G8" s="66"/>
      <c r="H8" s="66"/>
      <c r="I8" s="66"/>
      <c r="J8" s="8"/>
      <c r="K8" s="8"/>
    </row>
    <row r="9" spans="1:12" ht="106.5" customHeight="1">
      <c r="A9" s="10" t="s">
        <v>11</v>
      </c>
      <c r="B9" s="10" t="s">
        <v>1</v>
      </c>
      <c r="C9" s="10" t="s">
        <v>2</v>
      </c>
      <c r="D9" s="10" t="s">
        <v>3</v>
      </c>
      <c r="E9" s="10" t="s">
        <v>4</v>
      </c>
      <c r="F9" s="10" t="s">
        <v>5</v>
      </c>
      <c r="G9" s="10" t="s">
        <v>6</v>
      </c>
      <c r="H9" s="10" t="s">
        <v>7</v>
      </c>
      <c r="I9" s="10" t="s">
        <v>8</v>
      </c>
      <c r="J9" s="10" t="s">
        <v>9</v>
      </c>
      <c r="K9" s="11" t="s">
        <v>10</v>
      </c>
      <c r="L9" s="10" t="s">
        <v>48</v>
      </c>
    </row>
    <row r="10" spans="1:12" ht="81" customHeight="1">
      <c r="A10" s="12">
        <v>1</v>
      </c>
      <c r="B10" s="13" t="s">
        <v>13</v>
      </c>
      <c r="C10" s="14" t="s">
        <v>15</v>
      </c>
      <c r="D10" s="13" t="s">
        <v>54</v>
      </c>
      <c r="E10" s="15" t="s">
        <v>14</v>
      </c>
      <c r="F10" s="1">
        <v>1</v>
      </c>
      <c r="G10" s="1">
        <f>J10/F10</f>
        <v>1638000</v>
      </c>
      <c r="H10" s="16" t="s">
        <v>20</v>
      </c>
      <c r="I10" s="14" t="s">
        <v>43</v>
      </c>
      <c r="J10" s="15">
        <v>1638000</v>
      </c>
      <c r="K10" s="6"/>
      <c r="L10" s="15">
        <v>1638000</v>
      </c>
    </row>
    <row r="11" spans="1:12" ht="65.25" customHeight="1">
      <c r="A11" s="12">
        <v>2</v>
      </c>
      <c r="B11" s="12" t="s">
        <v>44</v>
      </c>
      <c r="C11" s="14" t="s">
        <v>15</v>
      </c>
      <c r="D11" s="12" t="s">
        <v>53</v>
      </c>
      <c r="E11" s="15" t="s">
        <v>14</v>
      </c>
      <c r="F11" s="1">
        <v>1</v>
      </c>
      <c r="G11" s="1">
        <f>J11/F11</f>
        <v>5160000</v>
      </c>
      <c r="H11" s="16" t="s">
        <v>20</v>
      </c>
      <c r="I11" s="14" t="s">
        <v>43</v>
      </c>
      <c r="J11" s="15">
        <v>5160000</v>
      </c>
      <c r="K11" s="6"/>
      <c r="L11" s="15">
        <v>5160000</v>
      </c>
    </row>
    <row r="12" spans="1:12" ht="122.25" customHeight="1">
      <c r="A12" s="12">
        <v>3</v>
      </c>
      <c r="B12" s="12" t="s">
        <v>774</v>
      </c>
      <c r="C12" s="14" t="s">
        <v>15</v>
      </c>
      <c r="D12" s="12" t="s">
        <v>775</v>
      </c>
      <c r="E12" s="15" t="s">
        <v>14</v>
      </c>
      <c r="F12" s="1">
        <v>1</v>
      </c>
      <c r="G12" s="1">
        <v>5742819</v>
      </c>
      <c r="H12" s="16" t="s">
        <v>18</v>
      </c>
      <c r="I12" s="14" t="s">
        <v>43</v>
      </c>
      <c r="J12" s="15">
        <f>G12*F12</f>
        <v>5742819</v>
      </c>
      <c r="K12" s="6">
        <v>7458000</v>
      </c>
      <c r="L12" s="15">
        <f>J12*1.12</f>
        <v>6431957.2800000003</v>
      </c>
    </row>
    <row r="13" spans="1:12" ht="54" customHeight="1">
      <c r="A13" s="12">
        <v>4</v>
      </c>
      <c r="B13" s="2" t="s">
        <v>24</v>
      </c>
      <c r="C13" s="14" t="s">
        <v>15</v>
      </c>
      <c r="D13" s="1" t="s">
        <v>23</v>
      </c>
      <c r="E13" s="15" t="s">
        <v>14</v>
      </c>
      <c r="F13" s="1">
        <v>1</v>
      </c>
      <c r="G13" s="1">
        <f>J13/F13</f>
        <v>5590178.5714285709</v>
      </c>
      <c r="H13" s="16" t="s">
        <v>18</v>
      </c>
      <c r="I13" s="14" t="s">
        <v>43</v>
      </c>
      <c r="J13" s="15">
        <f>L13/1.12</f>
        <v>5590178.5714285709</v>
      </c>
      <c r="K13" s="6"/>
      <c r="L13" s="15">
        <v>6261000</v>
      </c>
    </row>
    <row r="14" spans="1:12" ht="60">
      <c r="A14" s="12">
        <v>5</v>
      </c>
      <c r="B14" s="3" t="s">
        <v>331</v>
      </c>
      <c r="C14" s="14" t="s">
        <v>15</v>
      </c>
      <c r="D14" s="1" t="s">
        <v>23</v>
      </c>
      <c r="E14" s="15" t="s">
        <v>14</v>
      </c>
      <c r="F14" s="1">
        <v>1</v>
      </c>
      <c r="G14" s="1">
        <f>J14/F14</f>
        <v>201785.71428571426</v>
      </c>
      <c r="H14" s="16" t="s">
        <v>52</v>
      </c>
      <c r="I14" s="14" t="s">
        <v>51</v>
      </c>
      <c r="J14" s="15">
        <f t="shared" ref="J14:J98" si="0">L14/1.12</f>
        <v>201785.71428571426</v>
      </c>
      <c r="K14" s="6"/>
      <c r="L14" s="15">
        <v>226000</v>
      </c>
    </row>
    <row r="15" spans="1:12" ht="140.25" customHeight="1">
      <c r="A15" s="12">
        <v>6</v>
      </c>
      <c r="B15" s="3" t="s">
        <v>359</v>
      </c>
      <c r="C15" s="14" t="s">
        <v>15</v>
      </c>
      <c r="D15" s="17" t="s">
        <v>309</v>
      </c>
      <c r="E15" s="15" t="s">
        <v>14</v>
      </c>
      <c r="F15" s="1">
        <v>1</v>
      </c>
      <c r="G15" s="1">
        <f>J15</f>
        <v>66964.28571428571</v>
      </c>
      <c r="H15" s="16" t="s">
        <v>199</v>
      </c>
      <c r="I15" s="14" t="s">
        <v>310</v>
      </c>
      <c r="J15" s="18">
        <f t="shared" si="0"/>
        <v>66964.28571428571</v>
      </c>
      <c r="K15" s="6"/>
      <c r="L15" s="15">
        <v>75000</v>
      </c>
    </row>
    <row r="16" spans="1:12" ht="85.5" customHeight="1">
      <c r="A16" s="12">
        <v>6</v>
      </c>
      <c r="B16" s="3" t="s">
        <v>360</v>
      </c>
      <c r="C16" s="14" t="s">
        <v>15</v>
      </c>
      <c r="D16" s="19" t="s">
        <v>361</v>
      </c>
      <c r="E16" s="15" t="s">
        <v>14</v>
      </c>
      <c r="F16" s="1">
        <v>1</v>
      </c>
      <c r="G16" s="1">
        <f>J16</f>
        <v>62499.999999999993</v>
      </c>
      <c r="H16" s="16" t="s">
        <v>199</v>
      </c>
      <c r="I16" s="14" t="s">
        <v>50</v>
      </c>
      <c r="J16" s="15">
        <f t="shared" si="0"/>
        <v>62499.999999999993</v>
      </c>
      <c r="K16" s="6"/>
      <c r="L16" s="15">
        <v>70000</v>
      </c>
    </row>
    <row r="17" spans="1:12" s="5" customFormat="1" ht="60">
      <c r="A17" s="12">
        <v>7</v>
      </c>
      <c r="B17" s="13" t="s">
        <v>372</v>
      </c>
      <c r="C17" s="14" t="s">
        <v>373</v>
      </c>
      <c r="D17" s="20" t="s">
        <v>374</v>
      </c>
      <c r="E17" s="15" t="s">
        <v>14</v>
      </c>
      <c r="F17" s="1">
        <v>1</v>
      </c>
      <c r="G17" s="1">
        <v>7258181</v>
      </c>
      <c r="H17" s="15" t="s">
        <v>375</v>
      </c>
      <c r="I17" s="14" t="s">
        <v>50</v>
      </c>
      <c r="J17" s="15">
        <f>G17*F17</f>
        <v>7258181</v>
      </c>
      <c r="K17" s="15"/>
      <c r="L17" s="15">
        <f>J17*1.12</f>
        <v>8129162.7200000007</v>
      </c>
    </row>
    <row r="18" spans="1:12" s="23" customFormat="1" ht="60">
      <c r="A18" s="12">
        <v>8</v>
      </c>
      <c r="B18" s="3" t="s">
        <v>26</v>
      </c>
      <c r="C18" s="14" t="s">
        <v>16</v>
      </c>
      <c r="D18" s="1" t="s">
        <v>28</v>
      </c>
      <c r="E18" s="15" t="s">
        <v>19</v>
      </c>
      <c r="F18" s="1">
        <v>1</v>
      </c>
      <c r="G18" s="21">
        <f t="shared" ref="G18:G23" si="1">J18*F18</f>
        <v>102850892.85714285</v>
      </c>
      <c r="H18" s="16" t="s">
        <v>45</v>
      </c>
      <c r="I18" s="22" t="s">
        <v>43</v>
      </c>
      <c r="J18" s="18">
        <f t="shared" ref="J18:J23" si="2">L18/1.12</f>
        <v>102850892.85714285</v>
      </c>
      <c r="K18" s="6"/>
      <c r="L18" s="15">
        <v>115193000</v>
      </c>
    </row>
    <row r="19" spans="1:12" s="23" customFormat="1" ht="70.5" customHeight="1">
      <c r="A19" s="12">
        <v>9</v>
      </c>
      <c r="B19" s="1" t="s">
        <v>308</v>
      </c>
      <c r="C19" s="14" t="s">
        <v>16</v>
      </c>
      <c r="D19" s="1" t="s">
        <v>27</v>
      </c>
      <c r="E19" s="15" t="s">
        <v>19</v>
      </c>
      <c r="F19" s="1">
        <v>1</v>
      </c>
      <c r="G19" s="21">
        <f t="shared" si="1"/>
        <v>26517857.142857142</v>
      </c>
      <c r="H19" s="16" t="s">
        <v>45</v>
      </c>
      <c r="I19" s="22" t="s">
        <v>43</v>
      </c>
      <c r="J19" s="18">
        <f t="shared" si="2"/>
        <v>26517857.142857142</v>
      </c>
      <c r="K19" s="6"/>
      <c r="L19" s="15">
        <v>29700000</v>
      </c>
    </row>
    <row r="20" spans="1:12" s="23" customFormat="1" ht="54" customHeight="1">
      <c r="A20" s="12">
        <v>10</v>
      </c>
      <c r="B20" s="3" t="s">
        <v>29</v>
      </c>
      <c r="C20" s="14" t="s">
        <v>16</v>
      </c>
      <c r="D20" s="1" t="s">
        <v>30</v>
      </c>
      <c r="E20" s="15" t="s">
        <v>19</v>
      </c>
      <c r="F20" s="1">
        <v>1</v>
      </c>
      <c r="G20" s="21">
        <f t="shared" si="1"/>
        <v>49485714.285714284</v>
      </c>
      <c r="H20" s="16" t="s">
        <v>45</v>
      </c>
      <c r="I20" s="22" t="s">
        <v>43</v>
      </c>
      <c r="J20" s="18">
        <f t="shared" si="2"/>
        <v>49485714.285714284</v>
      </c>
      <c r="K20" s="6"/>
      <c r="L20" s="15">
        <v>55424000</v>
      </c>
    </row>
    <row r="21" spans="1:12" s="23" customFormat="1" ht="68.25" customHeight="1">
      <c r="A21" s="12">
        <v>11</v>
      </c>
      <c r="B21" s="1" t="s">
        <v>307</v>
      </c>
      <c r="C21" s="14" t="s">
        <v>16</v>
      </c>
      <c r="D21" s="1" t="s">
        <v>31</v>
      </c>
      <c r="E21" s="15" t="s">
        <v>19</v>
      </c>
      <c r="F21" s="1">
        <v>1</v>
      </c>
      <c r="G21" s="21">
        <f t="shared" si="1"/>
        <v>37288392.857142851</v>
      </c>
      <c r="H21" s="16" t="s">
        <v>45</v>
      </c>
      <c r="I21" s="22" t="s">
        <v>43</v>
      </c>
      <c r="J21" s="18">
        <f t="shared" si="2"/>
        <v>37288392.857142851</v>
      </c>
      <c r="K21" s="6"/>
      <c r="L21" s="15">
        <v>41763000</v>
      </c>
    </row>
    <row r="22" spans="1:12" s="23" customFormat="1" ht="45">
      <c r="A22" s="12">
        <v>12</v>
      </c>
      <c r="B22" s="20" t="s">
        <v>311</v>
      </c>
      <c r="C22" s="14" t="s">
        <v>16</v>
      </c>
      <c r="D22" s="20" t="s">
        <v>311</v>
      </c>
      <c r="E22" s="15" t="s">
        <v>19</v>
      </c>
      <c r="F22" s="1">
        <v>1</v>
      </c>
      <c r="G22" s="21">
        <f t="shared" si="1"/>
        <v>283035714.28571427</v>
      </c>
      <c r="H22" s="16" t="s">
        <v>25</v>
      </c>
      <c r="I22" s="22" t="s">
        <v>43</v>
      </c>
      <c r="J22" s="15">
        <f t="shared" si="2"/>
        <v>283035714.28571427</v>
      </c>
      <c r="K22" s="6"/>
      <c r="L22" s="15">
        <v>317000000</v>
      </c>
    </row>
    <row r="23" spans="1:12" s="23" customFormat="1" ht="45">
      <c r="A23" s="12">
        <v>13</v>
      </c>
      <c r="B23" s="3" t="s">
        <v>33</v>
      </c>
      <c r="C23" s="14" t="s">
        <v>16</v>
      </c>
      <c r="D23" s="1" t="s">
        <v>32</v>
      </c>
      <c r="E23" s="15" t="s">
        <v>19</v>
      </c>
      <c r="F23" s="1">
        <v>1</v>
      </c>
      <c r="G23" s="21">
        <f t="shared" si="1"/>
        <v>205469421.4285714</v>
      </c>
      <c r="H23" s="16" t="s">
        <v>45</v>
      </c>
      <c r="I23" s="22" t="s">
        <v>43</v>
      </c>
      <c r="J23" s="18">
        <f t="shared" si="2"/>
        <v>205469421.4285714</v>
      </c>
      <c r="K23" s="6"/>
      <c r="L23" s="15">
        <v>230125752</v>
      </c>
    </row>
    <row r="24" spans="1:12" s="23" customFormat="1" ht="45">
      <c r="A24" s="12">
        <v>14</v>
      </c>
      <c r="B24" s="3" t="s">
        <v>195</v>
      </c>
      <c r="C24" s="14" t="s">
        <v>15</v>
      </c>
      <c r="D24" s="1" t="s">
        <v>196</v>
      </c>
      <c r="E24" s="15" t="s">
        <v>19</v>
      </c>
      <c r="F24" s="1">
        <v>1</v>
      </c>
      <c r="G24" s="1">
        <v>151358248</v>
      </c>
      <c r="H24" s="16" t="s">
        <v>197</v>
      </c>
      <c r="I24" s="14" t="s">
        <v>43</v>
      </c>
      <c r="J24" s="1">
        <v>151358248</v>
      </c>
      <c r="K24" s="6"/>
      <c r="L24" s="1">
        <v>151358248</v>
      </c>
    </row>
    <row r="25" spans="1:12" ht="45">
      <c r="A25" s="12">
        <v>15</v>
      </c>
      <c r="B25" s="24" t="s">
        <v>312</v>
      </c>
      <c r="C25" s="14" t="s">
        <v>16</v>
      </c>
      <c r="D25" s="1" t="s">
        <v>196</v>
      </c>
      <c r="E25" s="24" t="s">
        <v>313</v>
      </c>
      <c r="F25" s="24">
        <v>1</v>
      </c>
      <c r="G25" s="1">
        <f t="shared" ref="G25:G46" si="3">J25*F25</f>
        <v>160714285.7142857</v>
      </c>
      <c r="H25" s="16" t="s">
        <v>45</v>
      </c>
      <c r="I25" s="14" t="s">
        <v>43</v>
      </c>
      <c r="J25" s="15">
        <f t="shared" ref="J25:J46" si="4">L25/1.12</f>
        <v>160714285.7142857</v>
      </c>
      <c r="K25" s="14"/>
      <c r="L25" s="25">
        <v>180000000</v>
      </c>
    </row>
    <row r="26" spans="1:12" ht="45">
      <c r="A26" s="12">
        <v>16</v>
      </c>
      <c r="B26" s="24" t="s">
        <v>314</v>
      </c>
      <c r="C26" s="14" t="s">
        <v>16</v>
      </c>
      <c r="D26" s="1" t="s">
        <v>196</v>
      </c>
      <c r="E26" s="24" t="s">
        <v>113</v>
      </c>
      <c r="F26" s="24">
        <v>1</v>
      </c>
      <c r="G26" s="1">
        <f t="shared" si="3"/>
        <v>8482142.8571428563</v>
      </c>
      <c r="H26" s="16" t="s">
        <v>45</v>
      </c>
      <c r="I26" s="14" t="s">
        <v>43</v>
      </c>
      <c r="J26" s="15">
        <f t="shared" si="4"/>
        <v>8482142.8571428563</v>
      </c>
      <c r="K26" s="14"/>
      <c r="L26" s="25">
        <v>9500000</v>
      </c>
    </row>
    <row r="27" spans="1:12" ht="45">
      <c r="A27" s="12">
        <v>17</v>
      </c>
      <c r="B27" s="24" t="s">
        <v>315</v>
      </c>
      <c r="C27" s="14" t="s">
        <v>16</v>
      </c>
      <c r="D27" s="1" t="s">
        <v>196</v>
      </c>
      <c r="E27" s="24" t="s">
        <v>113</v>
      </c>
      <c r="F27" s="24">
        <v>1</v>
      </c>
      <c r="G27" s="1">
        <f t="shared" si="3"/>
        <v>6785714.2857142854</v>
      </c>
      <c r="H27" s="16" t="s">
        <v>45</v>
      </c>
      <c r="I27" s="14" t="s">
        <v>43</v>
      </c>
      <c r="J27" s="15">
        <f t="shared" si="4"/>
        <v>6785714.2857142854</v>
      </c>
      <c r="K27" s="14"/>
      <c r="L27" s="25">
        <v>7600000</v>
      </c>
    </row>
    <row r="28" spans="1:12" ht="45">
      <c r="A28" s="12">
        <v>18</v>
      </c>
      <c r="B28" s="24" t="s">
        <v>316</v>
      </c>
      <c r="C28" s="14" t="s">
        <v>16</v>
      </c>
      <c r="D28" s="1" t="s">
        <v>196</v>
      </c>
      <c r="E28" s="24" t="s">
        <v>113</v>
      </c>
      <c r="F28" s="24">
        <v>1</v>
      </c>
      <c r="G28" s="1">
        <f t="shared" si="3"/>
        <v>36607142.857142851</v>
      </c>
      <c r="H28" s="16" t="s">
        <v>45</v>
      </c>
      <c r="I28" s="14" t="s">
        <v>43</v>
      </c>
      <c r="J28" s="15">
        <f t="shared" si="4"/>
        <v>36607142.857142851</v>
      </c>
      <c r="K28" s="14"/>
      <c r="L28" s="25">
        <v>41000000</v>
      </c>
    </row>
    <row r="29" spans="1:12" ht="45">
      <c r="A29" s="12">
        <v>19</v>
      </c>
      <c r="B29" s="24" t="s">
        <v>317</v>
      </c>
      <c r="C29" s="14" t="s">
        <v>16</v>
      </c>
      <c r="D29" s="1" t="s">
        <v>196</v>
      </c>
      <c r="E29" s="24" t="s">
        <v>113</v>
      </c>
      <c r="F29" s="24">
        <v>1</v>
      </c>
      <c r="G29" s="1">
        <f t="shared" si="3"/>
        <v>10178571.428571427</v>
      </c>
      <c r="H29" s="16" t="s">
        <v>45</v>
      </c>
      <c r="I29" s="14" t="s">
        <v>43</v>
      </c>
      <c r="J29" s="15">
        <f t="shared" si="4"/>
        <v>10178571.428571427</v>
      </c>
      <c r="K29" s="14"/>
      <c r="L29" s="25">
        <v>11400000</v>
      </c>
    </row>
    <row r="30" spans="1:12" ht="45">
      <c r="A30" s="12">
        <v>20</v>
      </c>
      <c r="B30" s="24" t="s">
        <v>318</v>
      </c>
      <c r="C30" s="14" t="s">
        <v>16</v>
      </c>
      <c r="D30" s="1" t="s">
        <v>196</v>
      </c>
      <c r="E30" s="24" t="s">
        <v>113</v>
      </c>
      <c r="F30" s="24">
        <v>8</v>
      </c>
      <c r="G30" s="1">
        <f t="shared" si="3"/>
        <v>48571428.571428567</v>
      </c>
      <c r="H30" s="16" t="s">
        <v>45</v>
      </c>
      <c r="I30" s="14" t="s">
        <v>43</v>
      </c>
      <c r="J30" s="15">
        <f t="shared" si="4"/>
        <v>6071428.5714285709</v>
      </c>
      <c r="K30" s="14"/>
      <c r="L30" s="25">
        <v>6800000</v>
      </c>
    </row>
    <row r="31" spans="1:12" ht="45">
      <c r="A31" s="12">
        <v>21</v>
      </c>
      <c r="B31" s="24" t="s">
        <v>319</v>
      </c>
      <c r="C31" s="14" t="s">
        <v>16</v>
      </c>
      <c r="D31" s="1" t="s">
        <v>196</v>
      </c>
      <c r="E31" s="24" t="s">
        <v>113</v>
      </c>
      <c r="F31" s="26">
        <v>1</v>
      </c>
      <c r="G31" s="1">
        <f t="shared" si="3"/>
        <v>4464285.7142857136</v>
      </c>
      <c r="H31" s="16" t="s">
        <v>45</v>
      </c>
      <c r="I31" s="14" t="s">
        <v>43</v>
      </c>
      <c r="J31" s="15">
        <f t="shared" si="4"/>
        <v>4464285.7142857136</v>
      </c>
      <c r="K31" s="14"/>
      <c r="L31" s="25">
        <v>5000000</v>
      </c>
    </row>
    <row r="32" spans="1:12" ht="45">
      <c r="A32" s="12">
        <v>22</v>
      </c>
      <c r="B32" s="24" t="s">
        <v>320</v>
      </c>
      <c r="C32" s="14" t="s">
        <v>16</v>
      </c>
      <c r="D32" s="1" t="s">
        <v>196</v>
      </c>
      <c r="E32" s="24" t="s">
        <v>113</v>
      </c>
      <c r="F32" s="26">
        <v>1</v>
      </c>
      <c r="G32" s="1">
        <f t="shared" si="3"/>
        <v>5446428.5714285709</v>
      </c>
      <c r="H32" s="16" t="s">
        <v>45</v>
      </c>
      <c r="I32" s="14" t="s">
        <v>43</v>
      </c>
      <c r="J32" s="15">
        <f t="shared" si="4"/>
        <v>5446428.5714285709</v>
      </c>
      <c r="K32" s="14"/>
      <c r="L32" s="25">
        <v>6100000</v>
      </c>
    </row>
    <row r="33" spans="1:12" ht="45">
      <c r="A33" s="12">
        <v>23</v>
      </c>
      <c r="B33" s="26" t="s">
        <v>321</v>
      </c>
      <c r="C33" s="14" t="s">
        <v>16</v>
      </c>
      <c r="D33" s="1" t="s">
        <v>196</v>
      </c>
      <c r="E33" s="24" t="s">
        <v>113</v>
      </c>
      <c r="F33" s="26">
        <v>1</v>
      </c>
      <c r="G33" s="1">
        <f t="shared" si="3"/>
        <v>20535714.285714284</v>
      </c>
      <c r="H33" s="16" t="s">
        <v>45</v>
      </c>
      <c r="I33" s="14" t="s">
        <v>43</v>
      </c>
      <c r="J33" s="15">
        <f t="shared" si="4"/>
        <v>20535714.285714284</v>
      </c>
      <c r="K33" s="14"/>
      <c r="L33" s="25">
        <v>23000000</v>
      </c>
    </row>
    <row r="34" spans="1:12" ht="45">
      <c r="A34" s="12">
        <v>24</v>
      </c>
      <c r="B34" s="24" t="s">
        <v>322</v>
      </c>
      <c r="C34" s="14" t="s">
        <v>16</v>
      </c>
      <c r="D34" s="1" t="s">
        <v>196</v>
      </c>
      <c r="E34" s="24" t="s">
        <v>113</v>
      </c>
      <c r="F34" s="24">
        <v>2</v>
      </c>
      <c r="G34" s="1">
        <f t="shared" si="3"/>
        <v>221428.57142857142</v>
      </c>
      <c r="H34" s="16" t="s">
        <v>45</v>
      </c>
      <c r="I34" s="14" t="s">
        <v>43</v>
      </c>
      <c r="J34" s="15">
        <f t="shared" si="4"/>
        <v>110714.28571428571</v>
      </c>
      <c r="K34" s="14"/>
      <c r="L34" s="25">
        <v>124000</v>
      </c>
    </row>
    <row r="35" spans="1:12" ht="45">
      <c r="A35" s="12">
        <v>25</v>
      </c>
      <c r="B35" s="24" t="s">
        <v>322</v>
      </c>
      <c r="C35" s="14" t="s">
        <v>16</v>
      </c>
      <c r="D35" s="1" t="s">
        <v>196</v>
      </c>
      <c r="E35" s="24" t="s">
        <v>113</v>
      </c>
      <c r="F35" s="24">
        <v>3</v>
      </c>
      <c r="G35" s="1">
        <f t="shared" si="3"/>
        <v>136607.14285714284</v>
      </c>
      <c r="H35" s="16" t="s">
        <v>45</v>
      </c>
      <c r="I35" s="14" t="s">
        <v>43</v>
      </c>
      <c r="J35" s="15">
        <f t="shared" si="4"/>
        <v>45535.714285714283</v>
      </c>
      <c r="K35" s="14"/>
      <c r="L35" s="25">
        <v>51000</v>
      </c>
    </row>
    <row r="36" spans="1:12" ht="45">
      <c r="A36" s="12">
        <v>26</v>
      </c>
      <c r="B36" s="24" t="s">
        <v>322</v>
      </c>
      <c r="C36" s="14" t="s">
        <v>16</v>
      </c>
      <c r="D36" s="1" t="s">
        <v>196</v>
      </c>
      <c r="E36" s="24" t="s">
        <v>113</v>
      </c>
      <c r="F36" s="24">
        <v>1</v>
      </c>
      <c r="G36" s="1">
        <f t="shared" si="3"/>
        <v>25892.857142857141</v>
      </c>
      <c r="H36" s="16" t="s">
        <v>45</v>
      </c>
      <c r="I36" s="14" t="s">
        <v>43</v>
      </c>
      <c r="J36" s="15">
        <f t="shared" si="4"/>
        <v>25892.857142857141</v>
      </c>
      <c r="K36" s="14"/>
      <c r="L36" s="25">
        <v>29000</v>
      </c>
    </row>
    <row r="37" spans="1:12" ht="45">
      <c r="A37" s="12">
        <v>27</v>
      </c>
      <c r="B37" s="24" t="s">
        <v>322</v>
      </c>
      <c r="C37" s="14" t="s">
        <v>16</v>
      </c>
      <c r="D37" s="1" t="s">
        <v>196</v>
      </c>
      <c r="E37" s="24" t="s">
        <v>113</v>
      </c>
      <c r="F37" s="24">
        <v>1</v>
      </c>
      <c r="G37" s="1">
        <f t="shared" si="3"/>
        <v>54464.28571428571</v>
      </c>
      <c r="H37" s="16" t="s">
        <v>45</v>
      </c>
      <c r="I37" s="14" t="s">
        <v>43</v>
      </c>
      <c r="J37" s="15">
        <f t="shared" si="4"/>
        <v>54464.28571428571</v>
      </c>
      <c r="K37" s="14"/>
      <c r="L37" s="25">
        <v>61000</v>
      </c>
    </row>
    <row r="38" spans="1:12" ht="45">
      <c r="A38" s="12">
        <v>28</v>
      </c>
      <c r="B38" s="24" t="s">
        <v>322</v>
      </c>
      <c r="C38" s="14" t="s">
        <v>16</v>
      </c>
      <c r="D38" s="1" t="s">
        <v>196</v>
      </c>
      <c r="E38" s="24" t="s">
        <v>113</v>
      </c>
      <c r="F38" s="24">
        <v>1</v>
      </c>
      <c r="G38" s="1">
        <f t="shared" si="3"/>
        <v>62499.999999999993</v>
      </c>
      <c r="H38" s="16" t="s">
        <v>45</v>
      </c>
      <c r="I38" s="14" t="s">
        <v>43</v>
      </c>
      <c r="J38" s="15">
        <f t="shared" si="4"/>
        <v>62499.999999999993</v>
      </c>
      <c r="K38" s="14"/>
      <c r="L38" s="25">
        <v>70000</v>
      </c>
    </row>
    <row r="39" spans="1:12" ht="45">
      <c r="A39" s="12">
        <v>29</v>
      </c>
      <c r="B39" s="24" t="s">
        <v>323</v>
      </c>
      <c r="C39" s="14" t="s">
        <v>16</v>
      </c>
      <c r="D39" s="1" t="s">
        <v>196</v>
      </c>
      <c r="E39" s="24" t="s">
        <v>113</v>
      </c>
      <c r="F39" s="24">
        <v>1</v>
      </c>
      <c r="G39" s="1">
        <f t="shared" si="3"/>
        <v>15759821.428571427</v>
      </c>
      <c r="H39" s="16" t="s">
        <v>45</v>
      </c>
      <c r="I39" s="14" t="s">
        <v>43</v>
      </c>
      <c r="J39" s="15">
        <f t="shared" si="4"/>
        <v>15759821.428571427</v>
      </c>
      <c r="K39" s="14"/>
      <c r="L39" s="25">
        <v>17651000</v>
      </c>
    </row>
    <row r="40" spans="1:12" ht="45">
      <c r="A40" s="12">
        <v>30</v>
      </c>
      <c r="B40" s="24" t="s">
        <v>324</v>
      </c>
      <c r="C40" s="14" t="s">
        <v>16</v>
      </c>
      <c r="D40" s="1" t="s">
        <v>196</v>
      </c>
      <c r="E40" s="24" t="s">
        <v>113</v>
      </c>
      <c r="F40" s="24">
        <v>1</v>
      </c>
      <c r="G40" s="1">
        <f t="shared" si="3"/>
        <v>4821428.5714285709</v>
      </c>
      <c r="H40" s="16" t="s">
        <v>45</v>
      </c>
      <c r="I40" s="14" t="s">
        <v>43</v>
      </c>
      <c r="J40" s="15">
        <f t="shared" si="4"/>
        <v>4821428.5714285709</v>
      </c>
      <c r="K40" s="14"/>
      <c r="L40" s="25">
        <v>5400000</v>
      </c>
    </row>
    <row r="41" spans="1:12" ht="45">
      <c r="A41" s="12">
        <v>31</v>
      </c>
      <c r="B41" s="24" t="s">
        <v>325</v>
      </c>
      <c r="C41" s="14" t="s">
        <v>16</v>
      </c>
      <c r="D41" s="1" t="s">
        <v>196</v>
      </c>
      <c r="E41" s="24" t="s">
        <v>113</v>
      </c>
      <c r="F41" s="24">
        <v>1</v>
      </c>
      <c r="G41" s="1">
        <f t="shared" si="3"/>
        <v>4575892.8571428563</v>
      </c>
      <c r="H41" s="16" t="s">
        <v>45</v>
      </c>
      <c r="I41" s="14" t="s">
        <v>43</v>
      </c>
      <c r="J41" s="15">
        <f t="shared" si="4"/>
        <v>4575892.8571428563</v>
      </c>
      <c r="K41" s="14"/>
      <c r="L41" s="25">
        <v>5125000</v>
      </c>
    </row>
    <row r="42" spans="1:12" ht="45">
      <c r="A42" s="12">
        <v>32</v>
      </c>
      <c r="B42" s="24" t="s">
        <v>326</v>
      </c>
      <c r="C42" s="14" t="s">
        <v>16</v>
      </c>
      <c r="D42" s="1" t="s">
        <v>196</v>
      </c>
      <c r="E42" s="24" t="s">
        <v>113</v>
      </c>
      <c r="F42" s="24">
        <v>1</v>
      </c>
      <c r="G42" s="1">
        <f t="shared" si="3"/>
        <v>5308035.7142857136</v>
      </c>
      <c r="H42" s="16" t="s">
        <v>45</v>
      </c>
      <c r="I42" s="14" t="s">
        <v>43</v>
      </c>
      <c r="J42" s="15">
        <f t="shared" si="4"/>
        <v>5308035.7142857136</v>
      </c>
      <c r="K42" s="14"/>
      <c r="L42" s="25">
        <v>5945000</v>
      </c>
    </row>
    <row r="43" spans="1:12" ht="60">
      <c r="A43" s="12">
        <v>33</v>
      </c>
      <c r="B43" s="24" t="s">
        <v>327</v>
      </c>
      <c r="C43" s="14" t="s">
        <v>16</v>
      </c>
      <c r="D43" s="1" t="s">
        <v>196</v>
      </c>
      <c r="E43" s="24" t="s">
        <v>113</v>
      </c>
      <c r="F43" s="24">
        <v>1</v>
      </c>
      <c r="G43" s="1">
        <f t="shared" si="3"/>
        <v>16875000</v>
      </c>
      <c r="H43" s="16" t="s">
        <v>45</v>
      </c>
      <c r="I43" s="14" t="s">
        <v>43</v>
      </c>
      <c r="J43" s="15">
        <f t="shared" si="4"/>
        <v>16875000</v>
      </c>
      <c r="K43" s="14"/>
      <c r="L43" s="25">
        <v>18900000</v>
      </c>
    </row>
    <row r="44" spans="1:12" ht="45">
      <c r="A44" s="12">
        <v>34</v>
      </c>
      <c r="B44" s="24" t="s">
        <v>328</v>
      </c>
      <c r="C44" s="14" t="s">
        <v>16</v>
      </c>
      <c r="D44" s="1" t="s">
        <v>196</v>
      </c>
      <c r="E44" s="24" t="s">
        <v>113</v>
      </c>
      <c r="F44" s="24">
        <v>1</v>
      </c>
      <c r="G44" s="1">
        <f t="shared" si="3"/>
        <v>33928571.428571425</v>
      </c>
      <c r="H44" s="16" t="s">
        <v>45</v>
      </c>
      <c r="I44" s="14" t="s">
        <v>43</v>
      </c>
      <c r="J44" s="15">
        <f t="shared" si="4"/>
        <v>33928571.428571425</v>
      </c>
      <c r="K44" s="14"/>
      <c r="L44" s="25">
        <v>38000000</v>
      </c>
    </row>
    <row r="45" spans="1:12" ht="45">
      <c r="A45" s="12">
        <v>35</v>
      </c>
      <c r="B45" s="24" t="s">
        <v>329</v>
      </c>
      <c r="C45" s="14" t="s">
        <v>16</v>
      </c>
      <c r="D45" s="1" t="s">
        <v>196</v>
      </c>
      <c r="E45" s="24" t="s">
        <v>113</v>
      </c>
      <c r="F45" s="24">
        <v>1</v>
      </c>
      <c r="G45" s="1">
        <f t="shared" si="3"/>
        <v>42857142.857142851</v>
      </c>
      <c r="H45" s="16" t="s">
        <v>45</v>
      </c>
      <c r="I45" s="14" t="s">
        <v>43</v>
      </c>
      <c r="J45" s="15">
        <f t="shared" si="4"/>
        <v>42857142.857142851</v>
      </c>
      <c r="K45" s="14"/>
      <c r="L45" s="25">
        <v>48000000</v>
      </c>
    </row>
    <row r="46" spans="1:12" ht="45">
      <c r="A46" s="12">
        <v>36</v>
      </c>
      <c r="B46" s="24" t="s">
        <v>330</v>
      </c>
      <c r="C46" s="14" t="s">
        <v>16</v>
      </c>
      <c r="D46" s="1" t="s">
        <v>196</v>
      </c>
      <c r="E46" s="24" t="s">
        <v>113</v>
      </c>
      <c r="F46" s="24">
        <v>1</v>
      </c>
      <c r="G46" s="1">
        <f t="shared" si="3"/>
        <v>115785714.28571427</v>
      </c>
      <c r="H46" s="16" t="s">
        <v>45</v>
      </c>
      <c r="I46" s="14" t="s">
        <v>43</v>
      </c>
      <c r="J46" s="15">
        <f t="shared" si="4"/>
        <v>115785714.28571427</v>
      </c>
      <c r="K46" s="14"/>
      <c r="L46" s="25">
        <v>129680000</v>
      </c>
    </row>
    <row r="47" spans="1:12" ht="76.5" customHeight="1">
      <c r="A47" s="12">
        <v>37</v>
      </c>
      <c r="B47" s="1" t="s">
        <v>34</v>
      </c>
      <c r="C47" s="14" t="s">
        <v>17</v>
      </c>
      <c r="D47" s="1" t="s">
        <v>39</v>
      </c>
      <c r="E47" s="15" t="s">
        <v>19</v>
      </c>
      <c r="F47" s="1">
        <v>1</v>
      </c>
      <c r="G47" s="1">
        <f>J47/F47</f>
        <v>8038571.4285714282</v>
      </c>
      <c r="H47" s="16" t="s">
        <v>25</v>
      </c>
      <c r="I47" s="14" t="s">
        <v>43</v>
      </c>
      <c r="J47" s="15">
        <f t="shared" si="0"/>
        <v>8038571.4285714282</v>
      </c>
      <c r="K47" s="6"/>
      <c r="L47" s="1">
        <v>9003200</v>
      </c>
    </row>
    <row r="48" spans="1:12" ht="91.5" customHeight="1">
      <c r="A48" s="12">
        <v>38</v>
      </c>
      <c r="B48" s="3" t="s">
        <v>35</v>
      </c>
      <c r="C48" s="14" t="s">
        <v>16</v>
      </c>
      <c r="D48" s="3" t="s">
        <v>38</v>
      </c>
      <c r="E48" s="15" t="s">
        <v>19</v>
      </c>
      <c r="F48" s="1">
        <v>1</v>
      </c>
      <c r="G48" s="1">
        <f>J48/F48</f>
        <v>12067410.714285713</v>
      </c>
      <c r="H48" s="16" t="s">
        <v>42</v>
      </c>
      <c r="I48" s="14" t="s">
        <v>43</v>
      </c>
      <c r="J48" s="15">
        <f t="shared" si="0"/>
        <v>12067410.714285713</v>
      </c>
      <c r="K48" s="6"/>
      <c r="L48" s="1">
        <v>13515500</v>
      </c>
    </row>
    <row r="49" spans="1:12" ht="91.5" customHeight="1">
      <c r="A49" s="12">
        <v>39</v>
      </c>
      <c r="B49" s="3" t="s">
        <v>36</v>
      </c>
      <c r="C49" s="14" t="s">
        <v>17</v>
      </c>
      <c r="D49" s="3" t="s">
        <v>37</v>
      </c>
      <c r="E49" s="15" t="s">
        <v>19</v>
      </c>
      <c r="F49" s="1">
        <v>1</v>
      </c>
      <c r="G49" s="1">
        <f>J49/F49</f>
        <v>300000</v>
      </c>
      <c r="H49" s="16" t="s">
        <v>42</v>
      </c>
      <c r="I49" s="14" t="s">
        <v>43</v>
      </c>
      <c r="J49" s="15">
        <f t="shared" si="0"/>
        <v>300000</v>
      </c>
      <c r="K49" s="6"/>
      <c r="L49" s="1">
        <v>336000</v>
      </c>
    </row>
    <row r="50" spans="1:12" ht="105" customHeight="1">
      <c r="A50" s="12">
        <v>40</v>
      </c>
      <c r="B50" s="3" t="s">
        <v>40</v>
      </c>
      <c r="C50" s="14" t="s">
        <v>17</v>
      </c>
      <c r="D50" s="1" t="s">
        <v>41</v>
      </c>
      <c r="E50" s="15" t="s">
        <v>19</v>
      </c>
      <c r="F50" s="1">
        <v>1</v>
      </c>
      <c r="G50" s="1">
        <f>J50/F50</f>
        <v>2541964</v>
      </c>
      <c r="H50" s="16" t="s">
        <v>42</v>
      </c>
      <c r="I50" s="14" t="s">
        <v>43</v>
      </c>
      <c r="J50" s="15">
        <v>2541964</v>
      </c>
      <c r="K50" s="6"/>
      <c r="L50" s="1">
        <v>2847000</v>
      </c>
    </row>
    <row r="51" spans="1:12" ht="105.75" customHeight="1">
      <c r="A51" s="12">
        <v>41</v>
      </c>
      <c r="B51" s="3" t="s">
        <v>191</v>
      </c>
      <c r="C51" s="14" t="s">
        <v>15</v>
      </c>
      <c r="D51" s="4" t="s">
        <v>198</v>
      </c>
      <c r="E51" s="15" t="s">
        <v>14</v>
      </c>
      <c r="F51" s="1">
        <v>1</v>
      </c>
      <c r="G51" s="1">
        <f>J51/F51</f>
        <v>12321.428571428571</v>
      </c>
      <c r="H51" s="16" t="s">
        <v>192</v>
      </c>
      <c r="I51" s="14" t="s">
        <v>43</v>
      </c>
      <c r="J51" s="15">
        <f t="shared" si="0"/>
        <v>12321.428571428571</v>
      </c>
      <c r="K51" s="6"/>
      <c r="L51" s="1">
        <v>13800</v>
      </c>
    </row>
    <row r="52" spans="1:12" ht="103.5" customHeight="1">
      <c r="A52" s="12">
        <v>42</v>
      </c>
      <c r="B52" s="3" t="s">
        <v>332</v>
      </c>
      <c r="C52" s="14" t="s">
        <v>15</v>
      </c>
      <c r="D52" s="4" t="s">
        <v>333</v>
      </c>
      <c r="E52" s="15" t="s">
        <v>14</v>
      </c>
      <c r="F52" s="1">
        <v>1</v>
      </c>
      <c r="G52" s="1">
        <f>J52</f>
        <v>80357.142857142855</v>
      </c>
      <c r="H52" s="16" t="s">
        <v>192</v>
      </c>
      <c r="I52" s="14" t="s">
        <v>43</v>
      </c>
      <c r="J52" s="15">
        <f t="shared" si="0"/>
        <v>80357.142857142855</v>
      </c>
      <c r="K52" s="6"/>
      <c r="L52" s="1">
        <v>90000</v>
      </c>
    </row>
    <row r="53" spans="1:12" ht="91.5" customHeight="1">
      <c r="A53" s="12">
        <v>43</v>
      </c>
      <c r="B53" s="3" t="s">
        <v>193</v>
      </c>
      <c r="C53" s="14" t="s">
        <v>15</v>
      </c>
      <c r="D53" s="4" t="s">
        <v>194</v>
      </c>
      <c r="E53" s="15" t="s">
        <v>14</v>
      </c>
      <c r="F53" s="1">
        <v>1</v>
      </c>
      <c r="G53" s="1">
        <f t="shared" ref="G53:G84" si="5">J53/F53</f>
        <v>89285.714285714275</v>
      </c>
      <c r="H53" s="16" t="s">
        <v>178</v>
      </c>
      <c r="I53" s="14" t="s">
        <v>43</v>
      </c>
      <c r="J53" s="15">
        <f t="shared" si="0"/>
        <v>89285.714285714275</v>
      </c>
      <c r="K53" s="6"/>
      <c r="L53" s="1">
        <v>100000</v>
      </c>
    </row>
    <row r="54" spans="1:12" ht="91.5" customHeight="1">
      <c r="A54" s="12">
        <v>44</v>
      </c>
      <c r="B54" s="27" t="s">
        <v>57</v>
      </c>
      <c r="C54" s="14" t="s">
        <v>16</v>
      </c>
      <c r="D54" s="4" t="s">
        <v>58</v>
      </c>
      <c r="E54" s="15" t="s">
        <v>19</v>
      </c>
      <c r="F54" s="1">
        <v>1</v>
      </c>
      <c r="G54" s="1">
        <f t="shared" si="5"/>
        <v>17213545</v>
      </c>
      <c r="H54" s="16" t="s">
        <v>18</v>
      </c>
      <c r="I54" s="14" t="s">
        <v>43</v>
      </c>
      <c r="J54" s="15">
        <v>17213545</v>
      </c>
      <c r="K54" s="6"/>
      <c r="L54" s="1">
        <v>19279170</v>
      </c>
    </row>
    <row r="55" spans="1:12" ht="91.5" customHeight="1">
      <c r="A55" s="12">
        <v>45</v>
      </c>
      <c r="B55" s="27" t="s">
        <v>334</v>
      </c>
      <c r="C55" s="14" t="s">
        <v>16</v>
      </c>
      <c r="D55" s="4" t="s">
        <v>335</v>
      </c>
      <c r="E55" s="15" t="s">
        <v>14</v>
      </c>
      <c r="F55" s="1">
        <v>1</v>
      </c>
      <c r="G55" s="1">
        <f t="shared" si="5"/>
        <v>8392857.1428571418</v>
      </c>
      <c r="H55" s="16" t="s">
        <v>18</v>
      </c>
      <c r="I55" s="14" t="s">
        <v>43</v>
      </c>
      <c r="J55" s="15">
        <f t="shared" si="0"/>
        <v>8392857.1428571418</v>
      </c>
      <c r="K55" s="6"/>
      <c r="L55" s="1">
        <v>9400000</v>
      </c>
    </row>
    <row r="56" spans="1:12" ht="91.5" customHeight="1">
      <c r="A56" s="12">
        <v>46</v>
      </c>
      <c r="B56" s="24" t="s">
        <v>59</v>
      </c>
      <c r="C56" s="28" t="s">
        <v>17</v>
      </c>
      <c r="D56" s="24" t="s">
        <v>123</v>
      </c>
      <c r="E56" s="24" t="s">
        <v>166</v>
      </c>
      <c r="F56" s="24">
        <v>10</v>
      </c>
      <c r="G56" s="1">
        <f t="shared" si="5"/>
        <v>66.964285714285708</v>
      </c>
      <c r="H56" s="16" t="s">
        <v>168</v>
      </c>
      <c r="I56" s="14" t="s">
        <v>43</v>
      </c>
      <c r="J56" s="15">
        <f t="shared" si="0"/>
        <v>669.64285714285711</v>
      </c>
      <c r="K56" s="6"/>
      <c r="L56" s="15">
        <v>750</v>
      </c>
    </row>
    <row r="57" spans="1:12" ht="91.5" customHeight="1">
      <c r="A57" s="12">
        <v>47</v>
      </c>
      <c r="B57" s="24" t="s">
        <v>60</v>
      </c>
      <c r="C57" s="28" t="s">
        <v>17</v>
      </c>
      <c r="D57" s="24" t="s">
        <v>767</v>
      </c>
      <c r="E57" s="24" t="s">
        <v>110</v>
      </c>
      <c r="F57" s="24">
        <v>20</v>
      </c>
      <c r="G57" s="1">
        <f t="shared" si="5"/>
        <v>290.17857142857144</v>
      </c>
      <c r="H57" s="16" t="s">
        <v>168</v>
      </c>
      <c r="I57" s="14" t="s">
        <v>43</v>
      </c>
      <c r="J57" s="15">
        <f t="shared" si="0"/>
        <v>5803.5714285714284</v>
      </c>
      <c r="K57" s="6"/>
      <c r="L57" s="15">
        <v>6500</v>
      </c>
    </row>
    <row r="58" spans="1:12" ht="91.5" customHeight="1">
      <c r="A58" s="12">
        <v>48</v>
      </c>
      <c r="B58" s="24" t="s">
        <v>61</v>
      </c>
      <c r="C58" s="28" t="s">
        <v>17</v>
      </c>
      <c r="D58" s="24" t="s">
        <v>124</v>
      </c>
      <c r="E58" s="24" t="s">
        <v>111</v>
      </c>
      <c r="F58" s="24">
        <v>10</v>
      </c>
      <c r="G58" s="1">
        <f t="shared" si="5"/>
        <v>857.14285714285711</v>
      </c>
      <c r="H58" s="16" t="s">
        <v>168</v>
      </c>
      <c r="I58" s="14" t="s">
        <v>43</v>
      </c>
      <c r="J58" s="15">
        <f t="shared" si="0"/>
        <v>8571.4285714285706</v>
      </c>
      <c r="K58" s="6"/>
      <c r="L58" s="15">
        <v>9600</v>
      </c>
    </row>
    <row r="59" spans="1:12" ht="91.5" customHeight="1">
      <c r="A59" s="12">
        <v>49</v>
      </c>
      <c r="B59" s="24" t="s">
        <v>62</v>
      </c>
      <c r="C59" s="28" t="s">
        <v>17</v>
      </c>
      <c r="D59" s="24" t="s">
        <v>125</v>
      </c>
      <c r="E59" s="24" t="s">
        <v>111</v>
      </c>
      <c r="F59" s="24">
        <v>516</v>
      </c>
      <c r="G59" s="1">
        <f t="shared" si="5"/>
        <v>401.78571428571422</v>
      </c>
      <c r="H59" s="16" t="s">
        <v>168</v>
      </c>
      <c r="I59" s="14" t="s">
        <v>43</v>
      </c>
      <c r="J59" s="15">
        <f t="shared" si="0"/>
        <v>207321.42857142855</v>
      </c>
      <c r="K59" s="6"/>
      <c r="L59" s="15">
        <v>232200</v>
      </c>
    </row>
    <row r="60" spans="1:12" ht="91.5" customHeight="1">
      <c r="A60" s="12">
        <v>50</v>
      </c>
      <c r="B60" s="24" t="s">
        <v>63</v>
      </c>
      <c r="C60" s="28" t="s">
        <v>17</v>
      </c>
      <c r="D60" s="24" t="s">
        <v>112</v>
      </c>
      <c r="E60" s="24" t="s">
        <v>113</v>
      </c>
      <c r="F60" s="24">
        <v>20</v>
      </c>
      <c r="G60" s="1">
        <f t="shared" si="5"/>
        <v>276.78571428571428</v>
      </c>
      <c r="H60" s="16" t="s">
        <v>168</v>
      </c>
      <c r="I60" s="14" t="s">
        <v>43</v>
      </c>
      <c r="J60" s="15">
        <f t="shared" si="0"/>
        <v>5535.7142857142853</v>
      </c>
      <c r="K60" s="6"/>
      <c r="L60" s="15">
        <v>6200</v>
      </c>
    </row>
    <row r="61" spans="1:12" ht="91.5" customHeight="1">
      <c r="A61" s="12">
        <v>51</v>
      </c>
      <c r="B61" s="24" t="s">
        <v>64</v>
      </c>
      <c r="C61" s="28" t="s">
        <v>17</v>
      </c>
      <c r="D61" s="24" t="s">
        <v>768</v>
      </c>
      <c r="E61" s="24" t="s">
        <v>113</v>
      </c>
      <c r="F61" s="24">
        <v>10</v>
      </c>
      <c r="G61" s="1">
        <f t="shared" si="5"/>
        <v>857.14285714285711</v>
      </c>
      <c r="H61" s="16" t="s">
        <v>168</v>
      </c>
      <c r="I61" s="14" t="s">
        <v>43</v>
      </c>
      <c r="J61" s="15">
        <f t="shared" si="0"/>
        <v>8571.4285714285706</v>
      </c>
      <c r="K61" s="6"/>
      <c r="L61" s="15">
        <v>9600</v>
      </c>
    </row>
    <row r="62" spans="1:12" ht="91.5" customHeight="1">
      <c r="A62" s="12">
        <v>52</v>
      </c>
      <c r="B62" s="24" t="s">
        <v>65</v>
      </c>
      <c r="C62" s="28" t="s">
        <v>17</v>
      </c>
      <c r="D62" s="24" t="s">
        <v>114</v>
      </c>
      <c r="E62" s="24" t="s">
        <v>113</v>
      </c>
      <c r="F62" s="24">
        <v>10</v>
      </c>
      <c r="G62" s="1">
        <f t="shared" si="5"/>
        <v>892.85714285714278</v>
      </c>
      <c r="H62" s="16" t="s">
        <v>168</v>
      </c>
      <c r="I62" s="14" t="s">
        <v>43</v>
      </c>
      <c r="J62" s="15">
        <f t="shared" si="0"/>
        <v>8928.5714285714275</v>
      </c>
      <c r="K62" s="6"/>
      <c r="L62" s="15">
        <v>10000</v>
      </c>
    </row>
    <row r="63" spans="1:12" ht="91.5" customHeight="1">
      <c r="A63" s="12">
        <v>53</v>
      </c>
      <c r="B63" s="24" t="s">
        <v>66</v>
      </c>
      <c r="C63" s="29" t="s">
        <v>17</v>
      </c>
      <c r="D63" s="24" t="s">
        <v>126</v>
      </c>
      <c r="E63" s="24" t="s">
        <v>113</v>
      </c>
      <c r="F63" s="30">
        <v>500</v>
      </c>
      <c r="G63" s="1">
        <f t="shared" si="5"/>
        <v>8.928571428571427</v>
      </c>
      <c r="H63" s="16" t="s">
        <v>168</v>
      </c>
      <c r="I63" s="14" t="s">
        <v>43</v>
      </c>
      <c r="J63" s="15">
        <f t="shared" si="0"/>
        <v>4464.2857142857138</v>
      </c>
      <c r="K63" s="6"/>
      <c r="L63" s="15">
        <v>5000</v>
      </c>
    </row>
    <row r="64" spans="1:12" ht="91.5" customHeight="1">
      <c r="A64" s="12">
        <v>54</v>
      </c>
      <c r="B64" s="24" t="s">
        <v>66</v>
      </c>
      <c r="C64" s="28" t="s">
        <v>17</v>
      </c>
      <c r="D64" s="24" t="s">
        <v>127</v>
      </c>
      <c r="E64" s="24" t="s">
        <v>113</v>
      </c>
      <c r="F64" s="24">
        <v>300</v>
      </c>
      <c r="G64" s="1">
        <f t="shared" si="5"/>
        <v>13.392857142857142</v>
      </c>
      <c r="H64" s="16" t="s">
        <v>168</v>
      </c>
      <c r="I64" s="14" t="s">
        <v>43</v>
      </c>
      <c r="J64" s="15">
        <f t="shared" si="0"/>
        <v>4017.8571428571427</v>
      </c>
      <c r="K64" s="6"/>
      <c r="L64" s="15">
        <v>4500</v>
      </c>
    </row>
    <row r="65" spans="1:12" ht="91.5" customHeight="1">
      <c r="A65" s="12">
        <v>55</v>
      </c>
      <c r="B65" s="24" t="s">
        <v>67</v>
      </c>
      <c r="C65" s="28" t="s">
        <v>17</v>
      </c>
      <c r="D65" s="24" t="s">
        <v>128</v>
      </c>
      <c r="E65" s="24" t="s">
        <v>113</v>
      </c>
      <c r="F65" s="24">
        <v>6</v>
      </c>
      <c r="G65" s="1">
        <f t="shared" si="5"/>
        <v>80.357142857142847</v>
      </c>
      <c r="H65" s="16" t="s">
        <v>168</v>
      </c>
      <c r="I65" s="14" t="s">
        <v>43</v>
      </c>
      <c r="J65" s="15">
        <f t="shared" si="0"/>
        <v>482.14285714285711</v>
      </c>
      <c r="K65" s="6"/>
      <c r="L65" s="15">
        <v>540</v>
      </c>
    </row>
    <row r="66" spans="1:12" ht="91.5" customHeight="1">
      <c r="A66" s="12">
        <v>56</v>
      </c>
      <c r="B66" s="24" t="s">
        <v>68</v>
      </c>
      <c r="C66" s="28" t="s">
        <v>17</v>
      </c>
      <c r="D66" s="24" t="s">
        <v>129</v>
      </c>
      <c r="E66" s="24" t="s">
        <v>113</v>
      </c>
      <c r="F66" s="24">
        <v>15</v>
      </c>
      <c r="G66" s="1">
        <f t="shared" si="5"/>
        <v>1312.4999999999998</v>
      </c>
      <c r="H66" s="16" t="s">
        <v>168</v>
      </c>
      <c r="I66" s="14" t="s">
        <v>43</v>
      </c>
      <c r="J66" s="15">
        <f t="shared" si="0"/>
        <v>19687.499999999996</v>
      </c>
      <c r="K66" s="6"/>
      <c r="L66" s="15">
        <v>22050</v>
      </c>
    </row>
    <row r="67" spans="1:12" ht="91.5" customHeight="1">
      <c r="A67" s="12">
        <v>57</v>
      </c>
      <c r="B67" s="24" t="s">
        <v>69</v>
      </c>
      <c r="C67" s="28" t="s">
        <v>17</v>
      </c>
      <c r="D67" s="24" t="s">
        <v>130</v>
      </c>
      <c r="E67" s="24" t="s">
        <v>113</v>
      </c>
      <c r="F67" s="24">
        <v>45</v>
      </c>
      <c r="G67" s="1">
        <f t="shared" si="5"/>
        <v>124.99999999999999</v>
      </c>
      <c r="H67" s="16" t="s">
        <v>168</v>
      </c>
      <c r="I67" s="14" t="s">
        <v>43</v>
      </c>
      <c r="J67" s="15">
        <f t="shared" si="0"/>
        <v>5624.9999999999991</v>
      </c>
      <c r="K67" s="6"/>
      <c r="L67" s="15">
        <v>6300</v>
      </c>
    </row>
    <row r="68" spans="1:12" ht="91.5" customHeight="1">
      <c r="A68" s="12">
        <v>58</v>
      </c>
      <c r="B68" s="24" t="s">
        <v>70</v>
      </c>
      <c r="C68" s="28" t="s">
        <v>17</v>
      </c>
      <c r="D68" s="24"/>
      <c r="E68" s="24"/>
      <c r="F68" s="24">
        <v>129</v>
      </c>
      <c r="G68" s="1">
        <f t="shared" si="5"/>
        <v>13.392857142857142</v>
      </c>
      <c r="H68" s="16" t="s">
        <v>168</v>
      </c>
      <c r="I68" s="14" t="s">
        <v>43</v>
      </c>
      <c r="J68" s="15">
        <f t="shared" si="0"/>
        <v>1727.6785714285713</v>
      </c>
      <c r="K68" s="6"/>
      <c r="L68" s="15">
        <v>1935</v>
      </c>
    </row>
    <row r="69" spans="1:12" ht="91.5" customHeight="1">
      <c r="A69" s="12">
        <v>59</v>
      </c>
      <c r="B69" s="24" t="s">
        <v>71</v>
      </c>
      <c r="C69" s="28" t="s">
        <v>17</v>
      </c>
      <c r="D69" s="24" t="s">
        <v>115</v>
      </c>
      <c r="E69" s="24" t="s">
        <v>113</v>
      </c>
      <c r="F69" s="24">
        <v>6</v>
      </c>
      <c r="G69" s="1">
        <f t="shared" si="5"/>
        <v>41.964285714285708</v>
      </c>
      <c r="H69" s="16" t="s">
        <v>168</v>
      </c>
      <c r="I69" s="14" t="s">
        <v>43</v>
      </c>
      <c r="J69" s="15">
        <f t="shared" si="0"/>
        <v>251.78571428571425</v>
      </c>
      <c r="K69" s="6"/>
      <c r="L69" s="15">
        <v>282</v>
      </c>
    </row>
    <row r="70" spans="1:12" ht="91.5" customHeight="1">
      <c r="A70" s="12">
        <v>60</v>
      </c>
      <c r="B70" s="24" t="s">
        <v>72</v>
      </c>
      <c r="C70" s="28" t="s">
        <v>17</v>
      </c>
      <c r="D70" s="24" t="s">
        <v>769</v>
      </c>
      <c r="E70" s="24" t="s">
        <v>113</v>
      </c>
      <c r="F70" s="24">
        <v>40</v>
      </c>
      <c r="G70" s="1">
        <f t="shared" si="5"/>
        <v>91.071428571428569</v>
      </c>
      <c r="H70" s="16" t="s">
        <v>168</v>
      </c>
      <c r="I70" s="14" t="s">
        <v>43</v>
      </c>
      <c r="J70" s="15">
        <f t="shared" si="0"/>
        <v>3642.8571428571427</v>
      </c>
      <c r="K70" s="6"/>
      <c r="L70" s="15">
        <v>4080</v>
      </c>
    </row>
    <row r="71" spans="1:12" ht="91.5" customHeight="1">
      <c r="A71" s="12">
        <v>61</v>
      </c>
      <c r="B71" s="24" t="s">
        <v>73</v>
      </c>
      <c r="C71" s="28" t="s">
        <v>17</v>
      </c>
      <c r="D71" s="24" t="s">
        <v>116</v>
      </c>
      <c r="E71" s="24" t="s">
        <v>113</v>
      </c>
      <c r="F71" s="24">
        <v>5</v>
      </c>
      <c r="G71" s="1">
        <f t="shared" si="5"/>
        <v>892.85714285714278</v>
      </c>
      <c r="H71" s="16" t="s">
        <v>168</v>
      </c>
      <c r="I71" s="14" t="s">
        <v>43</v>
      </c>
      <c r="J71" s="15">
        <f t="shared" si="0"/>
        <v>4464.2857142857138</v>
      </c>
      <c r="K71" s="6"/>
      <c r="L71" s="15">
        <v>5000</v>
      </c>
    </row>
    <row r="72" spans="1:12" ht="91.5" customHeight="1">
      <c r="A72" s="12">
        <v>62</v>
      </c>
      <c r="B72" s="24" t="s">
        <v>74</v>
      </c>
      <c r="C72" s="28" t="s">
        <v>17</v>
      </c>
      <c r="D72" s="24" t="s">
        <v>131</v>
      </c>
      <c r="E72" s="24" t="s">
        <v>113</v>
      </c>
      <c r="F72" s="24">
        <v>30</v>
      </c>
      <c r="G72" s="1">
        <f t="shared" si="5"/>
        <v>26.785714285714281</v>
      </c>
      <c r="H72" s="16" t="s">
        <v>168</v>
      </c>
      <c r="I72" s="14" t="s">
        <v>43</v>
      </c>
      <c r="J72" s="15">
        <f t="shared" si="0"/>
        <v>803.57142857142844</v>
      </c>
      <c r="K72" s="6"/>
      <c r="L72" s="15">
        <v>900</v>
      </c>
    </row>
    <row r="73" spans="1:12" ht="91.5" customHeight="1">
      <c r="A73" s="12">
        <v>63</v>
      </c>
      <c r="B73" s="24" t="s">
        <v>75</v>
      </c>
      <c r="C73" s="28" t="s">
        <v>17</v>
      </c>
      <c r="D73" s="24" t="s">
        <v>132</v>
      </c>
      <c r="E73" s="24" t="s">
        <v>113</v>
      </c>
      <c r="F73" s="24">
        <v>60</v>
      </c>
      <c r="G73" s="1">
        <f t="shared" si="5"/>
        <v>11.607142857142856</v>
      </c>
      <c r="H73" s="16" t="s">
        <v>168</v>
      </c>
      <c r="I73" s="14" t="s">
        <v>43</v>
      </c>
      <c r="J73" s="15">
        <f t="shared" si="0"/>
        <v>696.42857142857133</v>
      </c>
      <c r="K73" s="6"/>
      <c r="L73" s="15">
        <v>780</v>
      </c>
    </row>
    <row r="74" spans="1:12" ht="91.5" customHeight="1">
      <c r="A74" s="12">
        <v>64</v>
      </c>
      <c r="B74" s="24" t="s">
        <v>76</v>
      </c>
      <c r="C74" s="28" t="s">
        <v>17</v>
      </c>
      <c r="D74" s="24" t="s">
        <v>133</v>
      </c>
      <c r="E74" s="24" t="s">
        <v>113</v>
      </c>
      <c r="F74" s="24">
        <v>86</v>
      </c>
      <c r="G74" s="1">
        <f t="shared" si="5"/>
        <v>245.53571428571428</v>
      </c>
      <c r="H74" s="16" t="s">
        <v>168</v>
      </c>
      <c r="I74" s="14" t="s">
        <v>43</v>
      </c>
      <c r="J74" s="15">
        <f t="shared" si="0"/>
        <v>21116.071428571428</v>
      </c>
      <c r="K74" s="6"/>
      <c r="L74" s="15">
        <v>23650</v>
      </c>
    </row>
    <row r="75" spans="1:12" ht="91.5" customHeight="1">
      <c r="A75" s="12">
        <v>65</v>
      </c>
      <c r="B75" s="24" t="s">
        <v>77</v>
      </c>
      <c r="C75" s="28" t="s">
        <v>17</v>
      </c>
      <c r="D75" s="24" t="s">
        <v>134</v>
      </c>
      <c r="E75" s="24" t="s">
        <v>113</v>
      </c>
      <c r="F75" s="24">
        <v>40</v>
      </c>
      <c r="G75" s="1">
        <f t="shared" si="5"/>
        <v>8.928571428571427</v>
      </c>
      <c r="H75" s="16" t="s">
        <v>168</v>
      </c>
      <c r="I75" s="14" t="s">
        <v>43</v>
      </c>
      <c r="J75" s="15">
        <f t="shared" si="0"/>
        <v>357.14285714285711</v>
      </c>
      <c r="K75" s="6"/>
      <c r="L75" s="15">
        <v>400</v>
      </c>
    </row>
    <row r="76" spans="1:12" ht="91.5" customHeight="1">
      <c r="A76" s="12">
        <v>66</v>
      </c>
      <c r="B76" s="24" t="s">
        <v>78</v>
      </c>
      <c r="C76" s="28" t="s">
        <v>17</v>
      </c>
      <c r="D76" s="24" t="s">
        <v>135</v>
      </c>
      <c r="E76" s="24" t="s">
        <v>113</v>
      </c>
      <c r="F76" s="24">
        <v>20</v>
      </c>
      <c r="G76" s="1">
        <f t="shared" si="5"/>
        <v>31.249999999999993</v>
      </c>
      <c r="H76" s="16" t="s">
        <v>168</v>
      </c>
      <c r="I76" s="14" t="s">
        <v>43</v>
      </c>
      <c r="J76" s="15">
        <f t="shared" si="0"/>
        <v>624.99999999999989</v>
      </c>
      <c r="K76" s="6"/>
      <c r="L76" s="15">
        <v>700</v>
      </c>
    </row>
    <row r="77" spans="1:12" ht="91.5" customHeight="1">
      <c r="A77" s="12">
        <v>67</v>
      </c>
      <c r="B77" s="24" t="s">
        <v>79</v>
      </c>
      <c r="C77" s="28" t="s">
        <v>17</v>
      </c>
      <c r="D77" s="24" t="s">
        <v>136</v>
      </c>
      <c r="E77" s="24" t="s">
        <v>113</v>
      </c>
      <c r="F77" s="24">
        <v>86</v>
      </c>
      <c r="G77" s="1">
        <f t="shared" si="5"/>
        <v>517.85714285714278</v>
      </c>
      <c r="H77" s="16" t="s">
        <v>168</v>
      </c>
      <c r="I77" s="14" t="s">
        <v>43</v>
      </c>
      <c r="J77" s="15">
        <f t="shared" si="0"/>
        <v>44535.714285714283</v>
      </c>
      <c r="K77" s="6"/>
      <c r="L77" s="15">
        <v>49880</v>
      </c>
    </row>
    <row r="78" spans="1:12" ht="91.5" customHeight="1">
      <c r="A78" s="12">
        <v>68</v>
      </c>
      <c r="B78" s="24" t="s">
        <v>80</v>
      </c>
      <c r="C78" s="28" t="s">
        <v>17</v>
      </c>
      <c r="D78" s="24" t="s">
        <v>137</v>
      </c>
      <c r="E78" s="24" t="s">
        <v>113</v>
      </c>
      <c r="F78" s="24">
        <v>80</v>
      </c>
      <c r="G78" s="1">
        <f t="shared" si="5"/>
        <v>62.499999999999986</v>
      </c>
      <c r="H78" s="16" t="s">
        <v>168</v>
      </c>
      <c r="I78" s="14" t="s">
        <v>43</v>
      </c>
      <c r="J78" s="15">
        <f t="shared" si="0"/>
        <v>4999.9999999999991</v>
      </c>
      <c r="K78" s="6"/>
      <c r="L78" s="15">
        <v>5600</v>
      </c>
    </row>
    <row r="79" spans="1:12" ht="91.5" customHeight="1">
      <c r="A79" s="12">
        <v>69</v>
      </c>
      <c r="B79" s="24" t="s">
        <v>81</v>
      </c>
      <c r="C79" s="28" t="s">
        <v>17</v>
      </c>
      <c r="D79" s="24" t="s">
        <v>770</v>
      </c>
      <c r="E79" s="24" t="s">
        <v>113</v>
      </c>
      <c r="F79" s="24">
        <v>1</v>
      </c>
      <c r="G79" s="1">
        <f t="shared" si="5"/>
        <v>276.78571428571428</v>
      </c>
      <c r="H79" s="16" t="s">
        <v>168</v>
      </c>
      <c r="I79" s="14" t="s">
        <v>43</v>
      </c>
      <c r="J79" s="15">
        <f t="shared" si="0"/>
        <v>276.78571428571428</v>
      </c>
      <c r="K79" s="6"/>
      <c r="L79" s="15">
        <v>310</v>
      </c>
    </row>
    <row r="80" spans="1:12" ht="91.5" customHeight="1">
      <c r="A80" s="12">
        <v>70</v>
      </c>
      <c r="B80" s="24" t="s">
        <v>82</v>
      </c>
      <c r="C80" s="28" t="s">
        <v>17</v>
      </c>
      <c r="D80" s="24" t="s">
        <v>138</v>
      </c>
      <c r="E80" s="24" t="s">
        <v>113</v>
      </c>
      <c r="F80" s="24">
        <v>20</v>
      </c>
      <c r="G80" s="1">
        <f t="shared" si="5"/>
        <v>1406.2499999999998</v>
      </c>
      <c r="H80" s="16" t="s">
        <v>168</v>
      </c>
      <c r="I80" s="14" t="s">
        <v>43</v>
      </c>
      <c r="J80" s="15">
        <f t="shared" si="0"/>
        <v>28124.999999999996</v>
      </c>
      <c r="K80" s="6"/>
      <c r="L80" s="15">
        <v>31500</v>
      </c>
    </row>
    <row r="81" spans="1:12" ht="91.5" customHeight="1">
      <c r="A81" s="12">
        <v>71</v>
      </c>
      <c r="B81" s="24" t="s">
        <v>83</v>
      </c>
      <c r="C81" s="28" t="s">
        <v>17</v>
      </c>
      <c r="D81" s="24" t="s">
        <v>139</v>
      </c>
      <c r="E81" s="24" t="s">
        <v>113</v>
      </c>
      <c r="F81" s="24">
        <v>1</v>
      </c>
      <c r="G81" s="1">
        <f t="shared" si="5"/>
        <v>928.57142857142844</v>
      </c>
      <c r="H81" s="16" t="s">
        <v>168</v>
      </c>
      <c r="I81" s="14" t="s">
        <v>43</v>
      </c>
      <c r="J81" s="15">
        <f t="shared" si="0"/>
        <v>928.57142857142844</v>
      </c>
      <c r="K81" s="6"/>
      <c r="L81" s="15">
        <v>1040</v>
      </c>
    </row>
    <row r="82" spans="1:12" ht="91.5" customHeight="1">
      <c r="A82" s="12">
        <v>72</v>
      </c>
      <c r="B82" s="24" t="s">
        <v>84</v>
      </c>
      <c r="C82" s="28" t="s">
        <v>17</v>
      </c>
      <c r="D82" s="24" t="s">
        <v>140</v>
      </c>
      <c r="E82" s="24" t="s">
        <v>113</v>
      </c>
      <c r="F82" s="24">
        <v>20</v>
      </c>
      <c r="G82" s="1">
        <f t="shared" si="5"/>
        <v>142.85714285714283</v>
      </c>
      <c r="H82" s="16" t="s">
        <v>168</v>
      </c>
      <c r="I82" s="14" t="s">
        <v>43</v>
      </c>
      <c r="J82" s="15">
        <f t="shared" si="0"/>
        <v>2857.1428571428569</v>
      </c>
      <c r="K82" s="6"/>
      <c r="L82" s="15">
        <v>3200</v>
      </c>
    </row>
    <row r="83" spans="1:12" ht="91.5" customHeight="1">
      <c r="A83" s="12">
        <v>73</v>
      </c>
      <c r="B83" s="24" t="s">
        <v>85</v>
      </c>
      <c r="C83" s="28" t="s">
        <v>17</v>
      </c>
      <c r="D83" s="24" t="s">
        <v>141</v>
      </c>
      <c r="E83" s="24" t="s">
        <v>113</v>
      </c>
      <c r="F83" s="24">
        <v>40</v>
      </c>
      <c r="G83" s="1">
        <f t="shared" si="5"/>
        <v>482.14285714285705</v>
      </c>
      <c r="H83" s="16" t="s">
        <v>168</v>
      </c>
      <c r="I83" s="14" t="s">
        <v>43</v>
      </c>
      <c r="J83" s="15">
        <f t="shared" si="0"/>
        <v>19285.714285714283</v>
      </c>
      <c r="K83" s="6"/>
      <c r="L83" s="15">
        <v>21600</v>
      </c>
    </row>
    <row r="84" spans="1:12" ht="91.5" customHeight="1">
      <c r="A84" s="12">
        <v>74</v>
      </c>
      <c r="B84" s="24" t="s">
        <v>86</v>
      </c>
      <c r="C84" s="28" t="s">
        <v>17</v>
      </c>
      <c r="D84" s="24" t="s">
        <v>117</v>
      </c>
      <c r="E84" s="24" t="s">
        <v>113</v>
      </c>
      <c r="F84" s="24">
        <v>43</v>
      </c>
      <c r="G84" s="1">
        <f t="shared" si="5"/>
        <v>223.21428571428569</v>
      </c>
      <c r="H84" s="16" t="s">
        <v>168</v>
      </c>
      <c r="I84" s="14" t="s">
        <v>43</v>
      </c>
      <c r="J84" s="15">
        <f t="shared" si="0"/>
        <v>9598.2142857142844</v>
      </c>
      <c r="K84" s="6"/>
      <c r="L84" s="15">
        <v>10750</v>
      </c>
    </row>
    <row r="85" spans="1:12" ht="91.5" customHeight="1">
      <c r="A85" s="12">
        <v>75</v>
      </c>
      <c r="B85" s="24" t="s">
        <v>87</v>
      </c>
      <c r="C85" s="28" t="s">
        <v>17</v>
      </c>
      <c r="D85" s="24" t="s">
        <v>142</v>
      </c>
      <c r="E85" s="24" t="s">
        <v>113</v>
      </c>
      <c r="F85" s="24">
        <v>43</v>
      </c>
      <c r="G85" s="1">
        <f t="shared" ref="G85:G116" si="6">J85/F85</f>
        <v>205.35714285714283</v>
      </c>
      <c r="H85" s="16" t="s">
        <v>168</v>
      </c>
      <c r="I85" s="14" t="s">
        <v>43</v>
      </c>
      <c r="J85" s="15">
        <f t="shared" si="0"/>
        <v>8830.3571428571413</v>
      </c>
      <c r="K85" s="6"/>
      <c r="L85" s="15">
        <v>9890</v>
      </c>
    </row>
    <row r="86" spans="1:12" ht="91.5" customHeight="1">
      <c r="A86" s="12">
        <v>76</v>
      </c>
      <c r="B86" s="24" t="s">
        <v>88</v>
      </c>
      <c r="C86" s="28" t="s">
        <v>17</v>
      </c>
      <c r="D86" s="24" t="s">
        <v>143</v>
      </c>
      <c r="E86" s="24" t="s">
        <v>113</v>
      </c>
      <c r="F86" s="24">
        <v>10</v>
      </c>
      <c r="G86" s="1">
        <f t="shared" si="6"/>
        <v>223.21428571428569</v>
      </c>
      <c r="H86" s="16" t="s">
        <v>168</v>
      </c>
      <c r="I86" s="14" t="s">
        <v>43</v>
      </c>
      <c r="J86" s="15">
        <f t="shared" si="0"/>
        <v>2232.1428571428569</v>
      </c>
      <c r="K86" s="6"/>
      <c r="L86" s="15">
        <v>2500</v>
      </c>
    </row>
    <row r="87" spans="1:12" ht="91.5" customHeight="1">
      <c r="A87" s="12">
        <v>77</v>
      </c>
      <c r="B87" s="24" t="s">
        <v>89</v>
      </c>
      <c r="C87" s="28" t="s">
        <v>17</v>
      </c>
      <c r="D87" s="24" t="s">
        <v>771</v>
      </c>
      <c r="E87" s="24" t="s">
        <v>113</v>
      </c>
      <c r="F87" s="24">
        <v>43</v>
      </c>
      <c r="G87" s="1">
        <f t="shared" si="6"/>
        <v>482.14285714285711</v>
      </c>
      <c r="H87" s="16" t="s">
        <v>168</v>
      </c>
      <c r="I87" s="14" t="s">
        <v>43</v>
      </c>
      <c r="J87" s="15">
        <f t="shared" si="0"/>
        <v>20732.142857142855</v>
      </c>
      <c r="K87" s="6"/>
      <c r="L87" s="15">
        <v>23220</v>
      </c>
    </row>
    <row r="88" spans="1:12" ht="91.5" customHeight="1">
      <c r="A88" s="12">
        <v>78</v>
      </c>
      <c r="B88" s="24" t="s">
        <v>90</v>
      </c>
      <c r="C88" s="28" t="s">
        <v>17</v>
      </c>
      <c r="D88" s="24" t="s">
        <v>144</v>
      </c>
      <c r="E88" s="24" t="s">
        <v>113</v>
      </c>
      <c r="F88" s="24">
        <v>50</v>
      </c>
      <c r="G88" s="1">
        <f t="shared" si="6"/>
        <v>464.28571428571428</v>
      </c>
      <c r="H88" s="16" t="s">
        <v>168</v>
      </c>
      <c r="I88" s="14" t="s">
        <v>43</v>
      </c>
      <c r="J88" s="15">
        <f t="shared" si="0"/>
        <v>23214.285714285714</v>
      </c>
      <c r="K88" s="6"/>
      <c r="L88" s="15">
        <v>26000</v>
      </c>
    </row>
    <row r="89" spans="1:12" ht="189" customHeight="1">
      <c r="A89" s="12">
        <v>79</v>
      </c>
      <c r="B89" s="24" t="s">
        <v>174</v>
      </c>
      <c r="C89" s="28" t="s">
        <v>17</v>
      </c>
      <c r="D89" s="31" t="s">
        <v>175</v>
      </c>
      <c r="E89" s="24" t="s">
        <v>113</v>
      </c>
      <c r="F89" s="24">
        <v>200</v>
      </c>
      <c r="G89" s="1">
        <f t="shared" si="6"/>
        <v>312.49999999999994</v>
      </c>
      <c r="H89" s="16" t="s">
        <v>168</v>
      </c>
      <c r="I89" s="14" t="s">
        <v>43</v>
      </c>
      <c r="J89" s="15">
        <f t="shared" si="0"/>
        <v>62499.999999999993</v>
      </c>
      <c r="K89" s="6"/>
      <c r="L89" s="15">
        <v>70000</v>
      </c>
    </row>
    <row r="90" spans="1:12" ht="91.5" customHeight="1">
      <c r="A90" s="12">
        <v>80</v>
      </c>
      <c r="B90" s="24" t="s">
        <v>91</v>
      </c>
      <c r="C90" s="28" t="s">
        <v>17</v>
      </c>
      <c r="D90" s="24" t="s">
        <v>145</v>
      </c>
      <c r="E90" s="24" t="s">
        <v>113</v>
      </c>
      <c r="F90" s="24">
        <v>10</v>
      </c>
      <c r="G90" s="1">
        <f t="shared" si="6"/>
        <v>446.42857142857139</v>
      </c>
      <c r="H90" s="16" t="s">
        <v>168</v>
      </c>
      <c r="I90" s="14" t="s">
        <v>43</v>
      </c>
      <c r="J90" s="15">
        <f t="shared" si="0"/>
        <v>4464.2857142857138</v>
      </c>
      <c r="K90" s="6"/>
      <c r="L90" s="15">
        <v>5000</v>
      </c>
    </row>
    <row r="91" spans="1:12" ht="91.5" customHeight="1">
      <c r="A91" s="12">
        <v>81</v>
      </c>
      <c r="B91" s="24" t="s">
        <v>92</v>
      </c>
      <c r="C91" s="28" t="s">
        <v>17</v>
      </c>
      <c r="D91" s="24" t="s">
        <v>146</v>
      </c>
      <c r="E91" s="24" t="s">
        <v>113</v>
      </c>
      <c r="F91" s="24">
        <v>43</v>
      </c>
      <c r="G91" s="1">
        <f t="shared" si="6"/>
        <v>165.17857142857142</v>
      </c>
      <c r="H91" s="16" t="s">
        <v>168</v>
      </c>
      <c r="I91" s="14" t="s">
        <v>43</v>
      </c>
      <c r="J91" s="15">
        <f t="shared" si="0"/>
        <v>7102.6785714285706</v>
      </c>
      <c r="K91" s="6"/>
      <c r="L91" s="15">
        <v>7955</v>
      </c>
    </row>
    <row r="92" spans="1:12" ht="91.5" customHeight="1">
      <c r="A92" s="12">
        <v>82</v>
      </c>
      <c r="B92" s="24" t="s">
        <v>93</v>
      </c>
      <c r="C92" s="28" t="s">
        <v>17</v>
      </c>
      <c r="D92" s="24" t="s">
        <v>118</v>
      </c>
      <c r="E92" s="24" t="s">
        <v>119</v>
      </c>
      <c r="F92" s="24">
        <v>43</v>
      </c>
      <c r="G92" s="1">
        <f t="shared" si="6"/>
        <v>49.107142857142854</v>
      </c>
      <c r="H92" s="16" t="s">
        <v>168</v>
      </c>
      <c r="I92" s="14" t="s">
        <v>43</v>
      </c>
      <c r="J92" s="15">
        <f t="shared" si="0"/>
        <v>2111.6071428571427</v>
      </c>
      <c r="K92" s="6"/>
      <c r="L92" s="15">
        <v>2365</v>
      </c>
    </row>
    <row r="93" spans="1:12" ht="91.5" customHeight="1">
      <c r="A93" s="12">
        <v>83</v>
      </c>
      <c r="B93" s="24" t="s">
        <v>94</v>
      </c>
      <c r="C93" s="28" t="s">
        <v>17</v>
      </c>
      <c r="D93" s="24" t="s">
        <v>772</v>
      </c>
      <c r="E93" s="24" t="s">
        <v>113</v>
      </c>
      <c r="F93" s="24">
        <v>172</v>
      </c>
      <c r="G93" s="1">
        <f t="shared" si="6"/>
        <v>44.642857142857139</v>
      </c>
      <c r="H93" s="16" t="s">
        <v>168</v>
      </c>
      <c r="I93" s="14" t="s">
        <v>43</v>
      </c>
      <c r="J93" s="15">
        <f t="shared" si="0"/>
        <v>7678.5714285714275</v>
      </c>
      <c r="K93" s="6"/>
      <c r="L93" s="15">
        <v>8600</v>
      </c>
    </row>
    <row r="94" spans="1:12" ht="91.5" customHeight="1">
      <c r="A94" s="12">
        <v>84</v>
      </c>
      <c r="B94" s="24" t="s">
        <v>95</v>
      </c>
      <c r="C94" s="28" t="s">
        <v>17</v>
      </c>
      <c r="D94" s="24" t="s">
        <v>147</v>
      </c>
      <c r="E94" s="24" t="s">
        <v>113</v>
      </c>
      <c r="F94" s="24">
        <v>80</v>
      </c>
      <c r="G94" s="1">
        <f t="shared" si="6"/>
        <v>93.749999999999986</v>
      </c>
      <c r="H94" s="16" t="s">
        <v>168</v>
      </c>
      <c r="I94" s="14" t="s">
        <v>43</v>
      </c>
      <c r="J94" s="15">
        <f t="shared" si="0"/>
        <v>7499.9999999999991</v>
      </c>
      <c r="K94" s="6"/>
      <c r="L94" s="15">
        <v>8400</v>
      </c>
    </row>
    <row r="95" spans="1:12" ht="91.5" customHeight="1">
      <c r="A95" s="12">
        <v>85</v>
      </c>
      <c r="B95" s="24" t="s">
        <v>95</v>
      </c>
      <c r="C95" s="28" t="s">
        <v>17</v>
      </c>
      <c r="D95" s="24" t="s">
        <v>148</v>
      </c>
      <c r="E95" s="24" t="s">
        <v>120</v>
      </c>
      <c r="F95" s="24">
        <v>80</v>
      </c>
      <c r="G95" s="1">
        <f t="shared" si="6"/>
        <v>49.107142857142847</v>
      </c>
      <c r="H95" s="16" t="s">
        <v>168</v>
      </c>
      <c r="I95" s="14" t="s">
        <v>43</v>
      </c>
      <c r="J95" s="15">
        <f t="shared" si="0"/>
        <v>3928.571428571428</v>
      </c>
      <c r="K95" s="6"/>
      <c r="L95" s="15">
        <v>4400</v>
      </c>
    </row>
    <row r="96" spans="1:12" ht="91.5" customHeight="1">
      <c r="A96" s="12">
        <v>86</v>
      </c>
      <c r="B96" s="24" t="s">
        <v>96</v>
      </c>
      <c r="C96" s="28" t="s">
        <v>17</v>
      </c>
      <c r="D96" s="24" t="s">
        <v>149</v>
      </c>
      <c r="E96" s="24" t="s">
        <v>120</v>
      </c>
      <c r="F96" s="24">
        <v>50</v>
      </c>
      <c r="G96" s="1">
        <f t="shared" si="6"/>
        <v>22.321428571428569</v>
      </c>
      <c r="H96" s="16" t="s">
        <v>168</v>
      </c>
      <c r="I96" s="14" t="s">
        <v>43</v>
      </c>
      <c r="J96" s="15">
        <f t="shared" si="0"/>
        <v>1116.0714285714284</v>
      </c>
      <c r="K96" s="6"/>
      <c r="L96" s="15">
        <v>1250</v>
      </c>
    </row>
    <row r="97" spans="1:12" ht="91.5" customHeight="1">
      <c r="A97" s="12">
        <v>87</v>
      </c>
      <c r="B97" s="24" t="s">
        <v>97</v>
      </c>
      <c r="C97" s="28" t="s">
        <v>17</v>
      </c>
      <c r="D97" s="24" t="s">
        <v>773</v>
      </c>
      <c r="E97" s="24" t="s">
        <v>113</v>
      </c>
      <c r="F97" s="24">
        <v>50</v>
      </c>
      <c r="G97" s="1">
        <f t="shared" si="6"/>
        <v>35.714285714285708</v>
      </c>
      <c r="H97" s="16" t="s">
        <v>168</v>
      </c>
      <c r="I97" s="14" t="s">
        <v>43</v>
      </c>
      <c r="J97" s="15">
        <f t="shared" si="0"/>
        <v>1785.7142857142856</v>
      </c>
      <c r="K97" s="6"/>
      <c r="L97" s="15">
        <v>2000</v>
      </c>
    </row>
    <row r="98" spans="1:12" ht="91.5" customHeight="1">
      <c r="A98" s="12">
        <v>88</v>
      </c>
      <c r="B98" s="24" t="s">
        <v>98</v>
      </c>
      <c r="C98" s="28" t="s">
        <v>17</v>
      </c>
      <c r="D98" s="24" t="s">
        <v>150</v>
      </c>
      <c r="E98" s="24" t="s">
        <v>113</v>
      </c>
      <c r="F98" s="24">
        <v>10</v>
      </c>
      <c r="G98" s="1">
        <f t="shared" si="6"/>
        <v>129.46428571428572</v>
      </c>
      <c r="H98" s="16" t="s">
        <v>168</v>
      </c>
      <c r="I98" s="14" t="s">
        <v>43</v>
      </c>
      <c r="J98" s="15">
        <f t="shared" si="0"/>
        <v>1294.6428571428571</v>
      </c>
      <c r="K98" s="6"/>
      <c r="L98" s="15">
        <v>1450</v>
      </c>
    </row>
    <row r="99" spans="1:12" ht="91.5" customHeight="1">
      <c r="A99" s="12">
        <v>89</v>
      </c>
      <c r="B99" s="24" t="s">
        <v>98</v>
      </c>
      <c r="C99" s="28" t="s">
        <v>17</v>
      </c>
      <c r="D99" s="24" t="s">
        <v>151</v>
      </c>
      <c r="E99" s="24" t="s">
        <v>113</v>
      </c>
      <c r="F99" s="24">
        <v>18</v>
      </c>
      <c r="G99" s="1">
        <f t="shared" si="6"/>
        <v>89.285714285714278</v>
      </c>
      <c r="H99" s="16" t="s">
        <v>168</v>
      </c>
      <c r="I99" s="14" t="s">
        <v>43</v>
      </c>
      <c r="J99" s="15">
        <f t="shared" ref="J99:J137" si="7">L99/1.12</f>
        <v>1607.1428571428569</v>
      </c>
      <c r="K99" s="6"/>
      <c r="L99" s="15">
        <v>1800</v>
      </c>
    </row>
    <row r="100" spans="1:12" ht="91.5" customHeight="1">
      <c r="A100" s="12">
        <v>90</v>
      </c>
      <c r="B100" s="24" t="s">
        <v>99</v>
      </c>
      <c r="C100" s="28" t="s">
        <v>17</v>
      </c>
      <c r="D100" s="24" t="s">
        <v>152</v>
      </c>
      <c r="E100" s="24" t="s">
        <v>113</v>
      </c>
      <c r="F100" s="24">
        <v>100</v>
      </c>
      <c r="G100" s="1">
        <f t="shared" si="6"/>
        <v>44.642857142857139</v>
      </c>
      <c r="H100" s="16" t="s">
        <v>168</v>
      </c>
      <c r="I100" s="14" t="s">
        <v>43</v>
      </c>
      <c r="J100" s="15">
        <f t="shared" si="7"/>
        <v>4464.2857142857138</v>
      </c>
      <c r="K100" s="6"/>
      <c r="L100" s="15">
        <v>5000</v>
      </c>
    </row>
    <row r="101" spans="1:12" ht="91.5" customHeight="1">
      <c r="A101" s="12">
        <v>91</v>
      </c>
      <c r="B101" s="24" t="s">
        <v>99</v>
      </c>
      <c r="C101" s="28" t="s">
        <v>17</v>
      </c>
      <c r="D101" s="24" t="s">
        <v>153</v>
      </c>
      <c r="E101" s="24" t="s">
        <v>111</v>
      </c>
      <c r="F101" s="24">
        <v>86</v>
      </c>
      <c r="G101" s="1">
        <f t="shared" si="6"/>
        <v>40.178571428571423</v>
      </c>
      <c r="H101" s="16" t="s">
        <v>168</v>
      </c>
      <c r="I101" s="14" t="s">
        <v>43</v>
      </c>
      <c r="J101" s="15">
        <f t="shared" si="7"/>
        <v>3455.3571428571427</v>
      </c>
      <c r="K101" s="6"/>
      <c r="L101" s="15">
        <v>3870</v>
      </c>
    </row>
    <row r="102" spans="1:12" ht="91.5" customHeight="1">
      <c r="A102" s="12">
        <v>92</v>
      </c>
      <c r="B102" s="24" t="s">
        <v>100</v>
      </c>
      <c r="C102" s="28" t="s">
        <v>17</v>
      </c>
      <c r="D102" s="24" t="s">
        <v>154</v>
      </c>
      <c r="E102" s="24" t="s">
        <v>111</v>
      </c>
      <c r="F102" s="24">
        <v>43</v>
      </c>
      <c r="G102" s="1">
        <f t="shared" si="6"/>
        <v>267.85714285714283</v>
      </c>
      <c r="H102" s="16" t="s">
        <v>168</v>
      </c>
      <c r="I102" s="14" t="s">
        <v>43</v>
      </c>
      <c r="J102" s="15">
        <f t="shared" si="7"/>
        <v>11517.857142857141</v>
      </c>
      <c r="K102" s="6"/>
      <c r="L102" s="15">
        <v>12900</v>
      </c>
    </row>
    <row r="103" spans="1:12" ht="91.5" customHeight="1">
      <c r="A103" s="12">
        <v>93</v>
      </c>
      <c r="B103" s="24" t="s">
        <v>100</v>
      </c>
      <c r="C103" s="28" t="s">
        <v>17</v>
      </c>
      <c r="D103" s="24" t="s">
        <v>155</v>
      </c>
      <c r="E103" s="24" t="s">
        <v>113</v>
      </c>
      <c r="F103" s="24">
        <v>43</v>
      </c>
      <c r="G103" s="1">
        <f t="shared" si="6"/>
        <v>223.21428571428569</v>
      </c>
      <c r="H103" s="16" t="s">
        <v>168</v>
      </c>
      <c r="I103" s="14" t="s">
        <v>43</v>
      </c>
      <c r="J103" s="15">
        <f t="shared" si="7"/>
        <v>9598.2142857142844</v>
      </c>
      <c r="K103" s="6"/>
      <c r="L103" s="15">
        <v>10750</v>
      </c>
    </row>
    <row r="104" spans="1:12" ht="91.5" customHeight="1">
      <c r="A104" s="12">
        <v>94</v>
      </c>
      <c r="B104" s="24" t="s">
        <v>101</v>
      </c>
      <c r="C104" s="28" t="s">
        <v>17</v>
      </c>
      <c r="D104" s="24" t="s">
        <v>156</v>
      </c>
      <c r="E104" s="24" t="s">
        <v>113</v>
      </c>
      <c r="F104" s="24">
        <v>86</v>
      </c>
      <c r="G104" s="1">
        <f t="shared" si="6"/>
        <v>124.99999999999999</v>
      </c>
      <c r="H104" s="16" t="s">
        <v>168</v>
      </c>
      <c r="I104" s="14" t="s">
        <v>43</v>
      </c>
      <c r="J104" s="15">
        <f t="shared" si="7"/>
        <v>10749.999999999998</v>
      </c>
      <c r="K104" s="6"/>
      <c r="L104" s="15">
        <v>12040</v>
      </c>
    </row>
    <row r="105" spans="1:12" ht="91.5" customHeight="1">
      <c r="A105" s="12">
        <v>95</v>
      </c>
      <c r="B105" s="24" t="s">
        <v>102</v>
      </c>
      <c r="C105" s="28" t="s">
        <v>17</v>
      </c>
      <c r="D105" s="24" t="s">
        <v>157</v>
      </c>
      <c r="E105" s="24" t="s">
        <v>158</v>
      </c>
      <c r="F105" s="24">
        <v>172</v>
      </c>
      <c r="G105" s="1">
        <f t="shared" si="6"/>
        <v>196.42857142857142</v>
      </c>
      <c r="H105" s="16" t="s">
        <v>168</v>
      </c>
      <c r="I105" s="14" t="s">
        <v>43</v>
      </c>
      <c r="J105" s="15">
        <f t="shared" si="7"/>
        <v>33785.714285714283</v>
      </c>
      <c r="K105" s="6"/>
      <c r="L105" s="15">
        <v>37840</v>
      </c>
    </row>
    <row r="106" spans="1:12" ht="91.5" customHeight="1">
      <c r="A106" s="12">
        <v>96</v>
      </c>
      <c r="B106" s="24" t="s">
        <v>102</v>
      </c>
      <c r="C106" s="28" t="s">
        <v>17</v>
      </c>
      <c r="D106" s="24" t="s">
        <v>165</v>
      </c>
      <c r="E106" s="24" t="s">
        <v>121</v>
      </c>
      <c r="F106" s="24">
        <v>82</v>
      </c>
      <c r="G106" s="1">
        <f t="shared" si="6"/>
        <v>138.39285714285714</v>
      </c>
      <c r="H106" s="16" t="s">
        <v>168</v>
      </c>
      <c r="I106" s="14" t="s">
        <v>43</v>
      </c>
      <c r="J106" s="15">
        <f t="shared" si="7"/>
        <v>11348.214285714284</v>
      </c>
      <c r="K106" s="6"/>
      <c r="L106" s="15">
        <v>12710</v>
      </c>
    </row>
    <row r="107" spans="1:12" ht="91.5" customHeight="1">
      <c r="A107" s="12">
        <v>97</v>
      </c>
      <c r="B107" s="24" t="s">
        <v>103</v>
      </c>
      <c r="C107" s="28" t="s">
        <v>17</v>
      </c>
      <c r="D107" s="24" t="s">
        <v>159</v>
      </c>
      <c r="E107" s="24" t="s">
        <v>113</v>
      </c>
      <c r="F107" s="24">
        <v>40</v>
      </c>
      <c r="G107" s="1">
        <f t="shared" si="6"/>
        <v>49.107142857142847</v>
      </c>
      <c r="H107" s="16" t="s">
        <v>168</v>
      </c>
      <c r="I107" s="14" t="s">
        <v>43</v>
      </c>
      <c r="J107" s="15">
        <f t="shared" si="7"/>
        <v>1964.285714285714</v>
      </c>
      <c r="K107" s="6"/>
      <c r="L107" s="15">
        <v>2200</v>
      </c>
    </row>
    <row r="108" spans="1:12" ht="91.5" customHeight="1">
      <c r="A108" s="12">
        <v>98</v>
      </c>
      <c r="B108" s="24" t="s">
        <v>104</v>
      </c>
      <c r="C108" s="28" t="s">
        <v>17</v>
      </c>
      <c r="D108" s="24" t="s">
        <v>122</v>
      </c>
      <c r="E108" s="24" t="s">
        <v>113</v>
      </c>
      <c r="F108" s="24">
        <v>12</v>
      </c>
      <c r="G108" s="1">
        <f t="shared" si="6"/>
        <v>66.964285714285708</v>
      </c>
      <c r="H108" s="16" t="s">
        <v>168</v>
      </c>
      <c r="I108" s="14" t="s">
        <v>43</v>
      </c>
      <c r="J108" s="15">
        <f t="shared" si="7"/>
        <v>803.57142857142844</v>
      </c>
      <c r="K108" s="6"/>
      <c r="L108" s="15">
        <v>900</v>
      </c>
    </row>
    <row r="109" spans="1:12" ht="91.5" customHeight="1">
      <c r="A109" s="12">
        <v>99</v>
      </c>
      <c r="B109" s="24" t="s">
        <v>105</v>
      </c>
      <c r="C109" s="28" t="s">
        <v>17</v>
      </c>
      <c r="D109" s="24" t="s">
        <v>160</v>
      </c>
      <c r="E109" s="24" t="s">
        <v>113</v>
      </c>
      <c r="F109" s="24">
        <v>43</v>
      </c>
      <c r="G109" s="1">
        <f t="shared" si="6"/>
        <v>31.249999999999996</v>
      </c>
      <c r="H109" s="16" t="s">
        <v>168</v>
      </c>
      <c r="I109" s="14" t="s">
        <v>43</v>
      </c>
      <c r="J109" s="15">
        <f t="shared" si="7"/>
        <v>1343.7499999999998</v>
      </c>
      <c r="K109" s="6"/>
      <c r="L109" s="15">
        <v>1505</v>
      </c>
    </row>
    <row r="110" spans="1:12" ht="91.5" customHeight="1">
      <c r="A110" s="12">
        <v>100</v>
      </c>
      <c r="B110" s="24" t="s">
        <v>106</v>
      </c>
      <c r="C110" s="28" t="s">
        <v>17</v>
      </c>
      <c r="D110" s="24" t="s">
        <v>161</v>
      </c>
      <c r="E110" s="24" t="s">
        <v>120</v>
      </c>
      <c r="F110" s="24">
        <v>43</v>
      </c>
      <c r="G110" s="1">
        <f t="shared" si="6"/>
        <v>8.928571428571427</v>
      </c>
      <c r="H110" s="16" t="s">
        <v>168</v>
      </c>
      <c r="I110" s="14" t="s">
        <v>43</v>
      </c>
      <c r="J110" s="15">
        <f t="shared" si="7"/>
        <v>383.92857142857139</v>
      </c>
      <c r="K110" s="6"/>
      <c r="L110" s="15">
        <v>430</v>
      </c>
    </row>
    <row r="111" spans="1:12" ht="91.5" customHeight="1">
      <c r="A111" s="12">
        <v>101</v>
      </c>
      <c r="B111" s="24" t="s">
        <v>107</v>
      </c>
      <c r="C111" s="28" t="s">
        <v>17</v>
      </c>
      <c r="D111" s="24" t="s">
        <v>162</v>
      </c>
      <c r="E111" s="24" t="s">
        <v>111</v>
      </c>
      <c r="F111" s="24">
        <v>5</v>
      </c>
      <c r="G111" s="1">
        <f t="shared" si="6"/>
        <v>491.07142857142856</v>
      </c>
      <c r="H111" s="16" t="s">
        <v>168</v>
      </c>
      <c r="I111" s="14" t="s">
        <v>43</v>
      </c>
      <c r="J111" s="15">
        <f t="shared" si="7"/>
        <v>2455.3571428571427</v>
      </c>
      <c r="K111" s="6"/>
      <c r="L111" s="15">
        <v>2750</v>
      </c>
    </row>
    <row r="112" spans="1:12" ht="91.5" customHeight="1">
      <c r="A112" s="12">
        <v>102</v>
      </c>
      <c r="B112" s="24" t="s">
        <v>108</v>
      </c>
      <c r="C112" s="28" t="s">
        <v>17</v>
      </c>
      <c r="D112" s="24" t="s">
        <v>163</v>
      </c>
      <c r="E112" s="24" t="s">
        <v>113</v>
      </c>
      <c r="F112" s="24">
        <v>3</v>
      </c>
      <c r="G112" s="1">
        <f t="shared" si="6"/>
        <v>334.82142857142856</v>
      </c>
      <c r="H112" s="16" t="s">
        <v>168</v>
      </c>
      <c r="I112" s="14" t="s">
        <v>43</v>
      </c>
      <c r="J112" s="15">
        <f t="shared" si="7"/>
        <v>1004.4642857142857</v>
      </c>
      <c r="K112" s="6"/>
      <c r="L112" s="15">
        <v>1125</v>
      </c>
    </row>
    <row r="113" spans="1:12" ht="91.5" customHeight="1">
      <c r="A113" s="12">
        <v>103</v>
      </c>
      <c r="B113" s="24" t="s">
        <v>109</v>
      </c>
      <c r="C113" s="28" t="s">
        <v>17</v>
      </c>
      <c r="D113" s="24" t="s">
        <v>164</v>
      </c>
      <c r="E113" s="24" t="s">
        <v>113</v>
      </c>
      <c r="F113" s="24">
        <v>20</v>
      </c>
      <c r="G113" s="1">
        <f t="shared" si="6"/>
        <v>98.214285714285694</v>
      </c>
      <c r="H113" s="16" t="s">
        <v>168</v>
      </c>
      <c r="I113" s="14" t="s">
        <v>43</v>
      </c>
      <c r="J113" s="15">
        <f t="shared" si="7"/>
        <v>1964.285714285714</v>
      </c>
      <c r="K113" s="6"/>
      <c r="L113" s="15">
        <v>2200</v>
      </c>
    </row>
    <row r="114" spans="1:12" ht="91.5" customHeight="1">
      <c r="A114" s="12">
        <v>104</v>
      </c>
      <c r="B114" s="27" t="s">
        <v>167</v>
      </c>
      <c r="C114" s="28" t="s">
        <v>17</v>
      </c>
      <c r="D114" s="27" t="s">
        <v>167</v>
      </c>
      <c r="E114" s="15" t="s">
        <v>19</v>
      </c>
      <c r="F114" s="1">
        <v>1</v>
      </c>
      <c r="G114" s="1">
        <f t="shared" si="6"/>
        <v>2067502.6785714284</v>
      </c>
      <c r="H114" s="16" t="s">
        <v>18</v>
      </c>
      <c r="I114" s="14" t="s">
        <v>43</v>
      </c>
      <c r="J114" s="15">
        <f t="shared" si="7"/>
        <v>2067502.6785714284</v>
      </c>
      <c r="K114" s="6"/>
      <c r="L114" s="1">
        <v>2315603</v>
      </c>
    </row>
    <row r="115" spans="1:12" ht="60">
      <c r="A115" s="12">
        <v>105</v>
      </c>
      <c r="B115" s="32" t="s">
        <v>215</v>
      </c>
      <c r="C115" s="27" t="s">
        <v>17</v>
      </c>
      <c r="D115" s="27" t="s">
        <v>208</v>
      </c>
      <c r="E115" s="15" t="s">
        <v>113</v>
      </c>
      <c r="F115" s="1">
        <v>1</v>
      </c>
      <c r="G115" s="1">
        <f t="shared" si="6"/>
        <v>6249.9999999999991</v>
      </c>
      <c r="H115" s="16" t="s">
        <v>168</v>
      </c>
      <c r="I115" s="14" t="s">
        <v>43</v>
      </c>
      <c r="J115" s="15">
        <f t="shared" si="7"/>
        <v>6249.9999999999991</v>
      </c>
      <c r="K115" s="6"/>
      <c r="L115" s="1">
        <v>7000</v>
      </c>
    </row>
    <row r="116" spans="1:12" ht="60">
      <c r="A116" s="12">
        <v>106</v>
      </c>
      <c r="B116" s="19" t="s">
        <v>215</v>
      </c>
      <c r="C116" s="27" t="s">
        <v>17</v>
      </c>
      <c r="D116" s="19" t="s">
        <v>208</v>
      </c>
      <c r="E116" s="15" t="s">
        <v>113</v>
      </c>
      <c r="F116" s="1">
        <v>1</v>
      </c>
      <c r="G116" s="1">
        <f t="shared" si="6"/>
        <v>6249.9999999999991</v>
      </c>
      <c r="H116" s="16" t="s">
        <v>168</v>
      </c>
      <c r="I116" s="14" t="s">
        <v>43</v>
      </c>
      <c r="J116" s="15">
        <f t="shared" si="7"/>
        <v>6249.9999999999991</v>
      </c>
      <c r="K116" s="6"/>
      <c r="L116" s="1">
        <v>7000</v>
      </c>
    </row>
    <row r="117" spans="1:12" ht="60">
      <c r="A117" s="12">
        <v>107</v>
      </c>
      <c r="B117" s="19" t="s">
        <v>215</v>
      </c>
      <c r="C117" s="27" t="s">
        <v>17</v>
      </c>
      <c r="D117" s="19" t="s">
        <v>209</v>
      </c>
      <c r="E117" s="15" t="s">
        <v>113</v>
      </c>
      <c r="F117" s="1">
        <v>1</v>
      </c>
      <c r="G117" s="1">
        <f t="shared" ref="G117:G129" si="8">J117/F117</f>
        <v>6249.9999999999991</v>
      </c>
      <c r="H117" s="16" t="s">
        <v>168</v>
      </c>
      <c r="I117" s="14" t="s">
        <v>43</v>
      </c>
      <c r="J117" s="15">
        <f t="shared" si="7"/>
        <v>6249.9999999999991</v>
      </c>
      <c r="K117" s="6"/>
      <c r="L117" s="1">
        <v>7000</v>
      </c>
    </row>
    <row r="118" spans="1:12" ht="60">
      <c r="A118" s="12">
        <v>108</v>
      </c>
      <c r="B118" s="19" t="s">
        <v>217</v>
      </c>
      <c r="C118" s="27" t="s">
        <v>17</v>
      </c>
      <c r="D118" s="19" t="s">
        <v>209</v>
      </c>
      <c r="E118" s="15" t="s">
        <v>113</v>
      </c>
      <c r="F118" s="1">
        <v>1</v>
      </c>
      <c r="G118" s="1">
        <f t="shared" si="8"/>
        <v>6249.9999999999991</v>
      </c>
      <c r="H118" s="16" t="s">
        <v>168</v>
      </c>
      <c r="I118" s="14" t="s">
        <v>43</v>
      </c>
      <c r="J118" s="15">
        <f t="shared" si="7"/>
        <v>6249.9999999999991</v>
      </c>
      <c r="K118" s="6"/>
      <c r="L118" s="1">
        <v>7000</v>
      </c>
    </row>
    <row r="119" spans="1:12" ht="60">
      <c r="A119" s="12">
        <v>109</v>
      </c>
      <c r="B119" s="19" t="s">
        <v>216</v>
      </c>
      <c r="C119" s="27" t="s">
        <v>17</v>
      </c>
      <c r="D119" s="19" t="s">
        <v>209</v>
      </c>
      <c r="E119" s="15" t="s">
        <v>113</v>
      </c>
      <c r="F119" s="1">
        <v>1</v>
      </c>
      <c r="G119" s="1">
        <f t="shared" si="8"/>
        <v>6249.9999999999991</v>
      </c>
      <c r="H119" s="16" t="s">
        <v>168</v>
      </c>
      <c r="I119" s="14" t="s">
        <v>43</v>
      </c>
      <c r="J119" s="15">
        <f t="shared" si="7"/>
        <v>6249.9999999999991</v>
      </c>
      <c r="K119" s="6"/>
      <c r="L119" s="1">
        <v>7000</v>
      </c>
    </row>
    <row r="120" spans="1:12" ht="60">
      <c r="A120" s="12">
        <v>110</v>
      </c>
      <c r="B120" s="19" t="s">
        <v>218</v>
      </c>
      <c r="C120" s="27" t="s">
        <v>17</v>
      </c>
      <c r="D120" s="19" t="s">
        <v>210</v>
      </c>
      <c r="E120" s="15" t="s">
        <v>113</v>
      </c>
      <c r="F120" s="1">
        <v>1</v>
      </c>
      <c r="G120" s="1">
        <f t="shared" si="8"/>
        <v>4464.2857142857138</v>
      </c>
      <c r="H120" s="16" t="s">
        <v>168</v>
      </c>
      <c r="I120" s="14" t="s">
        <v>43</v>
      </c>
      <c r="J120" s="15">
        <f t="shared" si="7"/>
        <v>4464.2857142857138</v>
      </c>
      <c r="K120" s="6"/>
      <c r="L120" s="1">
        <v>5000</v>
      </c>
    </row>
    <row r="121" spans="1:12" ht="60">
      <c r="A121" s="12">
        <v>111</v>
      </c>
      <c r="B121" s="19" t="s">
        <v>224</v>
      </c>
      <c r="C121" s="27" t="s">
        <v>17</v>
      </c>
      <c r="D121" s="19" t="s">
        <v>211</v>
      </c>
      <c r="E121" s="15" t="s">
        <v>113</v>
      </c>
      <c r="F121" s="1">
        <v>1</v>
      </c>
      <c r="G121" s="1">
        <f t="shared" si="8"/>
        <v>5357.1428571428569</v>
      </c>
      <c r="H121" s="16" t="s">
        <v>168</v>
      </c>
      <c r="I121" s="14" t="s">
        <v>43</v>
      </c>
      <c r="J121" s="15">
        <f t="shared" si="7"/>
        <v>5357.1428571428569</v>
      </c>
      <c r="K121" s="6"/>
      <c r="L121" s="1">
        <v>6000</v>
      </c>
    </row>
    <row r="122" spans="1:12" ht="60">
      <c r="A122" s="12">
        <v>112</v>
      </c>
      <c r="B122" s="19" t="s">
        <v>220</v>
      </c>
      <c r="C122" s="27" t="s">
        <v>17</v>
      </c>
      <c r="D122" s="19" t="s">
        <v>212</v>
      </c>
      <c r="E122" s="15" t="s">
        <v>113</v>
      </c>
      <c r="F122" s="1">
        <v>1</v>
      </c>
      <c r="G122" s="1">
        <f t="shared" si="8"/>
        <v>4464.2857142857138</v>
      </c>
      <c r="H122" s="16" t="s">
        <v>168</v>
      </c>
      <c r="I122" s="14" t="s">
        <v>43</v>
      </c>
      <c r="J122" s="15">
        <f t="shared" si="7"/>
        <v>4464.2857142857138</v>
      </c>
      <c r="K122" s="6"/>
      <c r="L122" s="1">
        <v>5000</v>
      </c>
    </row>
    <row r="123" spans="1:12" ht="60">
      <c r="A123" s="12">
        <v>113</v>
      </c>
      <c r="B123" s="19" t="s">
        <v>219</v>
      </c>
      <c r="C123" s="27" t="s">
        <v>17</v>
      </c>
      <c r="D123" s="19" t="s">
        <v>213</v>
      </c>
      <c r="E123" s="15" t="s">
        <v>113</v>
      </c>
      <c r="F123" s="1">
        <v>1</v>
      </c>
      <c r="G123" s="1">
        <f t="shared" si="8"/>
        <v>5357.1428571428569</v>
      </c>
      <c r="H123" s="16" t="s">
        <v>168</v>
      </c>
      <c r="I123" s="14" t="s">
        <v>43</v>
      </c>
      <c r="J123" s="15">
        <f t="shared" si="7"/>
        <v>5357.1428571428569</v>
      </c>
      <c r="K123" s="6"/>
      <c r="L123" s="1">
        <v>6000</v>
      </c>
    </row>
    <row r="124" spans="1:12" ht="60">
      <c r="A124" s="12">
        <v>114</v>
      </c>
      <c r="B124" s="19" t="s">
        <v>221</v>
      </c>
      <c r="C124" s="27" t="s">
        <v>17</v>
      </c>
      <c r="D124" s="19" t="s">
        <v>214</v>
      </c>
      <c r="E124" s="15" t="s">
        <v>113</v>
      </c>
      <c r="F124" s="1">
        <v>1</v>
      </c>
      <c r="G124" s="1">
        <f t="shared" si="8"/>
        <v>4464.2857142857138</v>
      </c>
      <c r="H124" s="16" t="s">
        <v>168</v>
      </c>
      <c r="I124" s="14" t="s">
        <v>43</v>
      </c>
      <c r="J124" s="15">
        <f t="shared" si="7"/>
        <v>4464.2857142857138</v>
      </c>
      <c r="K124" s="6"/>
      <c r="L124" s="1">
        <v>5000</v>
      </c>
    </row>
    <row r="125" spans="1:12" ht="60">
      <c r="A125" s="12">
        <v>115</v>
      </c>
      <c r="B125" s="19" t="s">
        <v>222</v>
      </c>
      <c r="C125" s="27" t="s">
        <v>17</v>
      </c>
      <c r="D125" s="19" t="s">
        <v>214</v>
      </c>
      <c r="E125" s="15" t="s">
        <v>113</v>
      </c>
      <c r="F125" s="1">
        <v>1</v>
      </c>
      <c r="G125" s="1">
        <f t="shared" si="8"/>
        <v>4464.2857142857138</v>
      </c>
      <c r="H125" s="16" t="s">
        <v>168</v>
      </c>
      <c r="I125" s="14" t="s">
        <v>43</v>
      </c>
      <c r="J125" s="15">
        <f t="shared" si="7"/>
        <v>4464.2857142857138</v>
      </c>
      <c r="K125" s="6"/>
      <c r="L125" s="1">
        <v>5000</v>
      </c>
    </row>
    <row r="126" spans="1:12" ht="60">
      <c r="A126" s="12">
        <v>116</v>
      </c>
      <c r="B126" s="19" t="s">
        <v>223</v>
      </c>
      <c r="C126" s="27" t="s">
        <v>17</v>
      </c>
      <c r="D126" s="19" t="s">
        <v>214</v>
      </c>
      <c r="E126" s="15" t="s">
        <v>113</v>
      </c>
      <c r="F126" s="1">
        <v>1</v>
      </c>
      <c r="G126" s="1">
        <f t="shared" si="8"/>
        <v>4464.2857142857138</v>
      </c>
      <c r="H126" s="16" t="s">
        <v>168</v>
      </c>
      <c r="I126" s="14" t="s">
        <v>43</v>
      </c>
      <c r="J126" s="15">
        <f t="shared" si="7"/>
        <v>4464.2857142857138</v>
      </c>
      <c r="K126" s="6"/>
      <c r="L126" s="1">
        <v>5000</v>
      </c>
    </row>
    <row r="127" spans="1:12" ht="91.5" customHeight="1">
      <c r="A127" s="12">
        <v>117</v>
      </c>
      <c r="B127" s="3" t="s">
        <v>204</v>
      </c>
      <c r="C127" s="14" t="s">
        <v>15</v>
      </c>
      <c r="D127" s="3" t="s">
        <v>205</v>
      </c>
      <c r="E127" s="15" t="s">
        <v>166</v>
      </c>
      <c r="F127" s="1">
        <v>1</v>
      </c>
      <c r="G127" s="1">
        <f t="shared" si="8"/>
        <v>5803.5714285714284</v>
      </c>
      <c r="H127" s="16" t="s">
        <v>207</v>
      </c>
      <c r="I127" s="14" t="s">
        <v>43</v>
      </c>
      <c r="J127" s="15">
        <f>L127/1.12</f>
        <v>5803.5714285714284</v>
      </c>
      <c r="K127" s="6"/>
      <c r="L127" s="1">
        <v>6500</v>
      </c>
    </row>
    <row r="128" spans="1:12" ht="91.5" customHeight="1">
      <c r="A128" s="12">
        <v>118</v>
      </c>
      <c r="B128" s="3" t="s">
        <v>204</v>
      </c>
      <c r="C128" s="14" t="s">
        <v>15</v>
      </c>
      <c r="D128" s="3" t="s">
        <v>206</v>
      </c>
      <c r="E128" s="15" t="s">
        <v>166</v>
      </c>
      <c r="F128" s="1">
        <v>1</v>
      </c>
      <c r="G128" s="1">
        <f t="shared" si="8"/>
        <v>7142.8571428571422</v>
      </c>
      <c r="H128" s="16" t="s">
        <v>207</v>
      </c>
      <c r="I128" s="14" t="s">
        <v>43</v>
      </c>
      <c r="J128" s="15">
        <f>L128/1.12</f>
        <v>7142.8571428571422</v>
      </c>
      <c r="K128" s="6"/>
      <c r="L128" s="1">
        <v>8000</v>
      </c>
    </row>
    <row r="129" spans="1:12" ht="91.5" customHeight="1">
      <c r="A129" s="12">
        <v>119</v>
      </c>
      <c r="B129" s="27" t="s">
        <v>180</v>
      </c>
      <c r="C129" s="14" t="s">
        <v>15</v>
      </c>
      <c r="D129" s="27" t="s">
        <v>180</v>
      </c>
      <c r="E129" s="15" t="s">
        <v>14</v>
      </c>
      <c r="F129" s="1">
        <v>1</v>
      </c>
      <c r="G129" s="1">
        <f t="shared" si="8"/>
        <v>13586508.928571427</v>
      </c>
      <c r="H129" s="16" t="s">
        <v>18</v>
      </c>
      <c r="I129" s="14" t="s">
        <v>50</v>
      </c>
      <c r="J129" s="15">
        <f t="shared" si="7"/>
        <v>13586508.928571427</v>
      </c>
      <c r="K129" s="6"/>
      <c r="L129" s="1">
        <v>15216890</v>
      </c>
    </row>
    <row r="130" spans="1:12" ht="91.5" customHeight="1">
      <c r="A130" s="12">
        <v>120</v>
      </c>
      <c r="B130" s="27" t="s">
        <v>336</v>
      </c>
      <c r="C130" s="14" t="s">
        <v>15</v>
      </c>
      <c r="D130" s="27" t="s">
        <v>173</v>
      </c>
      <c r="E130" s="15" t="s">
        <v>14</v>
      </c>
      <c r="F130" s="1">
        <v>1</v>
      </c>
      <c r="G130" s="1">
        <v>397280</v>
      </c>
      <c r="H130" s="16" t="s">
        <v>337</v>
      </c>
      <c r="I130" s="14" t="s">
        <v>50</v>
      </c>
      <c r="J130" s="1">
        <v>397280</v>
      </c>
      <c r="K130" s="8"/>
      <c r="L130" s="1">
        <v>397280</v>
      </c>
    </row>
    <row r="131" spans="1:12" ht="91.5" customHeight="1">
      <c r="A131" s="12">
        <v>121</v>
      </c>
      <c r="B131" s="27" t="s">
        <v>338</v>
      </c>
      <c r="C131" s="14" t="s">
        <v>15</v>
      </c>
      <c r="D131" s="27" t="s">
        <v>338</v>
      </c>
      <c r="E131" s="15" t="s">
        <v>14</v>
      </c>
      <c r="F131" s="1">
        <v>1</v>
      </c>
      <c r="G131" s="1">
        <f>J131</f>
        <v>3328571.4285714282</v>
      </c>
      <c r="H131" s="16" t="s">
        <v>339</v>
      </c>
      <c r="I131" s="14" t="s">
        <v>179</v>
      </c>
      <c r="J131" s="15">
        <f t="shared" si="7"/>
        <v>3328571.4285714282</v>
      </c>
      <c r="K131" s="6"/>
      <c r="L131" s="1">
        <v>3728000</v>
      </c>
    </row>
    <row r="132" spans="1:12" ht="91.5" customHeight="1">
      <c r="A132" s="12">
        <v>122</v>
      </c>
      <c r="B132" s="27" t="s">
        <v>340</v>
      </c>
      <c r="C132" s="14" t="s">
        <v>15</v>
      </c>
      <c r="D132" s="27" t="s">
        <v>340</v>
      </c>
      <c r="E132" s="15" t="s">
        <v>14</v>
      </c>
      <c r="F132" s="1">
        <v>1</v>
      </c>
      <c r="G132" s="1">
        <f>J132</f>
        <v>267857.14285714284</v>
      </c>
      <c r="H132" s="16" t="s">
        <v>178</v>
      </c>
      <c r="I132" s="14" t="s">
        <v>179</v>
      </c>
      <c r="J132" s="15">
        <f t="shared" si="7"/>
        <v>267857.14285714284</v>
      </c>
      <c r="K132" s="6"/>
      <c r="L132" s="1">
        <v>300000</v>
      </c>
    </row>
    <row r="133" spans="1:12" ht="91.5" customHeight="1">
      <c r="A133" s="12">
        <v>123</v>
      </c>
      <c r="B133" s="27" t="s">
        <v>171</v>
      </c>
      <c r="C133" s="14" t="s">
        <v>15</v>
      </c>
      <c r="D133" s="27" t="s">
        <v>171</v>
      </c>
      <c r="E133" s="15" t="s">
        <v>14</v>
      </c>
      <c r="F133" s="1">
        <v>1</v>
      </c>
      <c r="G133" s="1">
        <f>J133</f>
        <v>2678571.4285714282</v>
      </c>
      <c r="H133" s="16" t="s">
        <v>178</v>
      </c>
      <c r="I133" s="14" t="s">
        <v>43</v>
      </c>
      <c r="J133" s="15">
        <f t="shared" si="7"/>
        <v>2678571.4285714282</v>
      </c>
      <c r="K133" s="6"/>
      <c r="L133" s="1">
        <v>3000000</v>
      </c>
    </row>
    <row r="134" spans="1:12" ht="161.25" customHeight="1">
      <c r="A134" s="12">
        <v>124</v>
      </c>
      <c r="B134" s="27" t="s">
        <v>170</v>
      </c>
      <c r="C134" s="14" t="s">
        <v>15</v>
      </c>
      <c r="D134" s="27" t="s">
        <v>172</v>
      </c>
      <c r="E134" s="15" t="s">
        <v>14</v>
      </c>
      <c r="F134" s="1">
        <v>1</v>
      </c>
      <c r="G134" s="1">
        <f>J134/F134</f>
        <v>1749999.9999999998</v>
      </c>
      <c r="H134" s="16" t="s">
        <v>18</v>
      </c>
      <c r="I134" s="14" t="s">
        <v>43</v>
      </c>
      <c r="J134" s="15">
        <f t="shared" si="7"/>
        <v>1749999.9999999998</v>
      </c>
      <c r="K134" s="6"/>
      <c r="L134" s="1">
        <v>1960000</v>
      </c>
    </row>
    <row r="135" spans="1:12" ht="91.5" customHeight="1">
      <c r="A135" s="12">
        <v>125</v>
      </c>
      <c r="B135" s="27" t="s">
        <v>341</v>
      </c>
      <c r="C135" s="14" t="s">
        <v>15</v>
      </c>
      <c r="D135" s="4" t="s">
        <v>169</v>
      </c>
      <c r="E135" s="15" t="s">
        <v>14</v>
      </c>
      <c r="F135" s="1">
        <v>1</v>
      </c>
      <c r="G135" s="1">
        <f>J135/F135</f>
        <v>2168598.2142857141</v>
      </c>
      <c r="H135" s="16" t="s">
        <v>18</v>
      </c>
      <c r="I135" s="14" t="s">
        <v>43</v>
      </c>
      <c r="J135" s="15">
        <f t="shared" si="7"/>
        <v>2168598.2142857141</v>
      </c>
      <c r="K135" s="6"/>
      <c r="L135" s="1">
        <v>2428830</v>
      </c>
    </row>
    <row r="136" spans="1:12" ht="91.5" customHeight="1">
      <c r="A136" s="12">
        <v>126</v>
      </c>
      <c r="B136" s="27" t="s">
        <v>181</v>
      </c>
      <c r="C136" s="14" t="s">
        <v>15</v>
      </c>
      <c r="D136" s="27" t="s">
        <v>47</v>
      </c>
      <c r="E136" s="15" t="s">
        <v>14</v>
      </c>
      <c r="F136" s="1">
        <v>1</v>
      </c>
      <c r="G136" s="1">
        <f>J136/F136</f>
        <v>36327025</v>
      </c>
      <c r="H136" s="16" t="s">
        <v>18</v>
      </c>
      <c r="I136" s="14" t="s">
        <v>43</v>
      </c>
      <c r="J136" s="15">
        <f>L136</f>
        <v>36327025</v>
      </c>
      <c r="K136" s="6"/>
      <c r="L136" s="15">
        <v>36327025</v>
      </c>
    </row>
    <row r="137" spans="1:12" ht="91.5" customHeight="1">
      <c r="A137" s="12">
        <v>127</v>
      </c>
      <c r="B137" s="27" t="s">
        <v>46</v>
      </c>
      <c r="C137" s="14" t="s">
        <v>15</v>
      </c>
      <c r="D137" s="27" t="s">
        <v>47</v>
      </c>
      <c r="E137" s="15" t="s">
        <v>14</v>
      </c>
      <c r="F137" s="1">
        <v>1</v>
      </c>
      <c r="G137" s="1">
        <f>J137/F137</f>
        <v>114135.71428571428</v>
      </c>
      <c r="H137" s="16" t="s">
        <v>49</v>
      </c>
      <c r="I137" s="14" t="s">
        <v>50</v>
      </c>
      <c r="J137" s="15">
        <f t="shared" si="7"/>
        <v>114135.71428571428</v>
      </c>
      <c r="K137" s="6"/>
      <c r="L137" s="15">
        <v>127832</v>
      </c>
    </row>
    <row r="138" spans="1:12" ht="91.5" customHeight="1">
      <c r="A138" s="12">
        <v>128</v>
      </c>
      <c r="B138" s="13" t="s">
        <v>342</v>
      </c>
      <c r="C138" s="14" t="s">
        <v>15</v>
      </c>
      <c r="D138" s="13" t="s">
        <v>343</v>
      </c>
      <c r="E138" s="15" t="s">
        <v>14</v>
      </c>
      <c r="F138" s="1">
        <v>1</v>
      </c>
      <c r="G138" s="1">
        <v>18765737</v>
      </c>
      <c r="H138" s="16" t="s">
        <v>344</v>
      </c>
      <c r="I138" s="14" t="s">
        <v>345</v>
      </c>
      <c r="J138" s="1">
        <v>18765737</v>
      </c>
      <c r="K138" s="1">
        <v>18765737</v>
      </c>
      <c r="L138" s="1">
        <v>18765737</v>
      </c>
    </row>
    <row r="139" spans="1:12" ht="91.5" customHeight="1">
      <c r="A139" s="12">
        <v>129</v>
      </c>
      <c r="B139" s="27" t="s">
        <v>177</v>
      </c>
      <c r="C139" s="14" t="s">
        <v>15</v>
      </c>
      <c r="D139" s="27" t="s">
        <v>346</v>
      </c>
      <c r="E139" s="15" t="s">
        <v>14</v>
      </c>
      <c r="F139" s="1">
        <v>1</v>
      </c>
      <c r="G139" s="1">
        <v>3325000</v>
      </c>
      <c r="H139" s="16" t="s">
        <v>347</v>
      </c>
      <c r="I139" s="14" t="s">
        <v>348</v>
      </c>
      <c r="J139" s="1">
        <f>G139</f>
        <v>3325000</v>
      </c>
      <c r="K139" s="1">
        <v>3321000</v>
      </c>
      <c r="L139" s="1">
        <f>J139</f>
        <v>3325000</v>
      </c>
    </row>
    <row r="140" spans="1:12" ht="91.5" customHeight="1">
      <c r="A140" s="12">
        <v>130</v>
      </c>
      <c r="B140" s="27" t="s">
        <v>182</v>
      </c>
      <c r="C140" s="14" t="s">
        <v>15</v>
      </c>
      <c r="D140" s="27" t="s">
        <v>183</v>
      </c>
      <c r="E140" s="15" t="s">
        <v>14</v>
      </c>
      <c r="F140" s="1">
        <v>1</v>
      </c>
      <c r="G140" s="1">
        <f>J140</f>
        <v>73060000</v>
      </c>
      <c r="H140" s="16" t="s">
        <v>178</v>
      </c>
      <c r="I140" s="14" t="s">
        <v>179</v>
      </c>
      <c r="J140" s="15">
        <v>73060000</v>
      </c>
      <c r="K140" s="6"/>
      <c r="L140" s="15">
        <v>73060000</v>
      </c>
    </row>
    <row r="141" spans="1:12" ht="117.75" customHeight="1">
      <c r="A141" s="12">
        <v>131</v>
      </c>
      <c r="B141" s="27" t="s">
        <v>184</v>
      </c>
      <c r="C141" s="14" t="s">
        <v>15</v>
      </c>
      <c r="D141" s="27" t="s">
        <v>185</v>
      </c>
      <c r="E141" s="15" t="s">
        <v>14</v>
      </c>
      <c r="F141" s="1">
        <v>1</v>
      </c>
      <c r="G141" s="1">
        <f>J141</f>
        <v>11545600</v>
      </c>
      <c r="H141" s="16" t="s">
        <v>178</v>
      </c>
      <c r="I141" s="14" t="s">
        <v>179</v>
      </c>
      <c r="J141" s="15">
        <f>L141</f>
        <v>11545600</v>
      </c>
      <c r="K141" s="6"/>
      <c r="L141" s="15">
        <v>11545600</v>
      </c>
    </row>
    <row r="142" spans="1:12" ht="122.25" customHeight="1">
      <c r="A142" s="12">
        <v>132</v>
      </c>
      <c r="B142" s="27" t="s">
        <v>349</v>
      </c>
      <c r="C142" s="14" t="s">
        <v>15</v>
      </c>
      <c r="D142" s="27" t="s">
        <v>349</v>
      </c>
      <c r="E142" s="15" t="s">
        <v>14</v>
      </c>
      <c r="F142" s="1">
        <v>1</v>
      </c>
      <c r="G142" s="1">
        <f>J142</f>
        <v>40448630</v>
      </c>
      <c r="H142" s="16" t="s">
        <v>178</v>
      </c>
      <c r="I142" s="14" t="s">
        <v>179</v>
      </c>
      <c r="J142" s="15">
        <f>L142</f>
        <v>40448630</v>
      </c>
      <c r="K142" s="6"/>
      <c r="L142" s="15">
        <v>40448630</v>
      </c>
    </row>
    <row r="143" spans="1:12" ht="91.5" customHeight="1">
      <c r="A143" s="12">
        <v>133</v>
      </c>
      <c r="B143" s="27" t="s">
        <v>187</v>
      </c>
      <c r="C143" s="14" t="s">
        <v>15</v>
      </c>
      <c r="D143" s="27" t="s">
        <v>186</v>
      </c>
      <c r="E143" s="15" t="s">
        <v>14</v>
      </c>
      <c r="F143" s="1">
        <v>1</v>
      </c>
      <c r="G143" s="1">
        <f t="shared" ref="G143:G148" si="9">J143</f>
        <v>3133928.5714285714</v>
      </c>
      <c r="H143" s="16" t="s">
        <v>178</v>
      </c>
      <c r="I143" s="14" t="s">
        <v>179</v>
      </c>
      <c r="J143" s="15">
        <f>L143/1.12</f>
        <v>3133928.5714285714</v>
      </c>
      <c r="K143" s="6"/>
      <c r="L143" s="15">
        <v>3510000</v>
      </c>
    </row>
    <row r="144" spans="1:12" ht="91.5" customHeight="1">
      <c r="A144" s="12">
        <v>134</v>
      </c>
      <c r="B144" s="27" t="s">
        <v>188</v>
      </c>
      <c r="C144" s="14" t="s">
        <v>15</v>
      </c>
      <c r="D144" s="27" t="s">
        <v>186</v>
      </c>
      <c r="E144" s="15" t="s">
        <v>14</v>
      </c>
      <c r="F144" s="1">
        <v>1</v>
      </c>
      <c r="G144" s="1">
        <f t="shared" si="9"/>
        <v>8035714.2857142845</v>
      </c>
      <c r="H144" s="16" t="s">
        <v>178</v>
      </c>
      <c r="I144" s="14" t="s">
        <v>179</v>
      </c>
      <c r="J144" s="15">
        <f>L144/1.12</f>
        <v>8035714.2857142845</v>
      </c>
      <c r="K144" s="6"/>
      <c r="L144" s="15">
        <v>9000000</v>
      </c>
    </row>
    <row r="145" spans="1:12" ht="91.5" customHeight="1">
      <c r="A145" s="12">
        <v>135</v>
      </c>
      <c r="B145" s="27" t="s">
        <v>189</v>
      </c>
      <c r="C145" s="14" t="s">
        <v>15</v>
      </c>
      <c r="D145" s="27" t="s">
        <v>186</v>
      </c>
      <c r="E145" s="15" t="s">
        <v>14</v>
      </c>
      <c r="F145" s="1">
        <v>1</v>
      </c>
      <c r="G145" s="1">
        <f t="shared" si="9"/>
        <v>3616071.4285714282</v>
      </c>
      <c r="H145" s="16" t="s">
        <v>178</v>
      </c>
      <c r="I145" s="14" t="s">
        <v>179</v>
      </c>
      <c r="J145" s="15">
        <f>L145/1.12</f>
        <v>3616071.4285714282</v>
      </c>
      <c r="K145" s="6"/>
      <c r="L145" s="15">
        <v>4050000</v>
      </c>
    </row>
    <row r="146" spans="1:12" ht="91.5" customHeight="1">
      <c r="A146" s="12">
        <v>136</v>
      </c>
      <c r="B146" s="27" t="s">
        <v>350</v>
      </c>
      <c r="C146" s="14" t="s">
        <v>15</v>
      </c>
      <c r="D146" s="27" t="s">
        <v>351</v>
      </c>
      <c r="E146" s="15" t="s">
        <v>14</v>
      </c>
      <c r="F146" s="1">
        <v>1</v>
      </c>
      <c r="G146" s="1">
        <f t="shared" si="9"/>
        <v>5982142.8571428563</v>
      </c>
      <c r="H146" s="16" t="s">
        <v>200</v>
      </c>
      <c r="I146" s="14" t="s">
        <v>179</v>
      </c>
      <c r="J146" s="15">
        <f t="shared" ref="J146:J154" si="10">L146/1.12</f>
        <v>5982142.8571428563</v>
      </c>
      <c r="K146" s="6"/>
      <c r="L146" s="15">
        <v>6700000</v>
      </c>
    </row>
    <row r="147" spans="1:12" ht="204" customHeight="1">
      <c r="A147" s="12">
        <v>137</v>
      </c>
      <c r="B147" s="27" t="s">
        <v>352</v>
      </c>
      <c r="C147" s="14" t="s">
        <v>15</v>
      </c>
      <c r="D147" s="27" t="s">
        <v>201</v>
      </c>
      <c r="E147" s="15" t="s">
        <v>14</v>
      </c>
      <c r="F147" s="1">
        <v>1</v>
      </c>
      <c r="G147" s="1">
        <f t="shared" si="9"/>
        <v>5357142.8571428563</v>
      </c>
      <c r="H147" s="16" t="s">
        <v>200</v>
      </c>
      <c r="I147" s="14" t="s">
        <v>43</v>
      </c>
      <c r="J147" s="15">
        <f t="shared" si="10"/>
        <v>5357142.8571428563</v>
      </c>
      <c r="K147" s="6"/>
      <c r="L147" s="15">
        <v>6000000</v>
      </c>
    </row>
    <row r="148" spans="1:12" ht="114" customHeight="1">
      <c r="A148" s="12">
        <v>138</v>
      </c>
      <c r="B148" s="27" t="s">
        <v>353</v>
      </c>
      <c r="C148" s="14" t="s">
        <v>15</v>
      </c>
      <c r="D148" s="27" t="s">
        <v>202</v>
      </c>
      <c r="E148" s="15" t="s">
        <v>14</v>
      </c>
      <c r="F148" s="1">
        <v>1</v>
      </c>
      <c r="G148" s="1">
        <f t="shared" si="9"/>
        <v>5357142.8571428563</v>
      </c>
      <c r="H148" s="16" t="s">
        <v>200</v>
      </c>
      <c r="I148" s="14" t="s">
        <v>43</v>
      </c>
      <c r="J148" s="15">
        <f t="shared" si="10"/>
        <v>5357142.8571428563</v>
      </c>
      <c r="K148" s="6"/>
      <c r="L148" s="15">
        <v>6000000</v>
      </c>
    </row>
    <row r="149" spans="1:12" ht="91.5" customHeight="1">
      <c r="A149" s="12">
        <v>139</v>
      </c>
      <c r="B149" s="3" t="s">
        <v>354</v>
      </c>
      <c r="C149" s="14" t="s">
        <v>15</v>
      </c>
      <c r="D149" s="3" t="s">
        <v>355</v>
      </c>
      <c r="E149" s="15" t="s">
        <v>14</v>
      </c>
      <c r="F149" s="1">
        <v>1</v>
      </c>
      <c r="G149" s="1">
        <f>J149</f>
        <v>1546674.9999999998</v>
      </c>
      <c r="H149" s="16" t="s">
        <v>199</v>
      </c>
      <c r="I149" s="14" t="s">
        <v>50</v>
      </c>
      <c r="J149" s="15">
        <f>L149/1.12</f>
        <v>1546674.9999999998</v>
      </c>
      <c r="K149" s="6"/>
      <c r="L149" s="15">
        <v>1732276</v>
      </c>
    </row>
    <row r="150" spans="1:12" ht="91.5" customHeight="1">
      <c r="A150" s="12">
        <v>140</v>
      </c>
      <c r="B150" s="27" t="s">
        <v>362</v>
      </c>
      <c r="C150" s="33" t="s">
        <v>15</v>
      </c>
      <c r="D150" s="27" t="s">
        <v>363</v>
      </c>
      <c r="E150" s="15" t="s">
        <v>14</v>
      </c>
      <c r="F150" s="1">
        <v>1</v>
      </c>
      <c r="G150" s="15">
        <f>J150</f>
        <v>2232142.8571428568</v>
      </c>
      <c r="H150" s="16" t="s">
        <v>367</v>
      </c>
      <c r="I150" s="14" t="s">
        <v>50</v>
      </c>
      <c r="J150" s="15">
        <f>L150/1.12</f>
        <v>2232142.8571428568</v>
      </c>
      <c r="K150" s="6"/>
      <c r="L150" s="15">
        <v>2500000</v>
      </c>
    </row>
    <row r="151" spans="1:12" ht="91.5" customHeight="1">
      <c r="A151" s="12">
        <v>141</v>
      </c>
      <c r="B151" s="27" t="s">
        <v>364</v>
      </c>
      <c r="C151" s="14" t="s">
        <v>15</v>
      </c>
      <c r="D151" s="27" t="s">
        <v>365</v>
      </c>
      <c r="E151" s="15" t="s">
        <v>14</v>
      </c>
      <c r="F151" s="1">
        <v>1</v>
      </c>
      <c r="G151" s="15">
        <v>22910400</v>
      </c>
      <c r="H151" s="16" t="s">
        <v>368</v>
      </c>
      <c r="I151" s="14" t="s">
        <v>366</v>
      </c>
      <c r="J151" s="15">
        <f>G151*F151</f>
        <v>22910400</v>
      </c>
      <c r="K151" s="6"/>
      <c r="L151" s="15">
        <f>J151</f>
        <v>22910400</v>
      </c>
    </row>
    <row r="152" spans="1:12" ht="91.5" customHeight="1">
      <c r="A152" s="12">
        <v>142</v>
      </c>
      <c r="B152" s="27" t="s">
        <v>369</v>
      </c>
      <c r="C152" s="14" t="s">
        <v>15</v>
      </c>
      <c r="D152" s="27" t="s">
        <v>370</v>
      </c>
      <c r="E152" s="15" t="s">
        <v>14</v>
      </c>
      <c r="F152" s="1">
        <v>1</v>
      </c>
      <c r="G152" s="15">
        <f>J152</f>
        <v>346428.57142857142</v>
      </c>
      <c r="H152" s="16" t="s">
        <v>371</v>
      </c>
      <c r="I152" s="14" t="s">
        <v>43</v>
      </c>
      <c r="J152" s="15">
        <f>L152/1.12</f>
        <v>346428.57142857142</v>
      </c>
      <c r="K152" s="6"/>
      <c r="L152" s="15">
        <v>388000</v>
      </c>
    </row>
    <row r="153" spans="1:12" ht="91.5" customHeight="1">
      <c r="A153" s="12">
        <v>143</v>
      </c>
      <c r="B153" s="27" t="s">
        <v>55</v>
      </c>
      <c r="C153" s="14" t="s">
        <v>15</v>
      </c>
      <c r="D153" s="27" t="s">
        <v>55</v>
      </c>
      <c r="E153" s="15" t="s">
        <v>14</v>
      </c>
      <c r="F153" s="1">
        <v>1</v>
      </c>
      <c r="G153" s="1">
        <f>J153</f>
        <v>4700892.8571428563</v>
      </c>
      <c r="H153" s="16" t="s">
        <v>18</v>
      </c>
      <c r="I153" s="14" t="s">
        <v>43</v>
      </c>
      <c r="J153" s="15">
        <f t="shared" si="10"/>
        <v>4700892.8571428563</v>
      </c>
      <c r="K153" s="6"/>
      <c r="L153" s="1">
        <v>5265000</v>
      </c>
    </row>
    <row r="154" spans="1:12" ht="91.5" customHeight="1">
      <c r="A154" s="12">
        <v>144</v>
      </c>
      <c r="B154" s="34" t="s">
        <v>56</v>
      </c>
      <c r="C154" s="33" t="s">
        <v>15</v>
      </c>
      <c r="D154" s="34" t="s">
        <v>190</v>
      </c>
      <c r="E154" s="35" t="s">
        <v>14</v>
      </c>
      <c r="F154" s="2">
        <v>1</v>
      </c>
      <c r="G154" s="2">
        <f>J154</f>
        <v>178571.42857142855</v>
      </c>
      <c r="H154" s="36" t="s">
        <v>178</v>
      </c>
      <c r="I154" s="33" t="s">
        <v>43</v>
      </c>
      <c r="J154" s="35">
        <f t="shared" si="10"/>
        <v>178571.42857142855</v>
      </c>
      <c r="K154" s="6"/>
      <c r="L154" s="2">
        <v>200000</v>
      </c>
    </row>
    <row r="155" spans="1:12" ht="75">
      <c r="A155" s="12">
        <v>145</v>
      </c>
      <c r="B155" s="20" t="s">
        <v>356</v>
      </c>
      <c r="C155" s="14" t="s">
        <v>15</v>
      </c>
      <c r="D155" s="20" t="s">
        <v>357</v>
      </c>
      <c r="E155" s="15" t="s">
        <v>14</v>
      </c>
      <c r="F155" s="1">
        <v>1</v>
      </c>
      <c r="G155" s="1">
        <v>15000</v>
      </c>
      <c r="H155" s="16" t="s">
        <v>199</v>
      </c>
      <c r="I155" s="14" t="s">
        <v>43</v>
      </c>
      <c r="J155" s="15">
        <v>15000</v>
      </c>
      <c r="K155" s="14"/>
      <c r="L155" s="15">
        <v>15000</v>
      </c>
    </row>
    <row r="156" spans="1:12" ht="90">
      <c r="A156" s="12">
        <v>146</v>
      </c>
      <c r="B156" s="20" t="s">
        <v>225</v>
      </c>
      <c r="C156" s="14" t="s">
        <v>15</v>
      </c>
      <c r="D156" s="37" t="s">
        <v>226</v>
      </c>
      <c r="E156" s="38" t="s">
        <v>227</v>
      </c>
      <c r="F156" s="38">
        <v>1</v>
      </c>
      <c r="G156" s="39">
        <f t="shared" ref="G156:G200" si="11">J156/F156</f>
        <v>7142.8571428571422</v>
      </c>
      <c r="H156" s="16" t="s">
        <v>304</v>
      </c>
      <c r="I156" s="14" t="s">
        <v>43</v>
      </c>
      <c r="J156" s="15">
        <f t="shared" ref="J156:J200" si="12">L156/1.12</f>
        <v>7142.8571428571422</v>
      </c>
      <c r="K156" s="6"/>
      <c r="L156" s="40">
        <v>8000</v>
      </c>
    </row>
    <row r="157" spans="1:12" ht="60">
      <c r="A157" s="12">
        <v>147</v>
      </c>
      <c r="B157" s="20" t="s">
        <v>228</v>
      </c>
      <c r="C157" s="14" t="s">
        <v>15</v>
      </c>
      <c r="D157" s="41" t="s">
        <v>229</v>
      </c>
      <c r="E157" s="38" t="s">
        <v>227</v>
      </c>
      <c r="F157" s="38">
        <v>1</v>
      </c>
      <c r="G157" s="39">
        <f t="shared" si="11"/>
        <v>54374.999999999993</v>
      </c>
      <c r="H157" s="16" t="s">
        <v>304</v>
      </c>
      <c r="I157" s="14" t="s">
        <v>43</v>
      </c>
      <c r="J157" s="15">
        <f t="shared" si="12"/>
        <v>54374.999999999993</v>
      </c>
      <c r="K157" s="6"/>
      <c r="L157" s="40">
        <v>60900</v>
      </c>
    </row>
    <row r="158" spans="1:12" ht="60">
      <c r="A158" s="12">
        <v>148</v>
      </c>
      <c r="B158" s="20" t="s">
        <v>230</v>
      </c>
      <c r="C158" s="14" t="s">
        <v>15</v>
      </c>
      <c r="D158" s="38" t="s">
        <v>231</v>
      </c>
      <c r="E158" s="38" t="s">
        <v>227</v>
      </c>
      <c r="F158" s="38">
        <v>1</v>
      </c>
      <c r="G158" s="39">
        <f t="shared" si="11"/>
        <v>11785.714285714284</v>
      </c>
      <c r="H158" s="16" t="s">
        <v>304</v>
      </c>
      <c r="I158" s="14" t="s">
        <v>43</v>
      </c>
      <c r="J158" s="15">
        <f t="shared" si="12"/>
        <v>11785.714285714284</v>
      </c>
      <c r="K158" s="6"/>
      <c r="L158" s="40">
        <v>13200</v>
      </c>
    </row>
    <row r="159" spans="1:12" ht="60">
      <c r="A159" s="12">
        <v>149</v>
      </c>
      <c r="B159" s="20" t="s">
        <v>232</v>
      </c>
      <c r="C159" s="14" t="s">
        <v>15</v>
      </c>
      <c r="D159" s="38" t="s">
        <v>233</v>
      </c>
      <c r="E159" s="38" t="s">
        <v>227</v>
      </c>
      <c r="F159" s="38">
        <v>1</v>
      </c>
      <c r="G159" s="39">
        <f t="shared" si="11"/>
        <v>62499.999999999993</v>
      </c>
      <c r="H159" s="16" t="s">
        <v>304</v>
      </c>
      <c r="I159" s="14" t="s">
        <v>43</v>
      </c>
      <c r="J159" s="15">
        <f t="shared" si="12"/>
        <v>62499.999999999993</v>
      </c>
      <c r="K159" s="6"/>
      <c r="L159" s="40">
        <v>70000</v>
      </c>
    </row>
    <row r="160" spans="1:12" ht="60">
      <c r="A160" s="12">
        <v>150</v>
      </c>
      <c r="B160" s="20" t="s">
        <v>234</v>
      </c>
      <c r="C160" s="14" t="s">
        <v>15</v>
      </c>
      <c r="D160" s="37" t="s">
        <v>235</v>
      </c>
      <c r="E160" s="38" t="s">
        <v>227</v>
      </c>
      <c r="F160" s="38">
        <v>1</v>
      </c>
      <c r="G160" s="39">
        <f t="shared" si="11"/>
        <v>35714.28571428571</v>
      </c>
      <c r="H160" s="16" t="s">
        <v>304</v>
      </c>
      <c r="I160" s="14" t="s">
        <v>43</v>
      </c>
      <c r="J160" s="15">
        <f t="shared" si="12"/>
        <v>35714.28571428571</v>
      </c>
      <c r="K160" s="6"/>
      <c r="L160" s="42">
        <v>40000</v>
      </c>
    </row>
    <row r="161" spans="1:12" ht="60">
      <c r="A161" s="12">
        <v>151</v>
      </c>
      <c r="B161" s="20" t="s">
        <v>236</v>
      </c>
      <c r="C161" s="14" t="s">
        <v>15</v>
      </c>
      <c r="D161" s="38" t="s">
        <v>237</v>
      </c>
      <c r="E161" s="38" t="s">
        <v>227</v>
      </c>
      <c r="F161" s="38">
        <v>1</v>
      </c>
      <c r="G161" s="39">
        <f t="shared" si="11"/>
        <v>33750</v>
      </c>
      <c r="H161" s="16" t="s">
        <v>304</v>
      </c>
      <c r="I161" s="14" t="s">
        <v>43</v>
      </c>
      <c r="J161" s="15">
        <f t="shared" si="12"/>
        <v>33750</v>
      </c>
      <c r="K161" s="6"/>
      <c r="L161" s="40">
        <v>37800</v>
      </c>
    </row>
    <row r="162" spans="1:12" ht="60">
      <c r="A162" s="12">
        <v>152</v>
      </c>
      <c r="B162" s="20" t="s">
        <v>238</v>
      </c>
      <c r="C162" s="14" t="s">
        <v>15</v>
      </c>
      <c r="D162" s="37" t="s">
        <v>239</v>
      </c>
      <c r="E162" s="38" t="s">
        <v>227</v>
      </c>
      <c r="F162" s="38">
        <v>1</v>
      </c>
      <c r="G162" s="39">
        <f t="shared" si="11"/>
        <v>19285.714285714283</v>
      </c>
      <c r="H162" s="16" t="s">
        <v>304</v>
      </c>
      <c r="I162" s="14" t="s">
        <v>43</v>
      </c>
      <c r="J162" s="15">
        <f t="shared" si="12"/>
        <v>19285.714285714283</v>
      </c>
      <c r="K162" s="6"/>
      <c r="L162" s="42">
        <v>21600</v>
      </c>
    </row>
    <row r="163" spans="1:12" ht="60">
      <c r="A163" s="12">
        <v>153</v>
      </c>
      <c r="B163" s="20" t="s">
        <v>240</v>
      </c>
      <c r="C163" s="14" t="s">
        <v>15</v>
      </c>
      <c r="D163" s="38" t="s">
        <v>241</v>
      </c>
      <c r="E163" s="38" t="s">
        <v>227</v>
      </c>
      <c r="F163" s="38">
        <v>1</v>
      </c>
      <c r="G163" s="39">
        <f t="shared" si="11"/>
        <v>24107.142857142855</v>
      </c>
      <c r="H163" s="16" t="s">
        <v>304</v>
      </c>
      <c r="I163" s="14" t="s">
        <v>43</v>
      </c>
      <c r="J163" s="15">
        <f t="shared" si="12"/>
        <v>24107.142857142855</v>
      </c>
      <c r="K163" s="6"/>
      <c r="L163" s="40">
        <v>27000</v>
      </c>
    </row>
    <row r="164" spans="1:12" ht="60">
      <c r="A164" s="12">
        <v>154</v>
      </c>
      <c r="B164" s="20" t="s">
        <v>242</v>
      </c>
      <c r="C164" s="14" t="s">
        <v>15</v>
      </c>
      <c r="D164" s="20" t="s">
        <v>243</v>
      </c>
      <c r="E164" s="38" t="s">
        <v>227</v>
      </c>
      <c r="F164" s="38">
        <v>1</v>
      </c>
      <c r="G164" s="39">
        <f t="shared" si="11"/>
        <v>12299.107142857141</v>
      </c>
      <c r="H164" s="16" t="s">
        <v>304</v>
      </c>
      <c r="I164" s="14" t="s">
        <v>43</v>
      </c>
      <c r="J164" s="15">
        <f t="shared" si="12"/>
        <v>12299.107142857141</v>
      </c>
      <c r="K164" s="6"/>
      <c r="L164" s="40">
        <v>13775</v>
      </c>
    </row>
    <row r="165" spans="1:12" ht="60">
      <c r="A165" s="12">
        <v>155</v>
      </c>
      <c r="B165" s="20" t="s">
        <v>244</v>
      </c>
      <c r="C165" s="14" t="s">
        <v>15</v>
      </c>
      <c r="D165" s="20" t="s">
        <v>245</v>
      </c>
      <c r="E165" s="38" t="s">
        <v>227</v>
      </c>
      <c r="F165" s="38">
        <v>1</v>
      </c>
      <c r="G165" s="39">
        <f t="shared" si="11"/>
        <v>15714.285714285712</v>
      </c>
      <c r="H165" s="16" t="s">
        <v>304</v>
      </c>
      <c r="I165" s="14" t="s">
        <v>43</v>
      </c>
      <c r="J165" s="15">
        <f t="shared" si="12"/>
        <v>15714.285714285712</v>
      </c>
      <c r="K165" s="6"/>
      <c r="L165" s="40">
        <v>17600</v>
      </c>
    </row>
    <row r="166" spans="1:12" ht="60">
      <c r="A166" s="12">
        <v>156</v>
      </c>
      <c r="B166" s="20" t="s">
        <v>246</v>
      </c>
      <c r="C166" s="14" t="s">
        <v>15</v>
      </c>
      <c r="D166" s="38" t="s">
        <v>247</v>
      </c>
      <c r="E166" s="38" t="s">
        <v>248</v>
      </c>
      <c r="F166" s="38">
        <v>1</v>
      </c>
      <c r="G166" s="39">
        <f t="shared" si="11"/>
        <v>11624.999999999998</v>
      </c>
      <c r="H166" s="16" t="s">
        <v>304</v>
      </c>
      <c r="I166" s="14" t="s">
        <v>43</v>
      </c>
      <c r="J166" s="15">
        <f t="shared" si="12"/>
        <v>11624.999999999998</v>
      </c>
      <c r="K166" s="6"/>
      <c r="L166" s="40">
        <v>13020</v>
      </c>
    </row>
    <row r="167" spans="1:12" ht="60">
      <c r="A167" s="12">
        <v>157</v>
      </c>
      <c r="B167" s="20" t="s">
        <v>249</v>
      </c>
      <c r="C167" s="14" t="s">
        <v>15</v>
      </c>
      <c r="D167" s="20" t="s">
        <v>250</v>
      </c>
      <c r="E167" s="38" t="s">
        <v>227</v>
      </c>
      <c r="F167" s="38">
        <v>3</v>
      </c>
      <c r="G167" s="39">
        <f t="shared" si="11"/>
        <v>63392.857142857138</v>
      </c>
      <c r="H167" s="16" t="s">
        <v>304</v>
      </c>
      <c r="I167" s="14" t="s">
        <v>43</v>
      </c>
      <c r="J167" s="15">
        <f t="shared" si="12"/>
        <v>190178.57142857142</v>
      </c>
      <c r="K167" s="6"/>
      <c r="L167" s="40">
        <v>213000</v>
      </c>
    </row>
    <row r="168" spans="1:12" ht="60">
      <c r="A168" s="12">
        <v>158</v>
      </c>
      <c r="B168" s="20" t="s">
        <v>358</v>
      </c>
      <c r="C168" s="14" t="s">
        <v>15</v>
      </c>
      <c r="D168" s="20" t="s">
        <v>251</v>
      </c>
      <c r="E168" s="38" t="s">
        <v>227</v>
      </c>
      <c r="F168" s="38">
        <v>1</v>
      </c>
      <c r="G168" s="39">
        <f t="shared" si="11"/>
        <v>175089.28571428571</v>
      </c>
      <c r="H168" s="16" t="s">
        <v>305</v>
      </c>
      <c r="I168" s="14" t="s">
        <v>43</v>
      </c>
      <c r="J168" s="15">
        <f t="shared" si="12"/>
        <v>175089.28571428571</v>
      </c>
      <c r="K168" s="6"/>
      <c r="L168" s="40">
        <v>196100</v>
      </c>
    </row>
    <row r="169" spans="1:12" ht="60">
      <c r="A169" s="12">
        <v>159</v>
      </c>
      <c r="B169" s="20" t="s">
        <v>252</v>
      </c>
      <c r="C169" s="14" t="s">
        <v>15</v>
      </c>
      <c r="D169" s="20" t="s">
        <v>253</v>
      </c>
      <c r="E169" s="38" t="s">
        <v>227</v>
      </c>
      <c r="F169" s="38">
        <v>2</v>
      </c>
      <c r="G169" s="39">
        <f t="shared" si="11"/>
        <v>205848.21428571426</v>
      </c>
      <c r="H169" s="16" t="s">
        <v>305</v>
      </c>
      <c r="I169" s="14" t="s">
        <v>43</v>
      </c>
      <c r="J169" s="15">
        <f t="shared" si="12"/>
        <v>411696.42857142852</v>
      </c>
      <c r="K169" s="6"/>
      <c r="L169" s="40">
        <v>461100</v>
      </c>
    </row>
    <row r="170" spans="1:12" ht="60">
      <c r="A170" s="12">
        <v>160</v>
      </c>
      <c r="B170" s="20" t="s">
        <v>301</v>
      </c>
      <c r="C170" s="14" t="s">
        <v>15</v>
      </c>
      <c r="D170" s="20" t="s">
        <v>254</v>
      </c>
      <c r="E170" s="38" t="s">
        <v>227</v>
      </c>
      <c r="F170" s="38">
        <v>2</v>
      </c>
      <c r="G170" s="39">
        <f t="shared" si="11"/>
        <v>2142.8571428571427</v>
      </c>
      <c r="H170" s="16" t="s">
        <v>305</v>
      </c>
      <c r="I170" s="14" t="s">
        <v>43</v>
      </c>
      <c r="J170" s="15">
        <f t="shared" si="12"/>
        <v>4285.7142857142853</v>
      </c>
      <c r="K170" s="6"/>
      <c r="L170" s="40">
        <v>4800</v>
      </c>
    </row>
    <row r="171" spans="1:12" ht="60">
      <c r="A171" s="12">
        <v>161</v>
      </c>
      <c r="B171" s="20" t="s">
        <v>255</v>
      </c>
      <c r="C171" s="14" t="s">
        <v>15</v>
      </c>
      <c r="D171" s="20" t="s">
        <v>256</v>
      </c>
      <c r="E171" s="20" t="s">
        <v>227</v>
      </c>
      <c r="F171" s="20">
        <v>1</v>
      </c>
      <c r="G171" s="39">
        <f t="shared" si="11"/>
        <v>11785.714285714284</v>
      </c>
      <c r="H171" s="16" t="s">
        <v>304</v>
      </c>
      <c r="I171" s="14" t="s">
        <v>43</v>
      </c>
      <c r="J171" s="15">
        <f t="shared" si="12"/>
        <v>11785.714285714284</v>
      </c>
      <c r="K171" s="6"/>
      <c r="L171" s="1">
        <v>13200</v>
      </c>
    </row>
    <row r="172" spans="1:12" ht="105">
      <c r="A172" s="12">
        <v>162</v>
      </c>
      <c r="B172" s="20" t="s">
        <v>257</v>
      </c>
      <c r="C172" s="14" t="s">
        <v>15</v>
      </c>
      <c r="D172" s="20" t="s">
        <v>258</v>
      </c>
      <c r="E172" s="20" t="s">
        <v>259</v>
      </c>
      <c r="F172" s="20">
        <v>1</v>
      </c>
      <c r="G172" s="39">
        <f t="shared" si="11"/>
        <v>58571.428571428565</v>
      </c>
      <c r="H172" s="16" t="s">
        <v>306</v>
      </c>
      <c r="I172" s="14" t="s">
        <v>43</v>
      </c>
      <c r="J172" s="15">
        <f t="shared" si="12"/>
        <v>58571.428571428565</v>
      </c>
      <c r="K172" s="6"/>
      <c r="L172" s="1">
        <v>65600</v>
      </c>
    </row>
    <row r="173" spans="1:12" ht="105">
      <c r="A173" s="12">
        <v>163</v>
      </c>
      <c r="B173" s="20" t="s">
        <v>260</v>
      </c>
      <c r="C173" s="14" t="s">
        <v>15</v>
      </c>
      <c r="D173" s="20" t="s">
        <v>258</v>
      </c>
      <c r="E173" s="20" t="s">
        <v>259</v>
      </c>
      <c r="F173" s="20">
        <v>1</v>
      </c>
      <c r="G173" s="39">
        <f t="shared" si="11"/>
        <v>58571.428571428565</v>
      </c>
      <c r="H173" s="16" t="s">
        <v>306</v>
      </c>
      <c r="I173" s="14" t="s">
        <v>43</v>
      </c>
      <c r="J173" s="15">
        <f t="shared" si="12"/>
        <v>58571.428571428565</v>
      </c>
      <c r="K173" s="6"/>
      <c r="L173" s="1">
        <v>65600</v>
      </c>
    </row>
    <row r="174" spans="1:12" ht="90">
      <c r="A174" s="12">
        <v>164</v>
      </c>
      <c r="B174" s="20" t="s">
        <v>261</v>
      </c>
      <c r="C174" s="14" t="s">
        <v>15</v>
      </c>
      <c r="D174" s="20" t="s">
        <v>258</v>
      </c>
      <c r="E174" s="20" t="s">
        <v>259</v>
      </c>
      <c r="F174" s="20">
        <v>1</v>
      </c>
      <c r="G174" s="39">
        <f t="shared" si="11"/>
        <v>58571.428571428565</v>
      </c>
      <c r="H174" s="16" t="s">
        <v>306</v>
      </c>
      <c r="I174" s="14" t="s">
        <v>43</v>
      </c>
      <c r="J174" s="15">
        <f t="shared" si="12"/>
        <v>58571.428571428565</v>
      </c>
      <c r="K174" s="6"/>
      <c r="L174" s="1">
        <v>65600</v>
      </c>
    </row>
    <row r="175" spans="1:12" ht="105">
      <c r="A175" s="12">
        <v>165</v>
      </c>
      <c r="B175" s="20" t="s">
        <v>262</v>
      </c>
      <c r="C175" s="14" t="s">
        <v>15</v>
      </c>
      <c r="D175" s="20" t="s">
        <v>258</v>
      </c>
      <c r="E175" s="20" t="s">
        <v>259</v>
      </c>
      <c r="F175" s="20">
        <v>1</v>
      </c>
      <c r="G175" s="39">
        <f t="shared" si="11"/>
        <v>58571.428571428565</v>
      </c>
      <c r="H175" s="16" t="s">
        <v>306</v>
      </c>
      <c r="I175" s="14" t="s">
        <v>43</v>
      </c>
      <c r="J175" s="15">
        <f t="shared" si="12"/>
        <v>58571.428571428565</v>
      </c>
      <c r="K175" s="6"/>
      <c r="L175" s="1">
        <v>65600</v>
      </c>
    </row>
    <row r="176" spans="1:12" ht="90">
      <c r="A176" s="12">
        <v>166</v>
      </c>
      <c r="B176" s="20" t="s">
        <v>263</v>
      </c>
      <c r="C176" s="14" t="s">
        <v>15</v>
      </c>
      <c r="D176" s="20" t="s">
        <v>258</v>
      </c>
      <c r="E176" s="20" t="s">
        <v>259</v>
      </c>
      <c r="F176" s="20">
        <v>1</v>
      </c>
      <c r="G176" s="39">
        <f t="shared" si="11"/>
        <v>58571.428571428565</v>
      </c>
      <c r="H176" s="16" t="s">
        <v>306</v>
      </c>
      <c r="I176" s="14" t="s">
        <v>43</v>
      </c>
      <c r="J176" s="15">
        <f t="shared" si="12"/>
        <v>58571.428571428565</v>
      </c>
      <c r="K176" s="6"/>
      <c r="L176" s="1">
        <v>65600</v>
      </c>
    </row>
    <row r="177" spans="1:12" ht="105">
      <c r="A177" s="12">
        <v>167</v>
      </c>
      <c r="B177" s="20" t="s">
        <v>264</v>
      </c>
      <c r="C177" s="14" t="s">
        <v>15</v>
      </c>
      <c r="D177" s="20" t="s">
        <v>258</v>
      </c>
      <c r="E177" s="20" t="s">
        <v>259</v>
      </c>
      <c r="F177" s="20">
        <v>1</v>
      </c>
      <c r="G177" s="39">
        <f t="shared" si="11"/>
        <v>58571.428571428565</v>
      </c>
      <c r="H177" s="16" t="s">
        <v>306</v>
      </c>
      <c r="I177" s="14" t="s">
        <v>43</v>
      </c>
      <c r="J177" s="15">
        <f t="shared" si="12"/>
        <v>58571.428571428565</v>
      </c>
      <c r="K177" s="6"/>
      <c r="L177" s="1">
        <v>65600</v>
      </c>
    </row>
    <row r="178" spans="1:12" ht="105">
      <c r="A178" s="12">
        <v>168</v>
      </c>
      <c r="B178" s="20" t="s">
        <v>265</v>
      </c>
      <c r="C178" s="14" t="s">
        <v>15</v>
      </c>
      <c r="D178" s="20" t="s">
        <v>258</v>
      </c>
      <c r="E178" s="20" t="s">
        <v>259</v>
      </c>
      <c r="F178" s="20">
        <v>1</v>
      </c>
      <c r="G178" s="39">
        <f t="shared" si="11"/>
        <v>58571.428571428565</v>
      </c>
      <c r="H178" s="16" t="s">
        <v>306</v>
      </c>
      <c r="I178" s="14" t="s">
        <v>43</v>
      </c>
      <c r="J178" s="15">
        <f t="shared" si="12"/>
        <v>58571.428571428565</v>
      </c>
      <c r="K178" s="6"/>
      <c r="L178" s="1">
        <v>65600</v>
      </c>
    </row>
    <row r="179" spans="1:12" ht="60">
      <c r="A179" s="12">
        <v>169</v>
      </c>
      <c r="B179" s="20" t="s">
        <v>266</v>
      </c>
      <c r="C179" s="14" t="s">
        <v>15</v>
      </c>
      <c r="D179" s="20" t="s">
        <v>266</v>
      </c>
      <c r="E179" s="20" t="s">
        <v>267</v>
      </c>
      <c r="F179" s="20">
        <v>1</v>
      </c>
      <c r="G179" s="39">
        <f t="shared" si="11"/>
        <v>14437.499999999998</v>
      </c>
      <c r="H179" s="16" t="s">
        <v>306</v>
      </c>
      <c r="I179" s="14" t="s">
        <v>43</v>
      </c>
      <c r="J179" s="15">
        <f t="shared" si="12"/>
        <v>14437.499999999998</v>
      </c>
      <c r="K179" s="6"/>
      <c r="L179" s="4">
        <v>16170</v>
      </c>
    </row>
    <row r="180" spans="1:12" ht="60">
      <c r="A180" s="12">
        <v>170</v>
      </c>
      <c r="B180" s="20" t="s">
        <v>268</v>
      </c>
      <c r="C180" s="14" t="s">
        <v>15</v>
      </c>
      <c r="D180" s="20" t="s">
        <v>268</v>
      </c>
      <c r="E180" s="20" t="s">
        <v>267</v>
      </c>
      <c r="F180" s="20">
        <v>1</v>
      </c>
      <c r="G180" s="39">
        <f t="shared" si="11"/>
        <v>11383.928571428571</v>
      </c>
      <c r="H180" s="16" t="s">
        <v>306</v>
      </c>
      <c r="I180" s="14" t="s">
        <v>43</v>
      </c>
      <c r="J180" s="15">
        <f t="shared" si="12"/>
        <v>11383.928571428571</v>
      </c>
      <c r="K180" s="6"/>
      <c r="L180" s="4">
        <v>12750</v>
      </c>
    </row>
    <row r="181" spans="1:12" ht="60">
      <c r="A181" s="12">
        <v>171</v>
      </c>
      <c r="B181" s="20" t="s">
        <v>269</v>
      </c>
      <c r="C181" s="14" t="s">
        <v>15</v>
      </c>
      <c r="D181" s="20" t="s">
        <v>269</v>
      </c>
      <c r="E181" s="20" t="s">
        <v>267</v>
      </c>
      <c r="F181" s="20">
        <v>1</v>
      </c>
      <c r="G181" s="39">
        <f t="shared" si="11"/>
        <v>13312.499999999998</v>
      </c>
      <c r="H181" s="16" t="s">
        <v>306</v>
      </c>
      <c r="I181" s="14" t="s">
        <v>43</v>
      </c>
      <c r="J181" s="15">
        <f t="shared" si="12"/>
        <v>13312.499999999998</v>
      </c>
      <c r="K181" s="6"/>
      <c r="L181" s="4">
        <v>14910</v>
      </c>
    </row>
    <row r="182" spans="1:12" ht="60">
      <c r="A182" s="12">
        <v>172</v>
      </c>
      <c r="B182" s="20" t="s">
        <v>270</v>
      </c>
      <c r="C182" s="14" t="s">
        <v>15</v>
      </c>
      <c r="D182" s="20" t="s">
        <v>270</v>
      </c>
      <c r="E182" s="20" t="s">
        <v>267</v>
      </c>
      <c r="F182" s="20">
        <v>1</v>
      </c>
      <c r="G182" s="39">
        <f t="shared" si="11"/>
        <v>13499.999999999998</v>
      </c>
      <c r="H182" s="16" t="s">
        <v>306</v>
      </c>
      <c r="I182" s="14" t="s">
        <v>43</v>
      </c>
      <c r="J182" s="15">
        <f t="shared" si="12"/>
        <v>13499.999999999998</v>
      </c>
      <c r="K182" s="6"/>
      <c r="L182" s="4">
        <v>15120</v>
      </c>
    </row>
    <row r="183" spans="1:12" ht="60">
      <c r="A183" s="12">
        <v>173</v>
      </c>
      <c r="B183" s="20" t="s">
        <v>271</v>
      </c>
      <c r="C183" s="14" t="s">
        <v>15</v>
      </c>
      <c r="D183" s="20" t="s">
        <v>271</v>
      </c>
      <c r="E183" s="20" t="s">
        <v>267</v>
      </c>
      <c r="F183" s="20">
        <v>1</v>
      </c>
      <c r="G183" s="39">
        <f t="shared" si="11"/>
        <v>17142.857142857141</v>
      </c>
      <c r="H183" s="16" t="s">
        <v>306</v>
      </c>
      <c r="I183" s="14" t="s">
        <v>43</v>
      </c>
      <c r="J183" s="15">
        <f t="shared" si="12"/>
        <v>17142.857142857141</v>
      </c>
      <c r="K183" s="6"/>
      <c r="L183" s="4">
        <v>19200</v>
      </c>
    </row>
    <row r="184" spans="1:12" ht="60">
      <c r="A184" s="12">
        <v>174</v>
      </c>
      <c r="B184" s="20" t="s">
        <v>302</v>
      </c>
      <c r="C184" s="14" t="s">
        <v>15</v>
      </c>
      <c r="D184" s="20" t="s">
        <v>303</v>
      </c>
      <c r="E184" s="20" t="s">
        <v>274</v>
      </c>
      <c r="F184" s="20">
        <v>1</v>
      </c>
      <c r="G184" s="39">
        <f t="shared" si="11"/>
        <v>11062.499999999998</v>
      </c>
      <c r="H184" s="16" t="s">
        <v>306</v>
      </c>
      <c r="I184" s="14" t="s">
        <v>43</v>
      </c>
      <c r="J184" s="15">
        <f t="shared" si="12"/>
        <v>11062.499999999998</v>
      </c>
      <c r="K184" s="6"/>
      <c r="L184" s="4">
        <v>12390</v>
      </c>
    </row>
    <row r="185" spans="1:12" ht="75">
      <c r="A185" s="12">
        <v>175</v>
      </c>
      <c r="B185" s="20" t="s">
        <v>272</v>
      </c>
      <c r="C185" s="14" t="s">
        <v>15</v>
      </c>
      <c r="D185" s="20" t="s">
        <v>273</v>
      </c>
      <c r="E185" s="20" t="s">
        <v>274</v>
      </c>
      <c r="F185" s="20">
        <v>2</v>
      </c>
      <c r="G185" s="39">
        <f t="shared" si="11"/>
        <v>10714.285714285714</v>
      </c>
      <c r="H185" s="16" t="s">
        <v>306</v>
      </c>
      <c r="I185" s="14" t="s">
        <v>43</v>
      </c>
      <c r="J185" s="15">
        <f t="shared" si="12"/>
        <v>21428.571428571428</v>
      </c>
      <c r="K185" s="6"/>
      <c r="L185" s="1">
        <v>24000</v>
      </c>
    </row>
    <row r="186" spans="1:12" ht="60">
      <c r="A186" s="12">
        <v>176</v>
      </c>
      <c r="B186" s="20" t="s">
        <v>275</v>
      </c>
      <c r="C186" s="14" t="s">
        <v>15</v>
      </c>
      <c r="D186" s="20" t="s">
        <v>276</v>
      </c>
      <c r="E186" s="20" t="s">
        <v>113</v>
      </c>
      <c r="F186" s="20">
        <v>200</v>
      </c>
      <c r="G186" s="39">
        <f t="shared" si="11"/>
        <v>84.821428571428569</v>
      </c>
      <c r="H186" s="16" t="s">
        <v>304</v>
      </c>
      <c r="I186" s="14" t="s">
        <v>43</v>
      </c>
      <c r="J186" s="15">
        <f t="shared" si="12"/>
        <v>16964.285714285714</v>
      </c>
      <c r="K186" s="6"/>
      <c r="L186" s="1">
        <v>19000</v>
      </c>
    </row>
    <row r="187" spans="1:12" ht="60">
      <c r="A187" s="12">
        <v>177</v>
      </c>
      <c r="B187" s="20" t="s">
        <v>277</v>
      </c>
      <c r="C187" s="14" t="s">
        <v>15</v>
      </c>
      <c r="D187" s="20" t="s">
        <v>278</v>
      </c>
      <c r="E187" s="20" t="s">
        <v>113</v>
      </c>
      <c r="F187" s="20">
        <v>1000</v>
      </c>
      <c r="G187" s="39">
        <f t="shared" si="11"/>
        <v>15.178571428571427</v>
      </c>
      <c r="H187" s="16" t="s">
        <v>304</v>
      </c>
      <c r="I187" s="14" t="s">
        <v>43</v>
      </c>
      <c r="J187" s="15">
        <f t="shared" si="12"/>
        <v>15178.571428571428</v>
      </c>
      <c r="K187" s="6"/>
      <c r="L187" s="1">
        <v>17000</v>
      </c>
    </row>
    <row r="188" spans="1:12" ht="60">
      <c r="A188" s="12">
        <v>178</v>
      </c>
      <c r="B188" s="20" t="s">
        <v>277</v>
      </c>
      <c r="C188" s="14" t="s">
        <v>15</v>
      </c>
      <c r="D188" s="20" t="s">
        <v>279</v>
      </c>
      <c r="E188" s="20" t="s">
        <v>113</v>
      </c>
      <c r="F188" s="20">
        <v>1000</v>
      </c>
      <c r="G188" s="39">
        <f t="shared" si="11"/>
        <v>11.607142857142858</v>
      </c>
      <c r="H188" s="16" t="s">
        <v>304</v>
      </c>
      <c r="I188" s="14" t="s">
        <v>43</v>
      </c>
      <c r="J188" s="15">
        <f t="shared" si="12"/>
        <v>11607.142857142857</v>
      </c>
      <c r="K188" s="6"/>
      <c r="L188" s="1">
        <v>13000</v>
      </c>
    </row>
    <row r="189" spans="1:12" ht="60">
      <c r="A189" s="12">
        <v>179</v>
      </c>
      <c r="B189" s="20" t="s">
        <v>277</v>
      </c>
      <c r="C189" s="14" t="s">
        <v>15</v>
      </c>
      <c r="D189" s="20" t="s">
        <v>280</v>
      </c>
      <c r="E189" s="20" t="s">
        <v>113</v>
      </c>
      <c r="F189" s="20">
        <v>1000</v>
      </c>
      <c r="G189" s="39">
        <f t="shared" si="11"/>
        <v>10.714285714285714</v>
      </c>
      <c r="H189" s="16" t="s">
        <v>304</v>
      </c>
      <c r="I189" s="14" t="s">
        <v>43</v>
      </c>
      <c r="J189" s="15">
        <f t="shared" si="12"/>
        <v>10714.285714285714</v>
      </c>
      <c r="K189" s="6"/>
      <c r="L189" s="1">
        <v>12000</v>
      </c>
    </row>
    <row r="190" spans="1:12" ht="74.25" customHeight="1">
      <c r="A190" s="12">
        <v>180</v>
      </c>
      <c r="B190" s="20" t="s">
        <v>277</v>
      </c>
      <c r="C190" s="14" t="s">
        <v>15</v>
      </c>
      <c r="D190" s="20" t="s">
        <v>281</v>
      </c>
      <c r="E190" s="20" t="s">
        <v>113</v>
      </c>
      <c r="F190" s="20">
        <v>400</v>
      </c>
      <c r="G190" s="39">
        <f t="shared" si="11"/>
        <v>16.071428571428569</v>
      </c>
      <c r="H190" s="16" t="s">
        <v>304</v>
      </c>
      <c r="I190" s="14" t="s">
        <v>43</v>
      </c>
      <c r="J190" s="15">
        <f t="shared" si="12"/>
        <v>6428.5714285714275</v>
      </c>
      <c r="K190" s="6"/>
      <c r="L190" s="1">
        <v>7200</v>
      </c>
    </row>
    <row r="191" spans="1:12" ht="60">
      <c r="A191" s="12">
        <v>181</v>
      </c>
      <c r="B191" s="20" t="s">
        <v>282</v>
      </c>
      <c r="C191" s="14" t="s">
        <v>15</v>
      </c>
      <c r="D191" s="43" t="s">
        <v>283</v>
      </c>
      <c r="E191" s="20" t="s">
        <v>284</v>
      </c>
      <c r="F191" s="20">
        <v>350</v>
      </c>
      <c r="G191" s="39">
        <f t="shared" si="11"/>
        <v>30.357142857142851</v>
      </c>
      <c r="H191" s="16" t="s">
        <v>304</v>
      </c>
      <c r="I191" s="14" t="s">
        <v>43</v>
      </c>
      <c r="J191" s="15">
        <f t="shared" si="12"/>
        <v>10624.999999999998</v>
      </c>
      <c r="K191" s="6"/>
      <c r="L191" s="1">
        <v>11900</v>
      </c>
    </row>
    <row r="192" spans="1:12" ht="60">
      <c r="A192" s="12">
        <v>182</v>
      </c>
      <c r="B192" s="20" t="s">
        <v>285</v>
      </c>
      <c r="C192" s="14" t="s">
        <v>15</v>
      </c>
      <c r="D192" s="20" t="s">
        <v>286</v>
      </c>
      <c r="E192" s="20" t="s">
        <v>113</v>
      </c>
      <c r="F192" s="20">
        <v>400</v>
      </c>
      <c r="G192" s="39">
        <f t="shared" si="11"/>
        <v>58.035714285714285</v>
      </c>
      <c r="H192" s="16" t="s">
        <v>304</v>
      </c>
      <c r="I192" s="14" t="s">
        <v>43</v>
      </c>
      <c r="J192" s="15">
        <f t="shared" si="12"/>
        <v>23214.285714285714</v>
      </c>
      <c r="K192" s="6"/>
      <c r="L192" s="1">
        <v>26000</v>
      </c>
    </row>
    <row r="193" spans="1:12" ht="60">
      <c r="A193" s="12">
        <v>183</v>
      </c>
      <c r="B193" s="20" t="s">
        <v>285</v>
      </c>
      <c r="C193" s="14" t="s">
        <v>15</v>
      </c>
      <c r="D193" s="20" t="s">
        <v>287</v>
      </c>
      <c r="E193" s="20" t="s">
        <v>113</v>
      </c>
      <c r="F193" s="20">
        <v>100</v>
      </c>
      <c r="G193" s="39">
        <f t="shared" si="11"/>
        <v>58.035714285714285</v>
      </c>
      <c r="H193" s="16" t="s">
        <v>304</v>
      </c>
      <c r="I193" s="14" t="s">
        <v>43</v>
      </c>
      <c r="J193" s="15">
        <f t="shared" si="12"/>
        <v>5803.5714285714284</v>
      </c>
      <c r="K193" s="6"/>
      <c r="L193" s="1">
        <v>6500</v>
      </c>
    </row>
    <row r="194" spans="1:12" ht="60">
      <c r="A194" s="12">
        <v>184</v>
      </c>
      <c r="B194" s="20" t="s">
        <v>288</v>
      </c>
      <c r="C194" s="14" t="s">
        <v>15</v>
      </c>
      <c r="D194" s="20" t="s">
        <v>289</v>
      </c>
      <c r="E194" s="20" t="s">
        <v>19</v>
      </c>
      <c r="F194" s="20">
        <v>350</v>
      </c>
      <c r="G194" s="39">
        <f t="shared" si="11"/>
        <v>477.67857142857133</v>
      </c>
      <c r="H194" s="16" t="s">
        <v>304</v>
      </c>
      <c r="I194" s="14" t="s">
        <v>43</v>
      </c>
      <c r="J194" s="15">
        <f t="shared" si="12"/>
        <v>167187.49999999997</v>
      </c>
      <c r="K194" s="6"/>
      <c r="L194" s="1">
        <v>187250</v>
      </c>
    </row>
    <row r="195" spans="1:12" ht="60">
      <c r="A195" s="12">
        <v>185</v>
      </c>
      <c r="B195" s="20" t="s">
        <v>290</v>
      </c>
      <c r="C195" s="14" t="s">
        <v>15</v>
      </c>
      <c r="D195" s="20" t="s">
        <v>291</v>
      </c>
      <c r="E195" s="20" t="s">
        <v>113</v>
      </c>
      <c r="F195" s="20">
        <v>90</v>
      </c>
      <c r="G195" s="39">
        <f t="shared" si="11"/>
        <v>624.99999999999989</v>
      </c>
      <c r="H195" s="16" t="s">
        <v>304</v>
      </c>
      <c r="I195" s="14" t="s">
        <v>43</v>
      </c>
      <c r="J195" s="15">
        <f t="shared" si="12"/>
        <v>56249.999999999993</v>
      </c>
      <c r="K195" s="6"/>
      <c r="L195" s="1">
        <v>63000</v>
      </c>
    </row>
    <row r="196" spans="1:12" ht="60">
      <c r="A196" s="12">
        <v>186</v>
      </c>
      <c r="B196" s="20" t="s">
        <v>292</v>
      </c>
      <c r="C196" s="14" t="s">
        <v>15</v>
      </c>
      <c r="D196" s="41" t="s">
        <v>293</v>
      </c>
      <c r="E196" s="20" t="s">
        <v>166</v>
      </c>
      <c r="F196" s="20">
        <v>20</v>
      </c>
      <c r="G196" s="39">
        <f t="shared" si="11"/>
        <v>258.92857142857144</v>
      </c>
      <c r="H196" s="16" t="s">
        <v>304</v>
      </c>
      <c r="I196" s="14" t="s">
        <v>43</v>
      </c>
      <c r="J196" s="15">
        <f t="shared" si="12"/>
        <v>5178.5714285714284</v>
      </c>
      <c r="K196" s="6"/>
      <c r="L196" s="1">
        <v>5800</v>
      </c>
    </row>
    <row r="197" spans="1:12" ht="60">
      <c r="A197" s="12">
        <v>187</v>
      </c>
      <c r="B197" s="20" t="s">
        <v>294</v>
      </c>
      <c r="C197" s="14" t="s">
        <v>15</v>
      </c>
      <c r="D197" s="41" t="s">
        <v>295</v>
      </c>
      <c r="E197" s="20" t="s">
        <v>166</v>
      </c>
      <c r="F197" s="20">
        <v>10</v>
      </c>
      <c r="G197" s="39">
        <f t="shared" si="11"/>
        <v>21874.999999999996</v>
      </c>
      <c r="H197" s="16" t="s">
        <v>304</v>
      </c>
      <c r="I197" s="14" t="s">
        <v>43</v>
      </c>
      <c r="J197" s="15">
        <f t="shared" si="12"/>
        <v>218749.99999999997</v>
      </c>
      <c r="K197" s="6"/>
      <c r="L197" s="1">
        <v>245000</v>
      </c>
    </row>
    <row r="198" spans="1:12" ht="60">
      <c r="A198" s="12">
        <v>188</v>
      </c>
      <c r="B198" s="20" t="s">
        <v>296</v>
      </c>
      <c r="C198" s="14" t="s">
        <v>15</v>
      </c>
      <c r="D198" s="20" t="s">
        <v>297</v>
      </c>
      <c r="E198" s="20" t="s">
        <v>166</v>
      </c>
      <c r="F198" s="20">
        <v>10</v>
      </c>
      <c r="G198" s="39">
        <f t="shared" si="11"/>
        <v>540.17857142857133</v>
      </c>
      <c r="H198" s="16" t="s">
        <v>304</v>
      </c>
      <c r="I198" s="14" t="s">
        <v>43</v>
      </c>
      <c r="J198" s="15">
        <f t="shared" si="12"/>
        <v>5401.7857142857138</v>
      </c>
      <c r="K198" s="6"/>
      <c r="L198" s="1">
        <v>6050</v>
      </c>
    </row>
    <row r="199" spans="1:12" ht="60">
      <c r="A199" s="12">
        <v>189</v>
      </c>
      <c r="B199" s="20" t="s">
        <v>296</v>
      </c>
      <c r="C199" s="14" t="s">
        <v>15</v>
      </c>
      <c r="D199" s="20" t="s">
        <v>298</v>
      </c>
      <c r="E199" s="20" t="s">
        <v>166</v>
      </c>
      <c r="F199" s="20">
        <v>6</v>
      </c>
      <c r="G199" s="39">
        <f t="shared" si="11"/>
        <v>763.392857142857</v>
      </c>
      <c r="H199" s="16" t="s">
        <v>304</v>
      </c>
      <c r="I199" s="14" t="s">
        <v>43</v>
      </c>
      <c r="J199" s="15">
        <f t="shared" si="12"/>
        <v>4580.3571428571422</v>
      </c>
      <c r="K199" s="6"/>
      <c r="L199" s="1">
        <v>5130</v>
      </c>
    </row>
    <row r="200" spans="1:12" ht="60">
      <c r="A200" s="12">
        <v>190</v>
      </c>
      <c r="B200" s="44" t="s">
        <v>299</v>
      </c>
      <c r="C200" s="33" t="s">
        <v>15</v>
      </c>
      <c r="D200" s="44" t="s">
        <v>300</v>
      </c>
      <c r="E200" s="44" t="s">
        <v>166</v>
      </c>
      <c r="F200" s="44">
        <v>2</v>
      </c>
      <c r="G200" s="45">
        <f t="shared" si="11"/>
        <v>6249.9999999999991</v>
      </c>
      <c r="H200" s="36" t="s">
        <v>304</v>
      </c>
      <c r="I200" s="33" t="s">
        <v>43</v>
      </c>
      <c r="J200" s="35">
        <f t="shared" si="12"/>
        <v>12499.999999999998</v>
      </c>
      <c r="K200" s="6"/>
      <c r="L200" s="2">
        <v>14000</v>
      </c>
    </row>
    <row r="201" spans="1:12" s="5" customFormat="1" ht="45">
      <c r="A201" s="12">
        <v>191</v>
      </c>
      <c r="B201" s="20" t="s">
        <v>376</v>
      </c>
      <c r="C201" s="14" t="s">
        <v>15</v>
      </c>
      <c r="D201" s="20" t="s">
        <v>376</v>
      </c>
      <c r="E201" s="20" t="s">
        <v>377</v>
      </c>
      <c r="F201" s="1">
        <v>2</v>
      </c>
      <c r="G201" s="1">
        <v>142857.14285714284</v>
      </c>
      <c r="H201" s="14" t="s">
        <v>672</v>
      </c>
      <c r="I201" s="14" t="s">
        <v>43</v>
      </c>
      <c r="J201" s="25">
        <f>G201*F201</f>
        <v>285714.28571428568</v>
      </c>
      <c r="K201" s="25"/>
      <c r="L201" s="25">
        <f>J201*1.12</f>
        <v>320000</v>
      </c>
    </row>
    <row r="202" spans="1:12" s="5" customFormat="1" ht="45">
      <c r="A202" s="12">
        <v>192</v>
      </c>
      <c r="B202" s="20" t="s">
        <v>378</v>
      </c>
      <c r="C202" s="14" t="s">
        <v>15</v>
      </c>
      <c r="D202" s="20" t="s">
        <v>378</v>
      </c>
      <c r="E202" s="20" t="s">
        <v>377</v>
      </c>
      <c r="F202" s="1">
        <v>2</v>
      </c>
      <c r="G202" s="1">
        <v>151785.71428571426</v>
      </c>
      <c r="H202" s="14" t="s">
        <v>672</v>
      </c>
      <c r="I202" s="14" t="s">
        <v>43</v>
      </c>
      <c r="J202" s="25">
        <f t="shared" ref="J202:J265" si="13">G202*F202</f>
        <v>303571.42857142852</v>
      </c>
      <c r="K202" s="25"/>
      <c r="L202" s="25">
        <f t="shared" ref="L202:L265" si="14">J202*1.12</f>
        <v>340000</v>
      </c>
    </row>
    <row r="203" spans="1:12" s="5" customFormat="1" ht="45">
      <c r="A203" s="12">
        <v>193</v>
      </c>
      <c r="B203" s="20" t="s">
        <v>379</v>
      </c>
      <c r="C203" s="14" t="s">
        <v>15</v>
      </c>
      <c r="D203" s="20" t="s">
        <v>379</v>
      </c>
      <c r="E203" s="20" t="s">
        <v>377</v>
      </c>
      <c r="F203" s="1">
        <v>2</v>
      </c>
      <c r="G203" s="1">
        <v>126785.71428571428</v>
      </c>
      <c r="H203" s="14" t="s">
        <v>672</v>
      </c>
      <c r="I203" s="14" t="s">
        <v>43</v>
      </c>
      <c r="J203" s="25">
        <f t="shared" si="13"/>
        <v>253571.42857142855</v>
      </c>
      <c r="K203" s="25"/>
      <c r="L203" s="25">
        <f t="shared" si="14"/>
        <v>284000</v>
      </c>
    </row>
    <row r="204" spans="1:12" s="5" customFormat="1" ht="45">
      <c r="A204" s="12">
        <v>194</v>
      </c>
      <c r="B204" s="20" t="s">
        <v>380</v>
      </c>
      <c r="C204" s="14" t="s">
        <v>15</v>
      </c>
      <c r="D204" s="20" t="s">
        <v>380</v>
      </c>
      <c r="E204" s="20" t="s">
        <v>377</v>
      </c>
      <c r="F204" s="1">
        <v>2</v>
      </c>
      <c r="G204" s="1">
        <v>223214.28571428568</v>
      </c>
      <c r="H204" s="14" t="s">
        <v>672</v>
      </c>
      <c r="I204" s="14" t="s">
        <v>43</v>
      </c>
      <c r="J204" s="25">
        <f t="shared" si="13"/>
        <v>446428.57142857136</v>
      </c>
      <c r="K204" s="25"/>
      <c r="L204" s="25">
        <f t="shared" si="14"/>
        <v>500000</v>
      </c>
    </row>
    <row r="205" spans="1:12" s="5" customFormat="1" ht="45">
      <c r="A205" s="12">
        <v>195</v>
      </c>
      <c r="B205" s="20" t="s">
        <v>381</v>
      </c>
      <c r="C205" s="14" t="s">
        <v>15</v>
      </c>
      <c r="D205" s="20" t="s">
        <v>381</v>
      </c>
      <c r="E205" s="20" t="s">
        <v>377</v>
      </c>
      <c r="F205" s="1">
        <v>2</v>
      </c>
      <c r="G205" s="1">
        <v>223214.28571428568</v>
      </c>
      <c r="H205" s="14" t="s">
        <v>672</v>
      </c>
      <c r="I205" s="14" t="s">
        <v>43</v>
      </c>
      <c r="J205" s="25">
        <f t="shared" si="13"/>
        <v>446428.57142857136</v>
      </c>
      <c r="K205" s="25"/>
      <c r="L205" s="25">
        <f t="shared" si="14"/>
        <v>500000</v>
      </c>
    </row>
    <row r="206" spans="1:12" s="5" customFormat="1" ht="45">
      <c r="A206" s="12">
        <v>196</v>
      </c>
      <c r="B206" s="20" t="s">
        <v>382</v>
      </c>
      <c r="C206" s="14" t="s">
        <v>15</v>
      </c>
      <c r="D206" s="20" t="s">
        <v>382</v>
      </c>
      <c r="E206" s="20" t="s">
        <v>377</v>
      </c>
      <c r="F206" s="1">
        <v>2</v>
      </c>
      <c r="G206" s="1">
        <v>142857.14285714284</v>
      </c>
      <c r="H206" s="14" t="s">
        <v>672</v>
      </c>
      <c r="I206" s="14" t="s">
        <v>43</v>
      </c>
      <c r="J206" s="25">
        <f t="shared" si="13"/>
        <v>285714.28571428568</v>
      </c>
      <c r="K206" s="25"/>
      <c r="L206" s="25">
        <f t="shared" si="14"/>
        <v>320000</v>
      </c>
    </row>
    <row r="207" spans="1:12" s="5" customFormat="1" ht="45">
      <c r="A207" s="12">
        <v>197</v>
      </c>
      <c r="B207" s="20" t="s">
        <v>383</v>
      </c>
      <c r="C207" s="14" t="s">
        <v>15</v>
      </c>
      <c r="D207" s="20" t="s">
        <v>383</v>
      </c>
      <c r="E207" s="20" t="s">
        <v>377</v>
      </c>
      <c r="F207" s="1">
        <v>1</v>
      </c>
      <c r="G207" s="1">
        <v>214285.71428571426</v>
      </c>
      <c r="H207" s="14" t="s">
        <v>672</v>
      </c>
      <c r="I207" s="14" t="s">
        <v>43</v>
      </c>
      <c r="J207" s="25">
        <f t="shared" si="13"/>
        <v>214285.71428571426</v>
      </c>
      <c r="K207" s="25"/>
      <c r="L207" s="25">
        <f t="shared" si="14"/>
        <v>240000</v>
      </c>
    </row>
    <row r="208" spans="1:12" s="5" customFormat="1" ht="45">
      <c r="A208" s="12">
        <v>198</v>
      </c>
      <c r="B208" s="20" t="s">
        <v>384</v>
      </c>
      <c r="C208" s="14" t="s">
        <v>15</v>
      </c>
      <c r="D208" s="20" t="s">
        <v>384</v>
      </c>
      <c r="E208" s="20" t="s">
        <v>377</v>
      </c>
      <c r="F208" s="1">
        <v>1</v>
      </c>
      <c r="G208" s="1">
        <v>214285.71428571426</v>
      </c>
      <c r="H208" s="14" t="s">
        <v>672</v>
      </c>
      <c r="I208" s="14" t="s">
        <v>43</v>
      </c>
      <c r="J208" s="25">
        <f t="shared" si="13"/>
        <v>214285.71428571426</v>
      </c>
      <c r="K208" s="25"/>
      <c r="L208" s="25">
        <f t="shared" si="14"/>
        <v>240000</v>
      </c>
    </row>
    <row r="209" spans="1:12" s="5" customFormat="1" ht="45">
      <c r="A209" s="12">
        <v>199</v>
      </c>
      <c r="B209" s="20" t="s">
        <v>385</v>
      </c>
      <c r="C209" s="14" t="s">
        <v>15</v>
      </c>
      <c r="D209" s="20" t="s">
        <v>385</v>
      </c>
      <c r="E209" s="20" t="s">
        <v>377</v>
      </c>
      <c r="F209" s="1">
        <v>1</v>
      </c>
      <c r="G209" s="1">
        <v>129464.2857142857</v>
      </c>
      <c r="H209" s="14" t="s">
        <v>672</v>
      </c>
      <c r="I209" s="14" t="s">
        <v>43</v>
      </c>
      <c r="J209" s="25">
        <f t="shared" si="13"/>
        <v>129464.2857142857</v>
      </c>
      <c r="K209" s="25"/>
      <c r="L209" s="25">
        <f t="shared" si="14"/>
        <v>145000</v>
      </c>
    </row>
    <row r="210" spans="1:12" s="5" customFormat="1" ht="45">
      <c r="A210" s="12">
        <v>200</v>
      </c>
      <c r="B210" s="20" t="s">
        <v>386</v>
      </c>
      <c r="C210" s="14" t="s">
        <v>15</v>
      </c>
      <c r="D210" s="20" t="s">
        <v>386</v>
      </c>
      <c r="E210" s="20" t="s">
        <v>387</v>
      </c>
      <c r="F210" s="1">
        <v>100</v>
      </c>
      <c r="G210" s="1">
        <v>114.28571428571428</v>
      </c>
      <c r="H210" s="14" t="s">
        <v>672</v>
      </c>
      <c r="I210" s="14" t="s">
        <v>43</v>
      </c>
      <c r="J210" s="25">
        <f t="shared" si="13"/>
        <v>11428.571428571428</v>
      </c>
      <c r="K210" s="25"/>
      <c r="L210" s="25">
        <f t="shared" si="14"/>
        <v>12800</v>
      </c>
    </row>
    <row r="211" spans="1:12" s="5" customFormat="1" ht="45">
      <c r="A211" s="12">
        <v>201</v>
      </c>
      <c r="B211" s="20" t="s">
        <v>388</v>
      </c>
      <c r="C211" s="14" t="s">
        <v>15</v>
      </c>
      <c r="D211" s="20" t="s">
        <v>388</v>
      </c>
      <c r="E211" s="20" t="s">
        <v>377</v>
      </c>
      <c r="F211" s="1">
        <v>1</v>
      </c>
      <c r="G211" s="1">
        <v>178571.42857142855</v>
      </c>
      <c r="H211" s="14" t="s">
        <v>672</v>
      </c>
      <c r="I211" s="14" t="s">
        <v>43</v>
      </c>
      <c r="J211" s="25">
        <f t="shared" si="13"/>
        <v>178571.42857142855</v>
      </c>
      <c r="K211" s="25"/>
      <c r="L211" s="25">
        <f t="shared" si="14"/>
        <v>200000</v>
      </c>
    </row>
    <row r="212" spans="1:12" s="5" customFormat="1" ht="45">
      <c r="A212" s="12">
        <v>202</v>
      </c>
      <c r="B212" s="20" t="s">
        <v>389</v>
      </c>
      <c r="C212" s="14" t="s">
        <v>15</v>
      </c>
      <c r="D212" s="20" t="s">
        <v>389</v>
      </c>
      <c r="E212" s="20" t="s">
        <v>377</v>
      </c>
      <c r="F212" s="1">
        <v>1</v>
      </c>
      <c r="G212" s="1">
        <v>108928.57142857142</v>
      </c>
      <c r="H212" s="14" t="s">
        <v>672</v>
      </c>
      <c r="I212" s="14" t="s">
        <v>43</v>
      </c>
      <c r="J212" s="25">
        <f t="shared" si="13"/>
        <v>108928.57142857142</v>
      </c>
      <c r="K212" s="25"/>
      <c r="L212" s="25">
        <f t="shared" si="14"/>
        <v>122000</v>
      </c>
    </row>
    <row r="213" spans="1:12" s="5" customFormat="1" ht="45">
      <c r="A213" s="12">
        <v>203</v>
      </c>
      <c r="B213" s="20" t="s">
        <v>390</v>
      </c>
      <c r="C213" s="14" t="s">
        <v>15</v>
      </c>
      <c r="D213" s="20" t="s">
        <v>390</v>
      </c>
      <c r="E213" s="20" t="s">
        <v>377</v>
      </c>
      <c r="F213" s="1">
        <v>1</v>
      </c>
      <c r="G213" s="1">
        <v>85535.714285714275</v>
      </c>
      <c r="H213" s="14" t="s">
        <v>672</v>
      </c>
      <c r="I213" s="14" t="s">
        <v>43</v>
      </c>
      <c r="J213" s="25">
        <f t="shared" si="13"/>
        <v>85535.714285714275</v>
      </c>
      <c r="K213" s="25"/>
      <c r="L213" s="25">
        <f t="shared" si="14"/>
        <v>95800</v>
      </c>
    </row>
    <row r="214" spans="1:12" s="5" customFormat="1" ht="45">
      <c r="A214" s="12">
        <v>204</v>
      </c>
      <c r="B214" s="20" t="s">
        <v>391</v>
      </c>
      <c r="C214" s="14" t="s">
        <v>15</v>
      </c>
      <c r="D214" s="20" t="s">
        <v>391</v>
      </c>
      <c r="E214" s="20" t="s">
        <v>377</v>
      </c>
      <c r="F214" s="1">
        <v>1</v>
      </c>
      <c r="G214" s="1">
        <v>178571.42857142855</v>
      </c>
      <c r="H214" s="14" t="s">
        <v>672</v>
      </c>
      <c r="I214" s="14" t="s">
        <v>43</v>
      </c>
      <c r="J214" s="25">
        <f t="shared" si="13"/>
        <v>178571.42857142855</v>
      </c>
      <c r="K214" s="25"/>
      <c r="L214" s="25">
        <f t="shared" si="14"/>
        <v>200000</v>
      </c>
    </row>
    <row r="215" spans="1:12" s="5" customFormat="1" ht="45">
      <c r="A215" s="12">
        <v>205</v>
      </c>
      <c r="B215" s="20" t="s">
        <v>392</v>
      </c>
      <c r="C215" s="14" t="s">
        <v>15</v>
      </c>
      <c r="D215" s="20" t="s">
        <v>392</v>
      </c>
      <c r="E215" s="20" t="s">
        <v>377</v>
      </c>
      <c r="F215" s="1">
        <v>1</v>
      </c>
      <c r="G215" s="1">
        <v>129464.2857142857</v>
      </c>
      <c r="H215" s="14" t="s">
        <v>672</v>
      </c>
      <c r="I215" s="14" t="s">
        <v>43</v>
      </c>
      <c r="J215" s="25">
        <f t="shared" si="13"/>
        <v>129464.2857142857</v>
      </c>
      <c r="K215" s="25"/>
      <c r="L215" s="25">
        <f t="shared" si="14"/>
        <v>145000</v>
      </c>
    </row>
    <row r="216" spans="1:12" s="5" customFormat="1" ht="45">
      <c r="A216" s="12">
        <v>206</v>
      </c>
      <c r="B216" s="20" t="s">
        <v>393</v>
      </c>
      <c r="C216" s="14" t="s">
        <v>15</v>
      </c>
      <c r="D216" s="20" t="s">
        <v>393</v>
      </c>
      <c r="E216" s="20" t="s">
        <v>394</v>
      </c>
      <c r="F216" s="1">
        <v>1</v>
      </c>
      <c r="G216" s="1">
        <v>16696.428571428569</v>
      </c>
      <c r="H216" s="14" t="s">
        <v>672</v>
      </c>
      <c r="I216" s="14" t="s">
        <v>43</v>
      </c>
      <c r="J216" s="25">
        <f t="shared" si="13"/>
        <v>16696.428571428569</v>
      </c>
      <c r="K216" s="25"/>
      <c r="L216" s="25">
        <f t="shared" si="14"/>
        <v>18700</v>
      </c>
    </row>
    <row r="217" spans="1:12" s="5" customFormat="1" ht="45">
      <c r="A217" s="12">
        <v>207</v>
      </c>
      <c r="B217" s="20" t="s">
        <v>395</v>
      </c>
      <c r="C217" s="14" t="s">
        <v>15</v>
      </c>
      <c r="D217" s="20" t="s">
        <v>396</v>
      </c>
      <c r="E217" s="20" t="s">
        <v>248</v>
      </c>
      <c r="F217" s="1">
        <v>1</v>
      </c>
      <c r="G217" s="1">
        <v>5624.9999999999991</v>
      </c>
      <c r="H217" s="14" t="s">
        <v>672</v>
      </c>
      <c r="I217" s="14" t="s">
        <v>43</v>
      </c>
      <c r="J217" s="25">
        <f t="shared" si="13"/>
        <v>5624.9999999999991</v>
      </c>
      <c r="K217" s="25"/>
      <c r="L217" s="25">
        <f t="shared" si="14"/>
        <v>6300</v>
      </c>
    </row>
    <row r="218" spans="1:12" s="5" customFormat="1" ht="45">
      <c r="A218" s="12">
        <v>208</v>
      </c>
      <c r="B218" s="20" t="s">
        <v>397</v>
      </c>
      <c r="C218" s="14" t="s">
        <v>15</v>
      </c>
      <c r="D218" s="43">
        <v>0.25</v>
      </c>
      <c r="E218" s="20" t="s">
        <v>248</v>
      </c>
      <c r="F218" s="1">
        <v>1</v>
      </c>
      <c r="G218" s="1">
        <v>8750</v>
      </c>
      <c r="H218" s="14" t="s">
        <v>672</v>
      </c>
      <c r="I218" s="14" t="s">
        <v>43</v>
      </c>
      <c r="J218" s="25">
        <f t="shared" si="13"/>
        <v>8750</v>
      </c>
      <c r="K218" s="25"/>
      <c r="L218" s="25">
        <f t="shared" si="14"/>
        <v>9800.0000000000018</v>
      </c>
    </row>
    <row r="219" spans="1:12" s="5" customFormat="1" ht="45">
      <c r="A219" s="12">
        <v>209</v>
      </c>
      <c r="B219" s="20" t="s">
        <v>398</v>
      </c>
      <c r="C219" s="14" t="s">
        <v>15</v>
      </c>
      <c r="D219" s="20" t="s">
        <v>399</v>
      </c>
      <c r="E219" s="20" t="s">
        <v>248</v>
      </c>
      <c r="F219" s="1">
        <v>10</v>
      </c>
      <c r="G219" s="1">
        <v>2410.7142857142853</v>
      </c>
      <c r="H219" s="14" t="s">
        <v>672</v>
      </c>
      <c r="I219" s="14" t="s">
        <v>43</v>
      </c>
      <c r="J219" s="25">
        <f t="shared" si="13"/>
        <v>24107.142857142855</v>
      </c>
      <c r="K219" s="25"/>
      <c r="L219" s="25">
        <f t="shared" si="14"/>
        <v>27000</v>
      </c>
    </row>
    <row r="220" spans="1:12" s="5" customFormat="1" ht="45">
      <c r="A220" s="12">
        <v>210</v>
      </c>
      <c r="B220" s="20" t="s">
        <v>400</v>
      </c>
      <c r="C220" s="14" t="s">
        <v>15</v>
      </c>
      <c r="D220" s="20" t="s">
        <v>401</v>
      </c>
      <c r="E220" s="20" t="s">
        <v>248</v>
      </c>
      <c r="F220" s="1">
        <v>10</v>
      </c>
      <c r="G220" s="1">
        <v>2678.5714285714284</v>
      </c>
      <c r="H220" s="14" t="s">
        <v>672</v>
      </c>
      <c r="I220" s="14" t="s">
        <v>43</v>
      </c>
      <c r="J220" s="25">
        <f t="shared" si="13"/>
        <v>26785.714285714283</v>
      </c>
      <c r="K220" s="25"/>
      <c r="L220" s="25">
        <f t="shared" si="14"/>
        <v>30000</v>
      </c>
    </row>
    <row r="221" spans="1:12" s="5" customFormat="1" ht="45">
      <c r="A221" s="12">
        <v>211</v>
      </c>
      <c r="B221" s="20" t="s">
        <v>402</v>
      </c>
      <c r="C221" s="14" t="s">
        <v>15</v>
      </c>
      <c r="D221" s="20" t="s">
        <v>403</v>
      </c>
      <c r="E221" s="20" t="s">
        <v>274</v>
      </c>
      <c r="F221" s="1">
        <v>2</v>
      </c>
      <c r="G221" s="1">
        <v>8812.5</v>
      </c>
      <c r="H221" s="14" t="s">
        <v>672</v>
      </c>
      <c r="I221" s="14" t="s">
        <v>43</v>
      </c>
      <c r="J221" s="25">
        <f t="shared" si="13"/>
        <v>17625</v>
      </c>
      <c r="K221" s="25"/>
      <c r="L221" s="25">
        <f t="shared" si="14"/>
        <v>19740.000000000004</v>
      </c>
    </row>
    <row r="222" spans="1:12" s="5" customFormat="1" ht="45">
      <c r="A222" s="12">
        <v>212</v>
      </c>
      <c r="B222" s="20" t="s">
        <v>404</v>
      </c>
      <c r="C222" s="14" t="s">
        <v>15</v>
      </c>
      <c r="D222" s="20" t="s">
        <v>405</v>
      </c>
      <c r="E222" s="20" t="s">
        <v>274</v>
      </c>
      <c r="F222" s="1">
        <v>1</v>
      </c>
      <c r="G222" s="1">
        <v>1964.285714285714</v>
      </c>
      <c r="H222" s="14" t="s">
        <v>672</v>
      </c>
      <c r="I222" s="14" t="s">
        <v>43</v>
      </c>
      <c r="J222" s="25">
        <f t="shared" si="13"/>
        <v>1964.285714285714</v>
      </c>
      <c r="K222" s="25"/>
      <c r="L222" s="25">
        <f t="shared" si="14"/>
        <v>2200</v>
      </c>
    </row>
    <row r="223" spans="1:12" s="5" customFormat="1" ht="45">
      <c r="A223" s="12">
        <v>213</v>
      </c>
      <c r="B223" s="20" t="s">
        <v>406</v>
      </c>
      <c r="C223" s="14" t="s">
        <v>15</v>
      </c>
      <c r="D223" s="20" t="s">
        <v>407</v>
      </c>
      <c r="E223" s="20" t="s">
        <v>274</v>
      </c>
      <c r="F223" s="1">
        <v>1</v>
      </c>
      <c r="G223" s="1">
        <v>1803.5714285714284</v>
      </c>
      <c r="H223" s="14" t="s">
        <v>672</v>
      </c>
      <c r="I223" s="14" t="s">
        <v>43</v>
      </c>
      <c r="J223" s="25">
        <f t="shared" si="13"/>
        <v>1803.5714285714284</v>
      </c>
      <c r="K223" s="25"/>
      <c r="L223" s="25">
        <f t="shared" si="14"/>
        <v>2020</v>
      </c>
    </row>
    <row r="224" spans="1:12" s="5" customFormat="1" ht="45">
      <c r="A224" s="12">
        <v>214</v>
      </c>
      <c r="B224" s="20" t="s">
        <v>408</v>
      </c>
      <c r="C224" s="14" t="s">
        <v>15</v>
      </c>
      <c r="D224" s="20" t="s">
        <v>409</v>
      </c>
      <c r="E224" s="20" t="s">
        <v>274</v>
      </c>
      <c r="F224" s="1">
        <v>1</v>
      </c>
      <c r="G224" s="1">
        <v>10714.285714285714</v>
      </c>
      <c r="H224" s="14" t="s">
        <v>672</v>
      </c>
      <c r="I224" s="14" t="s">
        <v>43</v>
      </c>
      <c r="J224" s="25">
        <f t="shared" si="13"/>
        <v>10714.285714285714</v>
      </c>
      <c r="K224" s="25"/>
      <c r="L224" s="25">
        <f t="shared" si="14"/>
        <v>12000</v>
      </c>
    </row>
    <row r="225" spans="1:12" s="5" customFormat="1" ht="45">
      <c r="A225" s="12">
        <v>215</v>
      </c>
      <c r="B225" s="20" t="s">
        <v>410</v>
      </c>
      <c r="C225" s="14" t="s">
        <v>15</v>
      </c>
      <c r="D225" s="20" t="s">
        <v>410</v>
      </c>
      <c r="E225" s="20" t="s">
        <v>411</v>
      </c>
      <c r="F225" s="1">
        <v>1</v>
      </c>
      <c r="G225" s="1">
        <v>580.35714285714278</v>
      </c>
      <c r="H225" s="14" t="s">
        <v>672</v>
      </c>
      <c r="I225" s="14" t="s">
        <v>43</v>
      </c>
      <c r="J225" s="25">
        <f t="shared" si="13"/>
        <v>580.35714285714278</v>
      </c>
      <c r="K225" s="25"/>
      <c r="L225" s="25">
        <f t="shared" si="14"/>
        <v>650</v>
      </c>
    </row>
    <row r="226" spans="1:12" s="5" customFormat="1" ht="45">
      <c r="A226" s="12">
        <v>216</v>
      </c>
      <c r="B226" s="20" t="s">
        <v>412</v>
      </c>
      <c r="C226" s="14" t="s">
        <v>15</v>
      </c>
      <c r="D226" s="20" t="s">
        <v>413</v>
      </c>
      <c r="E226" s="20" t="s">
        <v>248</v>
      </c>
      <c r="F226" s="1">
        <v>1</v>
      </c>
      <c r="G226" s="1">
        <v>7589.2857142857138</v>
      </c>
      <c r="H226" s="14" t="s">
        <v>672</v>
      </c>
      <c r="I226" s="14" t="s">
        <v>43</v>
      </c>
      <c r="J226" s="25">
        <f t="shared" si="13"/>
        <v>7589.2857142857138</v>
      </c>
      <c r="K226" s="25"/>
      <c r="L226" s="25">
        <f t="shared" si="14"/>
        <v>8500</v>
      </c>
    </row>
    <row r="227" spans="1:12" s="5" customFormat="1" ht="45">
      <c r="A227" s="12">
        <v>217</v>
      </c>
      <c r="B227" s="20" t="s">
        <v>414</v>
      </c>
      <c r="C227" s="14" t="s">
        <v>15</v>
      </c>
      <c r="D227" s="20" t="s">
        <v>415</v>
      </c>
      <c r="E227" s="20" t="s">
        <v>248</v>
      </c>
      <c r="F227" s="1">
        <v>10</v>
      </c>
      <c r="G227" s="1">
        <v>11249.999999999998</v>
      </c>
      <c r="H227" s="14" t="s">
        <v>672</v>
      </c>
      <c r="I227" s="14" t="s">
        <v>43</v>
      </c>
      <c r="J227" s="25">
        <f t="shared" si="13"/>
        <v>112499.99999999999</v>
      </c>
      <c r="K227" s="25"/>
      <c r="L227" s="25">
        <f t="shared" si="14"/>
        <v>126000</v>
      </c>
    </row>
    <row r="228" spans="1:12" s="5" customFormat="1" ht="45">
      <c r="A228" s="12">
        <v>218</v>
      </c>
      <c r="B228" s="20" t="s">
        <v>416</v>
      </c>
      <c r="C228" s="14" t="s">
        <v>15</v>
      </c>
      <c r="D228" s="20" t="s">
        <v>416</v>
      </c>
      <c r="E228" s="20" t="s">
        <v>274</v>
      </c>
      <c r="F228" s="1">
        <v>2</v>
      </c>
      <c r="G228" s="1">
        <v>6428.5714285714275</v>
      </c>
      <c r="H228" s="14" t="s">
        <v>672</v>
      </c>
      <c r="I228" s="14" t="s">
        <v>43</v>
      </c>
      <c r="J228" s="25">
        <f t="shared" si="13"/>
        <v>12857.142857142855</v>
      </c>
      <c r="K228" s="25"/>
      <c r="L228" s="25">
        <f t="shared" si="14"/>
        <v>14399.999999999998</v>
      </c>
    </row>
    <row r="229" spans="1:12" s="5" customFormat="1" ht="45">
      <c r="A229" s="12">
        <v>219</v>
      </c>
      <c r="B229" s="20" t="s">
        <v>417</v>
      </c>
      <c r="C229" s="14" t="s">
        <v>15</v>
      </c>
      <c r="D229" s="20" t="s">
        <v>418</v>
      </c>
      <c r="E229" s="20" t="s">
        <v>274</v>
      </c>
      <c r="F229" s="1">
        <v>1</v>
      </c>
      <c r="G229" s="1">
        <v>59107.142857142855</v>
      </c>
      <c r="H229" s="14" t="s">
        <v>672</v>
      </c>
      <c r="I229" s="14" t="s">
        <v>43</v>
      </c>
      <c r="J229" s="25">
        <f t="shared" si="13"/>
        <v>59107.142857142855</v>
      </c>
      <c r="K229" s="25"/>
      <c r="L229" s="25">
        <f t="shared" si="14"/>
        <v>66200</v>
      </c>
    </row>
    <row r="230" spans="1:12" s="5" customFormat="1" ht="45">
      <c r="A230" s="12">
        <v>220</v>
      </c>
      <c r="B230" s="20" t="s">
        <v>419</v>
      </c>
      <c r="C230" s="14" t="s">
        <v>15</v>
      </c>
      <c r="D230" s="20" t="s">
        <v>420</v>
      </c>
      <c r="E230" s="20" t="s">
        <v>166</v>
      </c>
      <c r="F230" s="1">
        <v>6</v>
      </c>
      <c r="G230" s="1">
        <v>1607.1428571428569</v>
      </c>
      <c r="H230" s="14" t="s">
        <v>673</v>
      </c>
      <c r="I230" s="14" t="s">
        <v>43</v>
      </c>
      <c r="J230" s="25">
        <f t="shared" si="13"/>
        <v>9642.8571428571413</v>
      </c>
      <c r="K230" s="25"/>
      <c r="L230" s="25">
        <f t="shared" si="14"/>
        <v>10800</v>
      </c>
    </row>
    <row r="231" spans="1:12" s="5" customFormat="1" ht="45">
      <c r="A231" s="12">
        <v>221</v>
      </c>
      <c r="B231" s="20" t="s">
        <v>421</v>
      </c>
      <c r="C231" s="14" t="s">
        <v>15</v>
      </c>
      <c r="D231" s="20" t="s">
        <v>422</v>
      </c>
      <c r="E231" s="20" t="s">
        <v>166</v>
      </c>
      <c r="F231" s="1">
        <v>2</v>
      </c>
      <c r="G231" s="1">
        <v>394.64285714285711</v>
      </c>
      <c r="H231" s="14" t="s">
        <v>673</v>
      </c>
      <c r="I231" s="14" t="s">
        <v>43</v>
      </c>
      <c r="J231" s="25">
        <f t="shared" si="13"/>
        <v>789.28571428571422</v>
      </c>
      <c r="K231" s="25"/>
      <c r="L231" s="25">
        <f t="shared" si="14"/>
        <v>884</v>
      </c>
    </row>
    <row r="232" spans="1:12" s="5" customFormat="1" ht="45">
      <c r="A232" s="12">
        <v>222</v>
      </c>
      <c r="B232" s="20" t="s">
        <v>423</v>
      </c>
      <c r="C232" s="14" t="s">
        <v>15</v>
      </c>
      <c r="D232" s="20" t="s">
        <v>424</v>
      </c>
      <c r="E232" s="20" t="s">
        <v>166</v>
      </c>
      <c r="F232" s="1">
        <v>4</v>
      </c>
      <c r="G232" s="1">
        <v>1696.4285714285713</v>
      </c>
      <c r="H232" s="14" t="s">
        <v>673</v>
      </c>
      <c r="I232" s="14" t="s">
        <v>43</v>
      </c>
      <c r="J232" s="25">
        <f t="shared" si="13"/>
        <v>6785.7142857142853</v>
      </c>
      <c r="K232" s="25"/>
      <c r="L232" s="25">
        <f t="shared" si="14"/>
        <v>7600</v>
      </c>
    </row>
    <row r="233" spans="1:12" s="5" customFormat="1" ht="45">
      <c r="A233" s="12">
        <v>223</v>
      </c>
      <c r="B233" s="20" t="s">
        <v>425</v>
      </c>
      <c r="C233" s="14" t="s">
        <v>15</v>
      </c>
      <c r="D233" s="20" t="s">
        <v>425</v>
      </c>
      <c r="E233" s="20" t="s">
        <v>166</v>
      </c>
      <c r="F233" s="1">
        <v>2</v>
      </c>
      <c r="G233" s="1">
        <v>107.14285714285714</v>
      </c>
      <c r="H233" s="14" t="s">
        <v>673</v>
      </c>
      <c r="I233" s="14" t="s">
        <v>43</v>
      </c>
      <c r="J233" s="25">
        <f t="shared" si="13"/>
        <v>214.28571428571428</v>
      </c>
      <c r="K233" s="25"/>
      <c r="L233" s="25">
        <f t="shared" si="14"/>
        <v>240</v>
      </c>
    </row>
    <row r="234" spans="1:12" s="5" customFormat="1" ht="45">
      <c r="A234" s="12">
        <v>224</v>
      </c>
      <c r="B234" s="20" t="s">
        <v>426</v>
      </c>
      <c r="C234" s="14" t="s">
        <v>15</v>
      </c>
      <c r="D234" s="20" t="s">
        <v>427</v>
      </c>
      <c r="E234" s="20" t="s">
        <v>166</v>
      </c>
      <c r="F234" s="1">
        <v>2</v>
      </c>
      <c r="G234" s="1">
        <v>3044.6428571428569</v>
      </c>
      <c r="H234" s="14" t="s">
        <v>673</v>
      </c>
      <c r="I234" s="14" t="s">
        <v>43</v>
      </c>
      <c r="J234" s="25">
        <f t="shared" si="13"/>
        <v>6089.2857142857138</v>
      </c>
      <c r="K234" s="25"/>
      <c r="L234" s="25">
        <f t="shared" si="14"/>
        <v>6820</v>
      </c>
    </row>
    <row r="235" spans="1:12" s="5" customFormat="1" ht="45">
      <c r="A235" s="12">
        <v>225</v>
      </c>
      <c r="B235" s="20" t="s">
        <v>428</v>
      </c>
      <c r="C235" s="14" t="s">
        <v>15</v>
      </c>
      <c r="D235" s="20" t="s">
        <v>429</v>
      </c>
      <c r="E235" s="20" t="s">
        <v>166</v>
      </c>
      <c r="F235" s="1">
        <v>3</v>
      </c>
      <c r="G235" s="1">
        <v>955.35714285714278</v>
      </c>
      <c r="H235" s="14" t="s">
        <v>673</v>
      </c>
      <c r="I235" s="14" t="s">
        <v>43</v>
      </c>
      <c r="J235" s="25">
        <f t="shared" si="13"/>
        <v>2866.0714285714284</v>
      </c>
      <c r="K235" s="25"/>
      <c r="L235" s="25">
        <f t="shared" si="14"/>
        <v>3210</v>
      </c>
    </row>
    <row r="236" spans="1:12" s="5" customFormat="1" ht="45">
      <c r="A236" s="12">
        <v>226</v>
      </c>
      <c r="B236" s="20" t="s">
        <v>430</v>
      </c>
      <c r="C236" s="14" t="s">
        <v>15</v>
      </c>
      <c r="D236" s="20" t="s">
        <v>431</v>
      </c>
      <c r="E236" s="20" t="s">
        <v>166</v>
      </c>
      <c r="F236" s="1">
        <v>50</v>
      </c>
      <c r="G236" s="1">
        <v>848.21428571428567</v>
      </c>
      <c r="H236" s="14" t="s">
        <v>673</v>
      </c>
      <c r="I236" s="14" t="s">
        <v>43</v>
      </c>
      <c r="J236" s="25">
        <f t="shared" si="13"/>
        <v>42410.714285714283</v>
      </c>
      <c r="K236" s="25"/>
      <c r="L236" s="25">
        <f t="shared" si="14"/>
        <v>47500</v>
      </c>
    </row>
    <row r="237" spans="1:12" s="5" customFormat="1" ht="45">
      <c r="A237" s="12">
        <v>227</v>
      </c>
      <c r="B237" s="20" t="s">
        <v>432</v>
      </c>
      <c r="C237" s="14" t="s">
        <v>15</v>
      </c>
      <c r="D237" s="20" t="s">
        <v>433</v>
      </c>
      <c r="E237" s="20" t="s">
        <v>166</v>
      </c>
      <c r="F237" s="1">
        <v>30</v>
      </c>
      <c r="G237" s="1">
        <v>1160.7142857142856</v>
      </c>
      <c r="H237" s="14" t="s">
        <v>673</v>
      </c>
      <c r="I237" s="14" t="s">
        <v>43</v>
      </c>
      <c r="J237" s="25">
        <f t="shared" si="13"/>
        <v>34821.428571428565</v>
      </c>
      <c r="K237" s="25"/>
      <c r="L237" s="25">
        <f t="shared" si="14"/>
        <v>39000</v>
      </c>
    </row>
    <row r="238" spans="1:12" s="5" customFormat="1" ht="45">
      <c r="A238" s="12">
        <v>228</v>
      </c>
      <c r="B238" s="20" t="s">
        <v>430</v>
      </c>
      <c r="C238" s="14" t="s">
        <v>15</v>
      </c>
      <c r="D238" s="20" t="s">
        <v>434</v>
      </c>
      <c r="E238" s="20" t="s">
        <v>166</v>
      </c>
      <c r="F238" s="1">
        <v>50</v>
      </c>
      <c r="G238" s="1">
        <v>758.92857142857133</v>
      </c>
      <c r="H238" s="14" t="s">
        <v>673</v>
      </c>
      <c r="I238" s="14" t="s">
        <v>43</v>
      </c>
      <c r="J238" s="25">
        <f t="shared" si="13"/>
        <v>37946.428571428565</v>
      </c>
      <c r="K238" s="25"/>
      <c r="L238" s="25">
        <f t="shared" si="14"/>
        <v>42500</v>
      </c>
    </row>
    <row r="239" spans="1:12" s="5" customFormat="1" ht="45">
      <c r="A239" s="12">
        <v>229</v>
      </c>
      <c r="B239" s="20" t="s">
        <v>435</v>
      </c>
      <c r="C239" s="14" t="s">
        <v>15</v>
      </c>
      <c r="D239" s="20" t="s">
        <v>436</v>
      </c>
      <c r="E239" s="20" t="s">
        <v>166</v>
      </c>
      <c r="F239" s="1">
        <v>4</v>
      </c>
      <c r="G239" s="1">
        <v>401.78571428571422</v>
      </c>
      <c r="H239" s="14" t="s">
        <v>673</v>
      </c>
      <c r="I239" s="14" t="s">
        <v>43</v>
      </c>
      <c r="J239" s="25">
        <f t="shared" si="13"/>
        <v>1607.1428571428569</v>
      </c>
      <c r="K239" s="25"/>
      <c r="L239" s="25">
        <f t="shared" si="14"/>
        <v>1799.9999999999998</v>
      </c>
    </row>
    <row r="240" spans="1:12" s="5" customFormat="1" ht="45">
      <c r="A240" s="12">
        <v>230</v>
      </c>
      <c r="B240" s="20" t="s">
        <v>437</v>
      </c>
      <c r="C240" s="14" t="s">
        <v>15</v>
      </c>
      <c r="D240" s="20" t="s">
        <v>438</v>
      </c>
      <c r="E240" s="20" t="s">
        <v>166</v>
      </c>
      <c r="F240" s="1">
        <v>8</v>
      </c>
      <c r="G240" s="1">
        <v>1249.9999999999998</v>
      </c>
      <c r="H240" s="14" t="s">
        <v>673</v>
      </c>
      <c r="I240" s="14" t="s">
        <v>43</v>
      </c>
      <c r="J240" s="25">
        <f t="shared" si="13"/>
        <v>9999.9999999999982</v>
      </c>
      <c r="K240" s="25"/>
      <c r="L240" s="25">
        <f t="shared" si="14"/>
        <v>11199.999999999998</v>
      </c>
    </row>
    <row r="241" spans="1:12" s="5" customFormat="1" ht="45">
      <c r="A241" s="12">
        <v>231</v>
      </c>
      <c r="B241" s="20" t="s">
        <v>439</v>
      </c>
      <c r="C241" s="14" t="s">
        <v>15</v>
      </c>
      <c r="D241" s="20" t="s">
        <v>440</v>
      </c>
      <c r="E241" s="20" t="s">
        <v>411</v>
      </c>
      <c r="F241" s="1">
        <v>1</v>
      </c>
      <c r="G241" s="1">
        <v>392.85714285714283</v>
      </c>
      <c r="H241" s="14" t="s">
        <v>673</v>
      </c>
      <c r="I241" s="14" t="s">
        <v>43</v>
      </c>
      <c r="J241" s="25">
        <f t="shared" si="13"/>
        <v>392.85714285714283</v>
      </c>
      <c r="K241" s="25"/>
      <c r="L241" s="25">
        <f t="shared" si="14"/>
        <v>440</v>
      </c>
    </row>
    <row r="242" spans="1:12" s="5" customFormat="1" ht="75">
      <c r="A242" s="12">
        <v>232</v>
      </c>
      <c r="B242" s="20" t="s">
        <v>441</v>
      </c>
      <c r="C242" s="14" t="s">
        <v>15</v>
      </c>
      <c r="D242" s="20" t="s">
        <v>442</v>
      </c>
      <c r="E242" s="20" t="s">
        <v>113</v>
      </c>
      <c r="F242" s="1">
        <v>20</v>
      </c>
      <c r="G242" s="1">
        <v>104.46429999999999</v>
      </c>
      <c r="H242" s="14" t="s">
        <v>671</v>
      </c>
      <c r="I242" s="14" t="s">
        <v>43</v>
      </c>
      <c r="J242" s="25">
        <f t="shared" si="13"/>
        <v>2089.2860000000001</v>
      </c>
      <c r="K242" s="25"/>
      <c r="L242" s="25">
        <f t="shared" si="14"/>
        <v>2340.0003200000001</v>
      </c>
    </row>
    <row r="243" spans="1:12" s="5" customFormat="1" ht="75">
      <c r="A243" s="12">
        <v>233</v>
      </c>
      <c r="B243" s="20" t="s">
        <v>441</v>
      </c>
      <c r="C243" s="14" t="s">
        <v>15</v>
      </c>
      <c r="D243" s="20" t="s">
        <v>443</v>
      </c>
      <c r="E243" s="20" t="s">
        <v>113</v>
      </c>
      <c r="F243" s="1">
        <v>24</v>
      </c>
      <c r="G243" s="1">
        <v>111.6075</v>
      </c>
      <c r="H243" s="14" t="s">
        <v>671</v>
      </c>
      <c r="I243" s="14" t="s">
        <v>43</v>
      </c>
      <c r="J243" s="25">
        <f t="shared" si="13"/>
        <v>2678.58</v>
      </c>
      <c r="K243" s="25"/>
      <c r="L243" s="25">
        <f t="shared" si="14"/>
        <v>3000.0096000000003</v>
      </c>
    </row>
    <row r="244" spans="1:12" s="5" customFormat="1" ht="75">
      <c r="A244" s="12">
        <v>234</v>
      </c>
      <c r="B244" s="20" t="s">
        <v>441</v>
      </c>
      <c r="C244" s="14" t="s">
        <v>15</v>
      </c>
      <c r="D244" s="20" t="s">
        <v>444</v>
      </c>
      <c r="E244" s="20" t="s">
        <v>113</v>
      </c>
      <c r="F244" s="1">
        <v>20</v>
      </c>
      <c r="G244" s="1">
        <v>111.6075</v>
      </c>
      <c r="H244" s="14" t="s">
        <v>671</v>
      </c>
      <c r="I244" s="14" t="s">
        <v>43</v>
      </c>
      <c r="J244" s="25">
        <f t="shared" si="13"/>
        <v>2232.15</v>
      </c>
      <c r="K244" s="25"/>
      <c r="L244" s="25">
        <f t="shared" si="14"/>
        <v>2500.0080000000003</v>
      </c>
    </row>
    <row r="245" spans="1:12" s="5" customFormat="1" ht="75">
      <c r="A245" s="12">
        <v>235</v>
      </c>
      <c r="B245" s="20" t="s">
        <v>445</v>
      </c>
      <c r="C245" s="14" t="s">
        <v>15</v>
      </c>
      <c r="D245" s="20" t="s">
        <v>446</v>
      </c>
      <c r="E245" s="20" t="s">
        <v>113</v>
      </c>
      <c r="F245" s="1">
        <v>30</v>
      </c>
      <c r="G245" s="1">
        <v>208.03569999999999</v>
      </c>
      <c r="H245" s="14" t="s">
        <v>671</v>
      </c>
      <c r="I245" s="14" t="s">
        <v>43</v>
      </c>
      <c r="J245" s="25">
        <f t="shared" si="13"/>
        <v>6241.0709999999999</v>
      </c>
      <c r="K245" s="25"/>
      <c r="L245" s="25">
        <f t="shared" si="14"/>
        <v>6989.9995200000003</v>
      </c>
    </row>
    <row r="246" spans="1:12" s="5" customFormat="1" ht="75">
      <c r="A246" s="12">
        <v>236</v>
      </c>
      <c r="B246" s="20" t="s">
        <v>445</v>
      </c>
      <c r="C246" s="14" t="s">
        <v>15</v>
      </c>
      <c r="D246" s="20" t="s">
        <v>447</v>
      </c>
      <c r="E246" s="20" t="s">
        <v>113</v>
      </c>
      <c r="F246" s="1">
        <v>30</v>
      </c>
      <c r="G246" s="1">
        <v>250</v>
      </c>
      <c r="H246" s="14" t="s">
        <v>671</v>
      </c>
      <c r="I246" s="14" t="s">
        <v>43</v>
      </c>
      <c r="J246" s="25">
        <f t="shared" si="13"/>
        <v>7500</v>
      </c>
      <c r="K246" s="25"/>
      <c r="L246" s="25">
        <f t="shared" si="14"/>
        <v>8400</v>
      </c>
    </row>
    <row r="247" spans="1:12" s="5" customFormat="1" ht="75">
      <c r="A247" s="12">
        <v>237</v>
      </c>
      <c r="B247" s="20" t="s">
        <v>445</v>
      </c>
      <c r="C247" s="14" t="s">
        <v>15</v>
      </c>
      <c r="D247" s="20" t="s">
        <v>448</v>
      </c>
      <c r="E247" s="20" t="s">
        <v>113</v>
      </c>
      <c r="F247" s="1">
        <v>20</v>
      </c>
      <c r="G247" s="1">
        <v>250</v>
      </c>
      <c r="H247" s="14" t="s">
        <v>671</v>
      </c>
      <c r="I247" s="14" t="s">
        <v>43</v>
      </c>
      <c r="J247" s="25">
        <f t="shared" si="13"/>
        <v>5000</v>
      </c>
      <c r="K247" s="25"/>
      <c r="L247" s="25">
        <f t="shared" si="14"/>
        <v>5600.0000000000009</v>
      </c>
    </row>
    <row r="248" spans="1:12" s="5" customFormat="1" ht="75">
      <c r="A248" s="12">
        <v>238</v>
      </c>
      <c r="B248" s="20" t="s">
        <v>449</v>
      </c>
      <c r="C248" s="14" t="s">
        <v>15</v>
      </c>
      <c r="D248" s="20" t="s">
        <v>450</v>
      </c>
      <c r="E248" s="20" t="s">
        <v>113</v>
      </c>
      <c r="F248" s="1">
        <v>100</v>
      </c>
      <c r="G248" s="1">
        <v>31.25</v>
      </c>
      <c r="H248" s="14" t="s">
        <v>671</v>
      </c>
      <c r="I248" s="14" t="s">
        <v>43</v>
      </c>
      <c r="J248" s="25">
        <f t="shared" si="13"/>
        <v>3125</v>
      </c>
      <c r="K248" s="25"/>
      <c r="L248" s="25">
        <f t="shared" si="14"/>
        <v>3500.0000000000005</v>
      </c>
    </row>
    <row r="249" spans="1:12" s="5" customFormat="1" ht="75">
      <c r="A249" s="12">
        <v>239</v>
      </c>
      <c r="B249" s="20" t="s">
        <v>449</v>
      </c>
      <c r="C249" s="14" t="s">
        <v>15</v>
      </c>
      <c r="D249" s="20" t="s">
        <v>451</v>
      </c>
      <c r="E249" s="20" t="s">
        <v>113</v>
      </c>
      <c r="F249" s="1">
        <v>100</v>
      </c>
      <c r="G249" s="1">
        <v>52.678570000000001</v>
      </c>
      <c r="H249" s="14" t="s">
        <v>671</v>
      </c>
      <c r="I249" s="14" t="s">
        <v>43</v>
      </c>
      <c r="J249" s="25">
        <f t="shared" si="13"/>
        <v>5267.857</v>
      </c>
      <c r="K249" s="25"/>
      <c r="L249" s="25">
        <f t="shared" si="14"/>
        <v>5899.9998400000004</v>
      </c>
    </row>
    <row r="250" spans="1:12" s="5" customFormat="1" ht="75">
      <c r="A250" s="12">
        <v>240</v>
      </c>
      <c r="B250" s="20" t="s">
        <v>452</v>
      </c>
      <c r="C250" s="14" t="s">
        <v>15</v>
      </c>
      <c r="D250" s="20" t="s">
        <v>453</v>
      </c>
      <c r="E250" s="20" t="s">
        <v>113</v>
      </c>
      <c r="F250" s="1">
        <v>5</v>
      </c>
      <c r="G250" s="1">
        <v>803.57140000000004</v>
      </c>
      <c r="H250" s="14" t="s">
        <v>671</v>
      </c>
      <c r="I250" s="14" t="s">
        <v>43</v>
      </c>
      <c r="J250" s="25">
        <f t="shared" si="13"/>
        <v>4017.857</v>
      </c>
      <c r="K250" s="25"/>
      <c r="L250" s="25">
        <f t="shared" si="14"/>
        <v>4499.9998400000004</v>
      </c>
    </row>
    <row r="251" spans="1:12" s="5" customFormat="1" ht="75">
      <c r="A251" s="12">
        <v>228</v>
      </c>
      <c r="B251" s="20" t="s">
        <v>454</v>
      </c>
      <c r="C251" s="14" t="s">
        <v>15</v>
      </c>
      <c r="D251" s="20" t="s">
        <v>455</v>
      </c>
      <c r="E251" s="20" t="s">
        <v>274</v>
      </c>
      <c r="F251" s="1">
        <v>100</v>
      </c>
      <c r="G251" s="1">
        <v>174.10714285714283</v>
      </c>
      <c r="H251" s="14" t="s">
        <v>671</v>
      </c>
      <c r="I251" s="14" t="s">
        <v>43</v>
      </c>
      <c r="J251" s="25">
        <f t="shared" si="13"/>
        <v>17410.714285714283</v>
      </c>
      <c r="K251" s="25"/>
      <c r="L251" s="25">
        <f t="shared" si="14"/>
        <v>19500</v>
      </c>
    </row>
    <row r="252" spans="1:12" s="5" customFormat="1" ht="75">
      <c r="A252" s="12">
        <v>229</v>
      </c>
      <c r="B252" s="20" t="s">
        <v>456</v>
      </c>
      <c r="C252" s="14" t="s">
        <v>15</v>
      </c>
      <c r="D252" s="20" t="s">
        <v>457</v>
      </c>
      <c r="E252" s="20" t="s">
        <v>274</v>
      </c>
      <c r="F252" s="1">
        <v>100</v>
      </c>
      <c r="G252" s="1">
        <v>129.46428571428569</v>
      </c>
      <c r="H252" s="14" t="s">
        <v>671</v>
      </c>
      <c r="I252" s="14" t="s">
        <v>43</v>
      </c>
      <c r="J252" s="25">
        <f t="shared" si="13"/>
        <v>12946.428571428569</v>
      </c>
      <c r="K252" s="25"/>
      <c r="L252" s="25">
        <f t="shared" si="14"/>
        <v>14499.999999999998</v>
      </c>
    </row>
    <row r="253" spans="1:12" s="5" customFormat="1" ht="75">
      <c r="A253" s="12">
        <v>230</v>
      </c>
      <c r="B253" s="20" t="s">
        <v>458</v>
      </c>
      <c r="C253" s="14" t="s">
        <v>15</v>
      </c>
      <c r="D253" s="20" t="s">
        <v>459</v>
      </c>
      <c r="E253" s="20" t="s">
        <v>113</v>
      </c>
      <c r="F253" s="1">
        <v>2</v>
      </c>
      <c r="G253" s="1">
        <v>2075.8928571428569</v>
      </c>
      <c r="H253" s="14" t="s">
        <v>671</v>
      </c>
      <c r="I253" s="14" t="s">
        <v>43</v>
      </c>
      <c r="J253" s="25">
        <f t="shared" si="13"/>
        <v>4151.7857142857138</v>
      </c>
      <c r="K253" s="25"/>
      <c r="L253" s="25">
        <f t="shared" si="14"/>
        <v>4650</v>
      </c>
    </row>
    <row r="254" spans="1:12" s="5" customFormat="1" ht="75">
      <c r="A254" s="12">
        <v>231</v>
      </c>
      <c r="B254" s="20" t="s">
        <v>460</v>
      </c>
      <c r="C254" s="14" t="s">
        <v>15</v>
      </c>
      <c r="D254" s="20" t="s">
        <v>461</v>
      </c>
      <c r="E254" s="20" t="s">
        <v>113</v>
      </c>
      <c r="F254" s="1">
        <v>4</v>
      </c>
      <c r="G254" s="1">
        <v>763.39285714285711</v>
      </c>
      <c r="H254" s="14" t="s">
        <v>671</v>
      </c>
      <c r="I254" s="14" t="s">
        <v>43</v>
      </c>
      <c r="J254" s="25">
        <f t="shared" si="13"/>
        <v>3053.5714285714284</v>
      </c>
      <c r="K254" s="25"/>
      <c r="L254" s="25">
        <f t="shared" si="14"/>
        <v>3420</v>
      </c>
    </row>
    <row r="255" spans="1:12" s="5" customFormat="1" ht="75">
      <c r="A255" s="12">
        <v>232</v>
      </c>
      <c r="B255" s="20" t="s">
        <v>462</v>
      </c>
      <c r="C255" s="14" t="s">
        <v>15</v>
      </c>
      <c r="D255" s="20" t="s">
        <v>463</v>
      </c>
      <c r="E255" s="20" t="s">
        <v>274</v>
      </c>
      <c r="F255" s="1">
        <v>2</v>
      </c>
      <c r="G255" s="1">
        <v>5022.3214285714284</v>
      </c>
      <c r="H255" s="14" t="s">
        <v>671</v>
      </c>
      <c r="I255" s="14" t="s">
        <v>43</v>
      </c>
      <c r="J255" s="25">
        <f t="shared" si="13"/>
        <v>10044.642857142857</v>
      </c>
      <c r="K255" s="25"/>
      <c r="L255" s="25">
        <f t="shared" si="14"/>
        <v>11250</v>
      </c>
    </row>
    <row r="256" spans="1:12" s="5" customFormat="1" ht="45">
      <c r="A256" s="12">
        <v>233</v>
      </c>
      <c r="B256" s="20" t="s">
        <v>464</v>
      </c>
      <c r="C256" s="14" t="s">
        <v>15</v>
      </c>
      <c r="D256" s="20" t="s">
        <v>465</v>
      </c>
      <c r="E256" s="20" t="s">
        <v>274</v>
      </c>
      <c r="F256" s="1">
        <v>1</v>
      </c>
      <c r="G256" s="1">
        <v>17879.464285714283</v>
      </c>
      <c r="H256" s="14" t="s">
        <v>669</v>
      </c>
      <c r="I256" s="14" t="s">
        <v>43</v>
      </c>
      <c r="J256" s="25">
        <f t="shared" si="13"/>
        <v>17879.464285714283</v>
      </c>
      <c r="K256" s="25"/>
      <c r="L256" s="25">
        <f t="shared" si="14"/>
        <v>20025</v>
      </c>
    </row>
    <row r="257" spans="1:12" s="5" customFormat="1" ht="45">
      <c r="A257" s="12">
        <v>234</v>
      </c>
      <c r="B257" s="20" t="s">
        <v>466</v>
      </c>
      <c r="C257" s="14" t="s">
        <v>15</v>
      </c>
      <c r="D257" s="20" t="s">
        <v>467</v>
      </c>
      <c r="E257" s="20" t="s">
        <v>248</v>
      </c>
      <c r="F257" s="1">
        <v>15</v>
      </c>
      <c r="G257" s="1">
        <v>1303.5714285714284</v>
      </c>
      <c r="H257" s="14" t="s">
        <v>669</v>
      </c>
      <c r="I257" s="14" t="s">
        <v>43</v>
      </c>
      <c r="J257" s="25">
        <f t="shared" si="13"/>
        <v>19553.571428571428</v>
      </c>
      <c r="K257" s="25"/>
      <c r="L257" s="25">
        <f t="shared" si="14"/>
        <v>21900</v>
      </c>
    </row>
    <row r="258" spans="1:12" s="5" customFormat="1" ht="45">
      <c r="A258" s="12">
        <v>235</v>
      </c>
      <c r="B258" s="20" t="s">
        <v>468</v>
      </c>
      <c r="C258" s="14" t="s">
        <v>15</v>
      </c>
      <c r="D258" s="20" t="s">
        <v>469</v>
      </c>
      <c r="E258" s="20" t="s">
        <v>274</v>
      </c>
      <c r="F258" s="1">
        <v>1</v>
      </c>
      <c r="G258" s="1">
        <v>13629.464285714284</v>
      </c>
      <c r="H258" s="14" t="s">
        <v>669</v>
      </c>
      <c r="I258" s="14" t="s">
        <v>43</v>
      </c>
      <c r="J258" s="25">
        <f t="shared" si="13"/>
        <v>13629.464285714284</v>
      </c>
      <c r="K258" s="25"/>
      <c r="L258" s="25">
        <f t="shared" si="14"/>
        <v>15265</v>
      </c>
    </row>
    <row r="259" spans="1:12" s="5" customFormat="1" ht="90">
      <c r="A259" s="12">
        <v>236</v>
      </c>
      <c r="B259" s="20" t="s">
        <v>470</v>
      </c>
      <c r="C259" s="14" t="s">
        <v>15</v>
      </c>
      <c r="D259" s="20" t="s">
        <v>471</v>
      </c>
      <c r="E259" s="20" t="s">
        <v>259</v>
      </c>
      <c r="F259" s="1">
        <v>2</v>
      </c>
      <c r="G259" s="1">
        <v>1691.9642857142856</v>
      </c>
      <c r="H259" s="14" t="s">
        <v>669</v>
      </c>
      <c r="I259" s="14" t="s">
        <v>43</v>
      </c>
      <c r="J259" s="25">
        <f t="shared" si="13"/>
        <v>3383.9285714285711</v>
      </c>
      <c r="K259" s="25"/>
      <c r="L259" s="25">
        <f t="shared" si="14"/>
        <v>3790</v>
      </c>
    </row>
    <row r="260" spans="1:12" s="5" customFormat="1" ht="45">
      <c r="A260" s="12">
        <v>237</v>
      </c>
      <c r="B260" s="20" t="s">
        <v>472</v>
      </c>
      <c r="C260" s="14" t="s">
        <v>15</v>
      </c>
      <c r="D260" s="20" t="s">
        <v>473</v>
      </c>
      <c r="E260" s="20" t="s">
        <v>411</v>
      </c>
      <c r="F260" s="1">
        <v>0.1</v>
      </c>
      <c r="G260" s="1">
        <v>16785.714285714283</v>
      </c>
      <c r="H260" s="14" t="s">
        <v>669</v>
      </c>
      <c r="I260" s="14" t="s">
        <v>43</v>
      </c>
      <c r="J260" s="25">
        <f t="shared" si="13"/>
        <v>1678.5714285714284</v>
      </c>
      <c r="K260" s="25"/>
      <c r="L260" s="25">
        <f t="shared" si="14"/>
        <v>1880</v>
      </c>
    </row>
    <row r="261" spans="1:12" s="5" customFormat="1" ht="90">
      <c r="A261" s="12">
        <v>238</v>
      </c>
      <c r="B261" s="20" t="s">
        <v>474</v>
      </c>
      <c r="C261" s="14" t="s">
        <v>15</v>
      </c>
      <c r="D261" s="20" t="s">
        <v>475</v>
      </c>
      <c r="E261" s="20" t="s">
        <v>274</v>
      </c>
      <c r="F261" s="1">
        <v>2</v>
      </c>
      <c r="G261" s="1">
        <v>1691.9642857142856</v>
      </c>
      <c r="H261" s="14" t="s">
        <v>669</v>
      </c>
      <c r="I261" s="14" t="s">
        <v>43</v>
      </c>
      <c r="J261" s="25">
        <f t="shared" si="13"/>
        <v>3383.9285714285711</v>
      </c>
      <c r="K261" s="25"/>
      <c r="L261" s="25">
        <f t="shared" si="14"/>
        <v>3790</v>
      </c>
    </row>
    <row r="262" spans="1:12" s="5" customFormat="1" ht="45">
      <c r="A262" s="12">
        <v>239</v>
      </c>
      <c r="B262" s="20" t="s">
        <v>476</v>
      </c>
      <c r="C262" s="14" t="s">
        <v>15</v>
      </c>
      <c r="D262" s="20" t="s">
        <v>477</v>
      </c>
      <c r="E262" s="20" t="s">
        <v>411</v>
      </c>
      <c r="F262" s="1">
        <v>1</v>
      </c>
      <c r="G262" s="1">
        <v>892.85714285714278</v>
      </c>
      <c r="H262" s="14" t="s">
        <v>669</v>
      </c>
      <c r="I262" s="14" t="s">
        <v>43</v>
      </c>
      <c r="J262" s="25">
        <f t="shared" si="13"/>
        <v>892.85714285714278</v>
      </c>
      <c r="K262" s="25"/>
      <c r="L262" s="25">
        <f t="shared" si="14"/>
        <v>1000</v>
      </c>
    </row>
    <row r="263" spans="1:12" s="5" customFormat="1" ht="75">
      <c r="A263" s="12">
        <v>240</v>
      </c>
      <c r="B263" s="20" t="s">
        <v>478</v>
      </c>
      <c r="C263" s="14" t="s">
        <v>15</v>
      </c>
      <c r="D263" s="20" t="s">
        <v>479</v>
      </c>
      <c r="E263" s="20" t="s">
        <v>274</v>
      </c>
      <c r="F263" s="1">
        <v>2</v>
      </c>
      <c r="G263" s="1">
        <v>2334.8214285714284</v>
      </c>
      <c r="H263" s="14" t="s">
        <v>669</v>
      </c>
      <c r="I263" s="14" t="s">
        <v>43</v>
      </c>
      <c r="J263" s="25">
        <f t="shared" si="13"/>
        <v>4669.6428571428569</v>
      </c>
      <c r="K263" s="25"/>
      <c r="L263" s="25">
        <f t="shared" si="14"/>
        <v>5230</v>
      </c>
    </row>
    <row r="264" spans="1:12" s="5" customFormat="1" ht="45">
      <c r="A264" s="12">
        <v>241</v>
      </c>
      <c r="B264" s="20" t="s">
        <v>480</v>
      </c>
      <c r="C264" s="14" t="s">
        <v>15</v>
      </c>
      <c r="D264" s="20" t="s">
        <v>481</v>
      </c>
      <c r="E264" s="20" t="s">
        <v>248</v>
      </c>
      <c r="F264" s="1">
        <v>1</v>
      </c>
      <c r="G264" s="1">
        <v>2607.1428571428569</v>
      </c>
      <c r="H264" s="14" t="s">
        <v>669</v>
      </c>
      <c r="I264" s="14" t="s">
        <v>43</v>
      </c>
      <c r="J264" s="25">
        <f t="shared" si="13"/>
        <v>2607.1428571428569</v>
      </c>
      <c r="K264" s="25"/>
      <c r="L264" s="25">
        <f t="shared" si="14"/>
        <v>2920</v>
      </c>
    </row>
    <row r="265" spans="1:12" s="5" customFormat="1" ht="45">
      <c r="A265" s="12">
        <v>242</v>
      </c>
      <c r="B265" s="20" t="s">
        <v>482</v>
      </c>
      <c r="C265" s="14" t="s">
        <v>15</v>
      </c>
      <c r="D265" s="20" t="s">
        <v>483</v>
      </c>
      <c r="E265" s="20" t="s">
        <v>274</v>
      </c>
      <c r="F265" s="1">
        <v>2</v>
      </c>
      <c r="G265" s="1">
        <v>830.35714285714278</v>
      </c>
      <c r="H265" s="14" t="s">
        <v>669</v>
      </c>
      <c r="I265" s="14" t="s">
        <v>43</v>
      </c>
      <c r="J265" s="25">
        <f t="shared" si="13"/>
        <v>1660.7142857142856</v>
      </c>
      <c r="K265" s="25"/>
      <c r="L265" s="25">
        <f t="shared" si="14"/>
        <v>1860</v>
      </c>
    </row>
    <row r="266" spans="1:12" s="5" customFormat="1" ht="45">
      <c r="A266" s="12">
        <v>243</v>
      </c>
      <c r="B266" s="20" t="s">
        <v>484</v>
      </c>
      <c r="C266" s="14" t="s">
        <v>15</v>
      </c>
      <c r="D266" s="20" t="s">
        <v>485</v>
      </c>
      <c r="E266" s="20" t="s">
        <v>411</v>
      </c>
      <c r="F266" s="1">
        <v>1</v>
      </c>
      <c r="G266" s="1">
        <v>401.78571428571422</v>
      </c>
      <c r="H266" s="14" t="s">
        <v>669</v>
      </c>
      <c r="I266" s="14" t="s">
        <v>43</v>
      </c>
      <c r="J266" s="25">
        <f t="shared" ref="J266:J324" si="15">G266*F266</f>
        <v>401.78571428571422</v>
      </c>
      <c r="K266" s="25"/>
      <c r="L266" s="25">
        <f t="shared" ref="L266:L324" si="16">J266*1.12</f>
        <v>449.99999999999994</v>
      </c>
    </row>
    <row r="267" spans="1:12" s="5" customFormat="1" ht="45">
      <c r="A267" s="12">
        <v>244</v>
      </c>
      <c r="B267" s="20" t="s">
        <v>486</v>
      </c>
      <c r="C267" s="14" t="s">
        <v>15</v>
      </c>
      <c r="D267" s="20" t="s">
        <v>487</v>
      </c>
      <c r="E267" s="20" t="s">
        <v>274</v>
      </c>
      <c r="F267" s="1">
        <v>2</v>
      </c>
      <c r="G267" s="1">
        <v>1861.6071428571427</v>
      </c>
      <c r="H267" s="14" t="s">
        <v>669</v>
      </c>
      <c r="I267" s="14" t="s">
        <v>43</v>
      </c>
      <c r="J267" s="25">
        <f t="shared" si="15"/>
        <v>3723.2142857142853</v>
      </c>
      <c r="K267" s="25"/>
      <c r="L267" s="25">
        <f t="shared" si="16"/>
        <v>4170</v>
      </c>
    </row>
    <row r="268" spans="1:12" s="5" customFormat="1" ht="45">
      <c r="A268" s="12">
        <v>245</v>
      </c>
      <c r="B268" s="20" t="s">
        <v>488</v>
      </c>
      <c r="C268" s="14" t="s">
        <v>15</v>
      </c>
      <c r="D268" s="20" t="s">
        <v>489</v>
      </c>
      <c r="E268" s="20" t="s">
        <v>248</v>
      </c>
      <c r="F268" s="1">
        <v>10</v>
      </c>
      <c r="G268" s="1">
        <v>8370.5357142857138</v>
      </c>
      <c r="H268" s="14" t="s">
        <v>669</v>
      </c>
      <c r="I268" s="14" t="s">
        <v>43</v>
      </c>
      <c r="J268" s="25">
        <f t="shared" si="15"/>
        <v>83705.35714285713</v>
      </c>
      <c r="K268" s="25"/>
      <c r="L268" s="25">
        <f t="shared" si="16"/>
        <v>93750</v>
      </c>
    </row>
    <row r="269" spans="1:12" s="5" customFormat="1" ht="45">
      <c r="A269" s="12">
        <v>246</v>
      </c>
      <c r="B269" s="20" t="s">
        <v>490</v>
      </c>
      <c r="C269" s="14" t="s">
        <v>15</v>
      </c>
      <c r="D269" s="20" t="s">
        <v>491</v>
      </c>
      <c r="E269" s="20" t="s">
        <v>274</v>
      </c>
      <c r="F269" s="1">
        <v>2</v>
      </c>
      <c r="G269" s="1">
        <v>1964.285714285714</v>
      </c>
      <c r="H269" s="14" t="s">
        <v>669</v>
      </c>
      <c r="I269" s="14" t="s">
        <v>43</v>
      </c>
      <c r="J269" s="25">
        <f t="shared" si="15"/>
        <v>3928.571428571428</v>
      </c>
      <c r="K269" s="25"/>
      <c r="L269" s="25">
        <f t="shared" si="16"/>
        <v>4400</v>
      </c>
    </row>
    <row r="270" spans="1:12" s="5" customFormat="1" ht="60">
      <c r="A270" s="12">
        <v>247</v>
      </c>
      <c r="B270" s="20" t="s">
        <v>492</v>
      </c>
      <c r="C270" s="14" t="s">
        <v>15</v>
      </c>
      <c r="D270" s="20" t="s">
        <v>493</v>
      </c>
      <c r="E270" s="20" t="s">
        <v>274</v>
      </c>
      <c r="F270" s="1">
        <v>1</v>
      </c>
      <c r="G270" s="1">
        <v>2276.7857142857142</v>
      </c>
      <c r="H270" s="14" t="s">
        <v>669</v>
      </c>
      <c r="I270" s="14" t="s">
        <v>43</v>
      </c>
      <c r="J270" s="25">
        <f t="shared" si="15"/>
        <v>2276.7857142857142</v>
      </c>
      <c r="K270" s="25"/>
      <c r="L270" s="25">
        <f t="shared" si="16"/>
        <v>2550</v>
      </c>
    </row>
    <row r="271" spans="1:12" s="5" customFormat="1" ht="45">
      <c r="A271" s="12">
        <v>248</v>
      </c>
      <c r="B271" s="20" t="s">
        <v>494</v>
      </c>
      <c r="C271" s="14" t="s">
        <v>15</v>
      </c>
      <c r="D271" s="20" t="s">
        <v>495</v>
      </c>
      <c r="E271" s="20" t="s">
        <v>411</v>
      </c>
      <c r="F271" s="1">
        <v>2</v>
      </c>
      <c r="G271" s="1">
        <v>1071.4285714285713</v>
      </c>
      <c r="H271" s="14" t="s">
        <v>669</v>
      </c>
      <c r="I271" s="14" t="s">
        <v>43</v>
      </c>
      <c r="J271" s="25">
        <f t="shared" si="15"/>
        <v>2142.8571428571427</v>
      </c>
      <c r="K271" s="25"/>
      <c r="L271" s="25">
        <f t="shared" si="16"/>
        <v>2400</v>
      </c>
    </row>
    <row r="272" spans="1:12" s="5" customFormat="1" ht="45">
      <c r="A272" s="12">
        <v>249</v>
      </c>
      <c r="B272" s="20" t="s">
        <v>496</v>
      </c>
      <c r="C272" s="14" t="s">
        <v>15</v>
      </c>
      <c r="D272" s="20" t="s">
        <v>497</v>
      </c>
      <c r="E272" s="20" t="s">
        <v>248</v>
      </c>
      <c r="F272" s="1">
        <v>1</v>
      </c>
      <c r="G272" s="1">
        <v>10379.464285714284</v>
      </c>
      <c r="H272" s="14" t="s">
        <v>669</v>
      </c>
      <c r="I272" s="14" t="s">
        <v>43</v>
      </c>
      <c r="J272" s="25">
        <f t="shared" si="15"/>
        <v>10379.464285714284</v>
      </c>
      <c r="K272" s="25"/>
      <c r="L272" s="25">
        <f t="shared" si="16"/>
        <v>11625</v>
      </c>
    </row>
    <row r="273" spans="1:12" s="5" customFormat="1" ht="45">
      <c r="A273" s="12">
        <v>250</v>
      </c>
      <c r="B273" s="20" t="s">
        <v>498</v>
      </c>
      <c r="C273" s="14" t="s">
        <v>15</v>
      </c>
      <c r="D273" s="20" t="s">
        <v>499</v>
      </c>
      <c r="E273" s="20" t="s">
        <v>411</v>
      </c>
      <c r="F273" s="1">
        <v>1</v>
      </c>
      <c r="G273" s="1">
        <v>642.85714285714278</v>
      </c>
      <c r="H273" s="14" t="s">
        <v>669</v>
      </c>
      <c r="I273" s="14" t="s">
        <v>43</v>
      </c>
      <c r="J273" s="25">
        <f t="shared" si="15"/>
        <v>642.85714285714278</v>
      </c>
      <c r="K273" s="25"/>
      <c r="L273" s="25">
        <f t="shared" si="16"/>
        <v>720</v>
      </c>
    </row>
    <row r="274" spans="1:12" s="5" customFormat="1" ht="45">
      <c r="A274" s="12">
        <v>251</v>
      </c>
      <c r="B274" s="20" t="s">
        <v>500</v>
      </c>
      <c r="C274" s="14" t="s">
        <v>15</v>
      </c>
      <c r="D274" s="20" t="s">
        <v>501</v>
      </c>
      <c r="E274" s="20" t="s">
        <v>274</v>
      </c>
      <c r="F274" s="1">
        <v>1</v>
      </c>
      <c r="G274" s="1">
        <v>16249.999999999998</v>
      </c>
      <c r="H274" s="14" t="s">
        <v>669</v>
      </c>
      <c r="I274" s="14" t="s">
        <v>43</v>
      </c>
      <c r="J274" s="25">
        <f t="shared" si="15"/>
        <v>16249.999999999998</v>
      </c>
      <c r="K274" s="25"/>
      <c r="L274" s="25">
        <f t="shared" si="16"/>
        <v>18200</v>
      </c>
    </row>
    <row r="275" spans="1:12" s="5" customFormat="1" ht="45">
      <c r="A275" s="12">
        <v>252</v>
      </c>
      <c r="B275" s="20" t="s">
        <v>502</v>
      </c>
      <c r="C275" s="14" t="s">
        <v>15</v>
      </c>
      <c r="D275" s="20" t="s">
        <v>503</v>
      </c>
      <c r="E275" s="20" t="s">
        <v>259</v>
      </c>
      <c r="F275" s="1">
        <v>2</v>
      </c>
      <c r="G275" s="1">
        <v>2044.6428571428569</v>
      </c>
      <c r="H275" s="14" t="s">
        <v>669</v>
      </c>
      <c r="I275" s="14" t="s">
        <v>43</v>
      </c>
      <c r="J275" s="25">
        <f t="shared" si="15"/>
        <v>4089.2857142857138</v>
      </c>
      <c r="K275" s="25"/>
      <c r="L275" s="25">
        <f t="shared" si="16"/>
        <v>4580</v>
      </c>
    </row>
    <row r="276" spans="1:12" s="5" customFormat="1" ht="45">
      <c r="A276" s="12">
        <v>253</v>
      </c>
      <c r="B276" s="20" t="s">
        <v>504</v>
      </c>
      <c r="C276" s="14" t="s">
        <v>15</v>
      </c>
      <c r="D276" s="20" t="s">
        <v>505</v>
      </c>
      <c r="E276" s="20" t="s">
        <v>274</v>
      </c>
      <c r="F276" s="1">
        <v>1</v>
      </c>
      <c r="G276" s="1">
        <v>74642.85714285713</v>
      </c>
      <c r="H276" s="14" t="s">
        <v>669</v>
      </c>
      <c r="I276" s="14" t="s">
        <v>43</v>
      </c>
      <c r="J276" s="25">
        <f t="shared" si="15"/>
        <v>74642.85714285713</v>
      </c>
      <c r="K276" s="25"/>
      <c r="L276" s="25">
        <f t="shared" si="16"/>
        <v>83600</v>
      </c>
    </row>
    <row r="277" spans="1:12" s="5" customFormat="1" ht="45">
      <c r="A277" s="12">
        <v>254</v>
      </c>
      <c r="B277" s="20" t="s">
        <v>506</v>
      </c>
      <c r="C277" s="14" t="s">
        <v>15</v>
      </c>
      <c r="D277" s="20" t="s">
        <v>507</v>
      </c>
      <c r="E277" s="20" t="s">
        <v>248</v>
      </c>
      <c r="F277" s="1">
        <v>3</v>
      </c>
      <c r="G277" s="1">
        <v>19937.499999999996</v>
      </c>
      <c r="H277" s="14" t="s">
        <v>669</v>
      </c>
      <c r="I277" s="14" t="s">
        <v>43</v>
      </c>
      <c r="J277" s="25">
        <f t="shared" si="15"/>
        <v>59812.499999999985</v>
      </c>
      <c r="K277" s="25"/>
      <c r="L277" s="25">
        <f t="shared" si="16"/>
        <v>66989.999999999985</v>
      </c>
    </row>
    <row r="278" spans="1:12" s="5" customFormat="1" ht="45">
      <c r="A278" s="12">
        <v>255</v>
      </c>
      <c r="B278" s="20" t="s">
        <v>508</v>
      </c>
      <c r="C278" s="14" t="s">
        <v>15</v>
      </c>
      <c r="D278" s="20" t="s">
        <v>509</v>
      </c>
      <c r="E278" s="20" t="s">
        <v>248</v>
      </c>
      <c r="F278" s="1">
        <v>3</v>
      </c>
      <c r="G278" s="1">
        <v>1647.3214285714284</v>
      </c>
      <c r="H278" s="14" t="s">
        <v>669</v>
      </c>
      <c r="I278" s="14" t="s">
        <v>43</v>
      </c>
      <c r="J278" s="25">
        <f t="shared" si="15"/>
        <v>4941.9642857142853</v>
      </c>
      <c r="K278" s="25"/>
      <c r="L278" s="25">
        <f t="shared" si="16"/>
        <v>5535</v>
      </c>
    </row>
    <row r="279" spans="1:12" s="5" customFormat="1" ht="45">
      <c r="A279" s="12">
        <v>256</v>
      </c>
      <c r="B279" s="20" t="s">
        <v>508</v>
      </c>
      <c r="C279" s="14" t="s">
        <v>15</v>
      </c>
      <c r="D279" s="20" t="s">
        <v>510</v>
      </c>
      <c r="E279" s="20" t="s">
        <v>248</v>
      </c>
      <c r="F279" s="1">
        <v>2</v>
      </c>
      <c r="G279" s="1">
        <v>1647.3214285714284</v>
      </c>
      <c r="H279" s="14" t="s">
        <v>669</v>
      </c>
      <c r="I279" s="14" t="s">
        <v>43</v>
      </c>
      <c r="J279" s="25">
        <f t="shared" si="15"/>
        <v>3294.6428571428569</v>
      </c>
      <c r="K279" s="25"/>
      <c r="L279" s="25">
        <f t="shared" si="16"/>
        <v>3690</v>
      </c>
    </row>
    <row r="280" spans="1:12" s="5" customFormat="1" ht="45">
      <c r="A280" s="12">
        <v>257</v>
      </c>
      <c r="B280" s="20" t="s">
        <v>511</v>
      </c>
      <c r="C280" s="14" t="s">
        <v>15</v>
      </c>
      <c r="D280" s="20" t="s">
        <v>512</v>
      </c>
      <c r="E280" s="20" t="s">
        <v>248</v>
      </c>
      <c r="F280" s="1">
        <v>4</v>
      </c>
      <c r="G280" s="1">
        <v>1303.5714285714284</v>
      </c>
      <c r="H280" s="14" t="s">
        <v>669</v>
      </c>
      <c r="I280" s="14" t="s">
        <v>43</v>
      </c>
      <c r="J280" s="25">
        <f t="shared" si="15"/>
        <v>5214.2857142857138</v>
      </c>
      <c r="K280" s="25"/>
      <c r="L280" s="25">
        <f t="shared" si="16"/>
        <v>5840</v>
      </c>
    </row>
    <row r="281" spans="1:12" s="5" customFormat="1" ht="45">
      <c r="A281" s="12">
        <v>258</v>
      </c>
      <c r="B281" s="20" t="s">
        <v>513</v>
      </c>
      <c r="C281" s="14" t="s">
        <v>15</v>
      </c>
      <c r="D281" s="20" t="s">
        <v>513</v>
      </c>
      <c r="E281" s="20" t="s">
        <v>394</v>
      </c>
      <c r="F281" s="1">
        <v>1</v>
      </c>
      <c r="G281" s="1">
        <v>16919.642857142855</v>
      </c>
      <c r="H281" s="14" t="s">
        <v>669</v>
      </c>
      <c r="I281" s="14" t="s">
        <v>43</v>
      </c>
      <c r="J281" s="25">
        <f t="shared" si="15"/>
        <v>16919.642857142855</v>
      </c>
      <c r="K281" s="25"/>
      <c r="L281" s="25">
        <f t="shared" si="16"/>
        <v>18950</v>
      </c>
    </row>
    <row r="282" spans="1:12" s="5" customFormat="1" ht="45">
      <c r="A282" s="12">
        <v>259</v>
      </c>
      <c r="B282" s="20" t="s">
        <v>514</v>
      </c>
      <c r="C282" s="14" t="s">
        <v>15</v>
      </c>
      <c r="D282" s="20" t="s">
        <v>515</v>
      </c>
      <c r="E282" s="20" t="s">
        <v>411</v>
      </c>
      <c r="F282" s="1">
        <v>3</v>
      </c>
      <c r="G282" s="1">
        <v>2160.7142857142853</v>
      </c>
      <c r="H282" s="14" t="s">
        <v>669</v>
      </c>
      <c r="I282" s="14" t="s">
        <v>43</v>
      </c>
      <c r="J282" s="25">
        <f t="shared" si="15"/>
        <v>6482.142857142856</v>
      </c>
      <c r="K282" s="25"/>
      <c r="L282" s="25">
        <f t="shared" si="16"/>
        <v>7259.9999999999991</v>
      </c>
    </row>
    <row r="283" spans="1:12" s="5" customFormat="1" ht="45">
      <c r="A283" s="12">
        <v>260</v>
      </c>
      <c r="B283" s="20" t="s">
        <v>516</v>
      </c>
      <c r="C283" s="14" t="s">
        <v>15</v>
      </c>
      <c r="D283" s="20" t="s">
        <v>517</v>
      </c>
      <c r="E283" s="20" t="s">
        <v>411</v>
      </c>
      <c r="F283" s="1">
        <v>0.1</v>
      </c>
      <c r="G283" s="1">
        <v>43749.999999999993</v>
      </c>
      <c r="H283" s="14" t="s">
        <v>669</v>
      </c>
      <c r="I283" s="14" t="s">
        <v>43</v>
      </c>
      <c r="J283" s="25">
        <f t="shared" si="15"/>
        <v>4374.9999999999991</v>
      </c>
      <c r="K283" s="25"/>
      <c r="L283" s="25">
        <f t="shared" si="16"/>
        <v>4899.9999999999991</v>
      </c>
    </row>
    <row r="284" spans="1:12" s="5" customFormat="1" ht="45">
      <c r="A284" s="12">
        <v>261</v>
      </c>
      <c r="B284" s="20" t="s">
        <v>518</v>
      </c>
      <c r="C284" s="14" t="s">
        <v>15</v>
      </c>
      <c r="D284" s="20" t="s">
        <v>519</v>
      </c>
      <c r="E284" s="20" t="s">
        <v>274</v>
      </c>
      <c r="F284" s="1">
        <v>1</v>
      </c>
      <c r="G284" s="1">
        <v>8504.4642857142844</v>
      </c>
      <c r="H284" s="14" t="s">
        <v>669</v>
      </c>
      <c r="I284" s="14" t="s">
        <v>43</v>
      </c>
      <c r="J284" s="25">
        <f t="shared" si="15"/>
        <v>8504.4642857142844</v>
      </c>
      <c r="K284" s="25"/>
      <c r="L284" s="25">
        <f t="shared" si="16"/>
        <v>9525</v>
      </c>
    </row>
    <row r="285" spans="1:12" s="5" customFormat="1" ht="45">
      <c r="A285" s="12">
        <v>262</v>
      </c>
      <c r="B285" s="20" t="s">
        <v>520</v>
      </c>
      <c r="C285" s="14" t="s">
        <v>15</v>
      </c>
      <c r="D285" s="20" t="s">
        <v>521</v>
      </c>
      <c r="E285" s="20" t="s">
        <v>274</v>
      </c>
      <c r="F285" s="1">
        <v>2</v>
      </c>
      <c r="G285" s="1">
        <v>3348.2142857142853</v>
      </c>
      <c r="H285" s="14" t="s">
        <v>669</v>
      </c>
      <c r="I285" s="14" t="s">
        <v>43</v>
      </c>
      <c r="J285" s="25">
        <f t="shared" si="15"/>
        <v>6696.4285714285706</v>
      </c>
      <c r="K285" s="25"/>
      <c r="L285" s="25">
        <f t="shared" si="16"/>
        <v>7500</v>
      </c>
    </row>
    <row r="286" spans="1:12" s="5" customFormat="1" ht="45">
      <c r="A286" s="12">
        <v>263</v>
      </c>
      <c r="B286" s="20" t="s">
        <v>522</v>
      </c>
      <c r="C286" s="14" t="s">
        <v>15</v>
      </c>
      <c r="D286" s="20" t="s">
        <v>522</v>
      </c>
      <c r="E286" s="20" t="s">
        <v>274</v>
      </c>
      <c r="F286" s="1">
        <v>20</v>
      </c>
      <c r="G286" s="1">
        <v>1325.8928571428571</v>
      </c>
      <c r="H286" s="14" t="s">
        <v>669</v>
      </c>
      <c r="I286" s="14" t="s">
        <v>43</v>
      </c>
      <c r="J286" s="25">
        <f t="shared" si="15"/>
        <v>26517.857142857141</v>
      </c>
      <c r="K286" s="25"/>
      <c r="L286" s="25">
        <f t="shared" si="16"/>
        <v>29700</v>
      </c>
    </row>
    <row r="287" spans="1:12" s="5" customFormat="1" ht="45">
      <c r="A287" s="12">
        <v>264</v>
      </c>
      <c r="B287" s="20" t="s">
        <v>523</v>
      </c>
      <c r="C287" s="14" t="s">
        <v>15</v>
      </c>
      <c r="D287" s="20" t="s">
        <v>524</v>
      </c>
      <c r="E287" s="20" t="s">
        <v>274</v>
      </c>
      <c r="F287" s="1">
        <v>1</v>
      </c>
      <c r="G287" s="1">
        <v>20674.107142857141</v>
      </c>
      <c r="H287" s="14" t="s">
        <v>669</v>
      </c>
      <c r="I287" s="14" t="s">
        <v>43</v>
      </c>
      <c r="J287" s="25">
        <f t="shared" si="15"/>
        <v>20674.107142857141</v>
      </c>
      <c r="K287" s="25"/>
      <c r="L287" s="25">
        <f t="shared" si="16"/>
        <v>23155</v>
      </c>
    </row>
    <row r="288" spans="1:12" s="5" customFormat="1" ht="45">
      <c r="A288" s="12">
        <v>265</v>
      </c>
      <c r="B288" s="20" t="s">
        <v>525</v>
      </c>
      <c r="C288" s="14" t="s">
        <v>15</v>
      </c>
      <c r="D288" s="20" t="s">
        <v>526</v>
      </c>
      <c r="E288" s="20" t="s">
        <v>411</v>
      </c>
      <c r="F288" s="1">
        <v>2</v>
      </c>
      <c r="G288" s="1">
        <v>1071.4285714285713</v>
      </c>
      <c r="H288" s="14" t="s">
        <v>669</v>
      </c>
      <c r="I288" s="14" t="s">
        <v>43</v>
      </c>
      <c r="J288" s="25">
        <f t="shared" si="15"/>
        <v>2142.8571428571427</v>
      </c>
      <c r="K288" s="25"/>
      <c r="L288" s="25">
        <f t="shared" si="16"/>
        <v>2400</v>
      </c>
    </row>
    <row r="289" spans="1:12" s="5" customFormat="1" ht="45">
      <c r="A289" s="12">
        <v>266</v>
      </c>
      <c r="B289" s="20" t="s">
        <v>527</v>
      </c>
      <c r="C289" s="14" t="s">
        <v>15</v>
      </c>
      <c r="D289" s="20" t="s">
        <v>528</v>
      </c>
      <c r="E289" s="20" t="s">
        <v>411</v>
      </c>
      <c r="F289" s="1">
        <v>1</v>
      </c>
      <c r="G289" s="1">
        <v>491.0714285714285</v>
      </c>
      <c r="H289" s="14" t="s">
        <v>669</v>
      </c>
      <c r="I289" s="14" t="s">
        <v>43</v>
      </c>
      <c r="J289" s="25">
        <f t="shared" si="15"/>
        <v>491.0714285714285</v>
      </c>
      <c r="K289" s="25"/>
      <c r="L289" s="25">
        <f t="shared" si="16"/>
        <v>550</v>
      </c>
    </row>
    <row r="290" spans="1:12" s="5" customFormat="1" ht="45">
      <c r="A290" s="12">
        <v>267</v>
      </c>
      <c r="B290" s="20" t="s">
        <v>529</v>
      </c>
      <c r="C290" s="14" t="s">
        <v>15</v>
      </c>
      <c r="D290" s="20" t="s">
        <v>530</v>
      </c>
      <c r="E290" s="20" t="s">
        <v>411</v>
      </c>
      <c r="F290" s="1">
        <v>1</v>
      </c>
      <c r="G290" s="1">
        <v>29821.428571428569</v>
      </c>
      <c r="H290" s="14" t="s">
        <v>669</v>
      </c>
      <c r="I290" s="14" t="s">
        <v>43</v>
      </c>
      <c r="J290" s="25">
        <f t="shared" si="15"/>
        <v>29821.428571428569</v>
      </c>
      <c r="K290" s="25"/>
      <c r="L290" s="25">
        <f t="shared" si="16"/>
        <v>33400</v>
      </c>
    </row>
    <row r="291" spans="1:12" s="5" customFormat="1" ht="45">
      <c r="A291" s="12">
        <v>268</v>
      </c>
      <c r="B291" s="20" t="s">
        <v>531</v>
      </c>
      <c r="C291" s="14" t="s">
        <v>15</v>
      </c>
      <c r="D291" s="20" t="s">
        <v>532</v>
      </c>
      <c r="E291" s="20" t="s">
        <v>166</v>
      </c>
      <c r="F291" s="1">
        <v>20</v>
      </c>
      <c r="G291" s="1">
        <v>2026.785714285714</v>
      </c>
      <c r="H291" s="14" t="s">
        <v>670</v>
      </c>
      <c r="I291" s="14" t="s">
        <v>43</v>
      </c>
      <c r="J291" s="25">
        <f t="shared" si="15"/>
        <v>40535.714285714283</v>
      </c>
      <c r="K291" s="25"/>
      <c r="L291" s="25">
        <f t="shared" si="16"/>
        <v>45400</v>
      </c>
    </row>
    <row r="292" spans="1:12" s="5" customFormat="1" ht="45">
      <c r="A292" s="12">
        <v>269</v>
      </c>
      <c r="B292" s="20" t="s">
        <v>531</v>
      </c>
      <c r="C292" s="14" t="s">
        <v>15</v>
      </c>
      <c r="D292" s="20" t="s">
        <v>533</v>
      </c>
      <c r="E292" s="20" t="s">
        <v>166</v>
      </c>
      <c r="F292" s="1">
        <v>10</v>
      </c>
      <c r="G292" s="1">
        <v>1977.6785714285713</v>
      </c>
      <c r="H292" s="14" t="s">
        <v>670</v>
      </c>
      <c r="I292" s="14" t="s">
        <v>43</v>
      </c>
      <c r="J292" s="25">
        <f t="shared" si="15"/>
        <v>19776.785714285714</v>
      </c>
      <c r="K292" s="25"/>
      <c r="L292" s="25">
        <f t="shared" si="16"/>
        <v>22150</v>
      </c>
    </row>
    <row r="293" spans="1:12" s="5" customFormat="1" ht="45">
      <c r="A293" s="12">
        <v>270</v>
      </c>
      <c r="B293" s="20" t="s">
        <v>534</v>
      </c>
      <c r="C293" s="14" t="s">
        <v>15</v>
      </c>
      <c r="D293" s="20" t="s">
        <v>535</v>
      </c>
      <c r="E293" s="20" t="s">
        <v>166</v>
      </c>
      <c r="F293" s="1">
        <v>5</v>
      </c>
      <c r="G293" s="1">
        <v>19821.428571428569</v>
      </c>
      <c r="H293" s="14" t="s">
        <v>670</v>
      </c>
      <c r="I293" s="14" t="s">
        <v>43</v>
      </c>
      <c r="J293" s="25">
        <f t="shared" si="15"/>
        <v>99107.142857142841</v>
      </c>
      <c r="K293" s="25"/>
      <c r="L293" s="25">
        <f t="shared" si="16"/>
        <v>110999.99999999999</v>
      </c>
    </row>
    <row r="294" spans="1:12" s="5" customFormat="1" ht="45">
      <c r="A294" s="12">
        <v>271</v>
      </c>
      <c r="B294" s="20" t="s">
        <v>536</v>
      </c>
      <c r="C294" s="14" t="s">
        <v>15</v>
      </c>
      <c r="D294" s="20" t="s">
        <v>537</v>
      </c>
      <c r="E294" s="20" t="s">
        <v>166</v>
      </c>
      <c r="F294" s="1">
        <v>5</v>
      </c>
      <c r="G294" s="1">
        <v>54892.857142857138</v>
      </c>
      <c r="H294" s="14" t="s">
        <v>670</v>
      </c>
      <c r="I294" s="14" t="s">
        <v>43</v>
      </c>
      <c r="J294" s="25">
        <f t="shared" si="15"/>
        <v>274464.28571428568</v>
      </c>
      <c r="K294" s="25"/>
      <c r="L294" s="25">
        <f t="shared" si="16"/>
        <v>307400</v>
      </c>
    </row>
    <row r="295" spans="1:12" s="5" customFormat="1" ht="45">
      <c r="A295" s="12">
        <v>272</v>
      </c>
      <c r="B295" s="20" t="s">
        <v>538</v>
      </c>
      <c r="C295" s="14" t="s">
        <v>15</v>
      </c>
      <c r="D295" s="20" t="s">
        <v>539</v>
      </c>
      <c r="E295" s="20" t="s">
        <v>166</v>
      </c>
      <c r="F295" s="1">
        <v>2</v>
      </c>
      <c r="G295" s="1">
        <v>187.49999999999997</v>
      </c>
      <c r="H295" s="14" t="s">
        <v>670</v>
      </c>
      <c r="I295" s="14" t="s">
        <v>43</v>
      </c>
      <c r="J295" s="25">
        <f t="shared" si="15"/>
        <v>374.99999999999994</v>
      </c>
      <c r="K295" s="25"/>
      <c r="L295" s="25">
        <f t="shared" si="16"/>
        <v>420</v>
      </c>
    </row>
    <row r="296" spans="1:12" s="5" customFormat="1" ht="45">
      <c r="A296" s="12">
        <v>273</v>
      </c>
      <c r="B296" s="20" t="s">
        <v>430</v>
      </c>
      <c r="C296" s="14" t="s">
        <v>15</v>
      </c>
      <c r="D296" s="20" t="s">
        <v>540</v>
      </c>
      <c r="E296" s="20" t="s">
        <v>166</v>
      </c>
      <c r="F296" s="1">
        <v>30</v>
      </c>
      <c r="G296" s="1">
        <v>1285.7142857142856</v>
      </c>
      <c r="H296" s="14" t="s">
        <v>670</v>
      </c>
      <c r="I296" s="14" t="s">
        <v>43</v>
      </c>
      <c r="J296" s="25">
        <f t="shared" si="15"/>
        <v>38571.428571428565</v>
      </c>
      <c r="K296" s="25"/>
      <c r="L296" s="25">
        <f t="shared" si="16"/>
        <v>43200</v>
      </c>
    </row>
    <row r="297" spans="1:12" s="5" customFormat="1" ht="45">
      <c r="A297" s="12">
        <v>274</v>
      </c>
      <c r="B297" s="20" t="s">
        <v>432</v>
      </c>
      <c r="C297" s="14" t="s">
        <v>15</v>
      </c>
      <c r="D297" s="20" t="s">
        <v>541</v>
      </c>
      <c r="E297" s="20" t="s">
        <v>166</v>
      </c>
      <c r="F297" s="1">
        <v>21</v>
      </c>
      <c r="G297" s="1">
        <v>2294.6428571428569</v>
      </c>
      <c r="H297" s="14" t="s">
        <v>670</v>
      </c>
      <c r="I297" s="14" t="s">
        <v>43</v>
      </c>
      <c r="J297" s="25">
        <f t="shared" si="15"/>
        <v>48187.499999999993</v>
      </c>
      <c r="K297" s="25"/>
      <c r="L297" s="25">
        <f t="shared" si="16"/>
        <v>53970</v>
      </c>
    </row>
    <row r="298" spans="1:12" s="5" customFormat="1" ht="45">
      <c r="A298" s="12">
        <v>275</v>
      </c>
      <c r="B298" s="20" t="s">
        <v>542</v>
      </c>
      <c r="C298" s="14" t="s">
        <v>15</v>
      </c>
      <c r="D298" s="20" t="s">
        <v>543</v>
      </c>
      <c r="E298" s="20" t="s">
        <v>166</v>
      </c>
      <c r="F298" s="1">
        <v>10</v>
      </c>
      <c r="G298" s="1">
        <v>223.21428571428569</v>
      </c>
      <c r="H298" s="14" t="s">
        <v>670</v>
      </c>
      <c r="I298" s="14" t="s">
        <v>43</v>
      </c>
      <c r="J298" s="25">
        <f t="shared" si="15"/>
        <v>2232.1428571428569</v>
      </c>
      <c r="K298" s="25"/>
      <c r="L298" s="25">
        <f t="shared" si="16"/>
        <v>2500</v>
      </c>
    </row>
    <row r="299" spans="1:12" s="5" customFormat="1" ht="45">
      <c r="A299" s="12">
        <v>276</v>
      </c>
      <c r="B299" s="20" t="s">
        <v>544</v>
      </c>
      <c r="C299" s="14" t="s">
        <v>15</v>
      </c>
      <c r="D299" s="20" t="s">
        <v>545</v>
      </c>
      <c r="E299" s="20" t="s">
        <v>274</v>
      </c>
      <c r="F299" s="1">
        <v>1</v>
      </c>
      <c r="G299" s="1">
        <v>3638.3928571428569</v>
      </c>
      <c r="H299" s="14" t="s">
        <v>670</v>
      </c>
      <c r="I299" s="14" t="s">
        <v>43</v>
      </c>
      <c r="J299" s="25">
        <f t="shared" si="15"/>
        <v>3638.3928571428569</v>
      </c>
      <c r="K299" s="25"/>
      <c r="L299" s="25">
        <f t="shared" si="16"/>
        <v>4075</v>
      </c>
    </row>
    <row r="300" spans="1:12" s="5" customFormat="1" ht="45">
      <c r="A300" s="12">
        <v>277</v>
      </c>
      <c r="B300" s="20" t="s">
        <v>546</v>
      </c>
      <c r="C300" s="14" t="s">
        <v>15</v>
      </c>
      <c r="D300" s="20" t="s">
        <v>547</v>
      </c>
      <c r="E300" s="20" t="s">
        <v>166</v>
      </c>
      <c r="F300" s="1">
        <v>4</v>
      </c>
      <c r="G300" s="1">
        <v>1013.392857142857</v>
      </c>
      <c r="H300" s="14" t="s">
        <v>670</v>
      </c>
      <c r="I300" s="14" t="s">
        <v>43</v>
      </c>
      <c r="J300" s="25">
        <f t="shared" si="15"/>
        <v>4053.571428571428</v>
      </c>
      <c r="K300" s="25"/>
      <c r="L300" s="25">
        <f t="shared" si="16"/>
        <v>4540</v>
      </c>
    </row>
    <row r="301" spans="1:12" s="5" customFormat="1" ht="45">
      <c r="A301" s="12">
        <v>278</v>
      </c>
      <c r="B301" s="20" t="s">
        <v>546</v>
      </c>
      <c r="C301" s="14" t="s">
        <v>15</v>
      </c>
      <c r="D301" s="20" t="s">
        <v>548</v>
      </c>
      <c r="E301" s="20" t="s">
        <v>166</v>
      </c>
      <c r="F301" s="1">
        <v>2</v>
      </c>
      <c r="G301" s="1">
        <v>1205.3571428571427</v>
      </c>
      <c r="H301" s="14" t="s">
        <v>670</v>
      </c>
      <c r="I301" s="14" t="s">
        <v>43</v>
      </c>
      <c r="J301" s="25">
        <f t="shared" si="15"/>
        <v>2410.7142857142853</v>
      </c>
      <c r="K301" s="25"/>
      <c r="L301" s="25">
        <f t="shared" si="16"/>
        <v>2700</v>
      </c>
    </row>
    <row r="302" spans="1:12" s="5" customFormat="1" ht="45">
      <c r="A302" s="12">
        <v>279</v>
      </c>
      <c r="B302" s="20" t="s">
        <v>549</v>
      </c>
      <c r="C302" s="14" t="s">
        <v>15</v>
      </c>
      <c r="D302" s="20" t="s">
        <v>550</v>
      </c>
      <c r="E302" s="20" t="s">
        <v>166</v>
      </c>
      <c r="F302" s="1">
        <v>4</v>
      </c>
      <c r="G302" s="1">
        <v>942.85714285714278</v>
      </c>
      <c r="H302" s="14" t="s">
        <v>670</v>
      </c>
      <c r="I302" s="14" t="s">
        <v>43</v>
      </c>
      <c r="J302" s="25">
        <f t="shared" si="15"/>
        <v>3771.4285714285711</v>
      </c>
      <c r="K302" s="25"/>
      <c r="L302" s="25">
        <f t="shared" si="16"/>
        <v>4224</v>
      </c>
    </row>
    <row r="303" spans="1:12" s="5" customFormat="1" ht="45">
      <c r="A303" s="12">
        <v>280</v>
      </c>
      <c r="B303" s="20" t="s">
        <v>551</v>
      </c>
      <c r="C303" s="14" t="s">
        <v>15</v>
      </c>
      <c r="D303" s="20" t="s">
        <v>552</v>
      </c>
      <c r="E303" s="20" t="s">
        <v>274</v>
      </c>
      <c r="F303" s="1">
        <v>20</v>
      </c>
      <c r="G303" s="1">
        <v>2678.5714285714284</v>
      </c>
      <c r="H303" s="14" t="s">
        <v>670</v>
      </c>
      <c r="I303" s="14" t="s">
        <v>43</v>
      </c>
      <c r="J303" s="25">
        <f t="shared" si="15"/>
        <v>53571.428571428565</v>
      </c>
      <c r="K303" s="25"/>
      <c r="L303" s="25">
        <f t="shared" si="16"/>
        <v>60000</v>
      </c>
    </row>
    <row r="304" spans="1:12" s="5" customFormat="1" ht="45">
      <c r="A304" s="12">
        <v>281</v>
      </c>
      <c r="B304" s="20" t="s">
        <v>553</v>
      </c>
      <c r="C304" s="14" t="s">
        <v>15</v>
      </c>
      <c r="D304" s="20" t="s">
        <v>554</v>
      </c>
      <c r="E304" s="20" t="s">
        <v>259</v>
      </c>
      <c r="F304" s="1">
        <v>6</v>
      </c>
      <c r="G304" s="1">
        <v>10308.035714285714</v>
      </c>
      <c r="H304" s="14" t="s">
        <v>670</v>
      </c>
      <c r="I304" s="14" t="s">
        <v>43</v>
      </c>
      <c r="J304" s="25">
        <f t="shared" si="15"/>
        <v>61848.214285714283</v>
      </c>
      <c r="K304" s="25"/>
      <c r="L304" s="25">
        <f t="shared" si="16"/>
        <v>69270</v>
      </c>
    </row>
    <row r="305" spans="1:12" s="5" customFormat="1" ht="45">
      <c r="A305" s="12">
        <v>282</v>
      </c>
      <c r="B305" s="20" t="s">
        <v>555</v>
      </c>
      <c r="C305" s="14" t="s">
        <v>15</v>
      </c>
      <c r="D305" s="20" t="s">
        <v>556</v>
      </c>
      <c r="E305" s="20" t="s">
        <v>166</v>
      </c>
      <c r="F305" s="1">
        <v>20</v>
      </c>
      <c r="G305" s="1">
        <v>22.321428571428569</v>
      </c>
      <c r="H305" s="14" t="s">
        <v>670</v>
      </c>
      <c r="I305" s="14" t="s">
        <v>43</v>
      </c>
      <c r="J305" s="25">
        <f t="shared" si="15"/>
        <v>446.42857142857139</v>
      </c>
      <c r="K305" s="25"/>
      <c r="L305" s="25">
        <f t="shared" si="16"/>
        <v>500</v>
      </c>
    </row>
    <row r="306" spans="1:12" s="5" customFormat="1" ht="45">
      <c r="A306" s="12">
        <v>283</v>
      </c>
      <c r="B306" s="20" t="s">
        <v>557</v>
      </c>
      <c r="C306" s="14" t="s">
        <v>15</v>
      </c>
      <c r="D306" s="20" t="s">
        <v>558</v>
      </c>
      <c r="E306" s="20" t="s">
        <v>274</v>
      </c>
      <c r="F306" s="1">
        <v>20</v>
      </c>
      <c r="G306" s="1">
        <v>9415.1785714285706</v>
      </c>
      <c r="H306" s="14" t="s">
        <v>670</v>
      </c>
      <c r="I306" s="14" t="s">
        <v>43</v>
      </c>
      <c r="J306" s="25">
        <f t="shared" si="15"/>
        <v>188303.57142857142</v>
      </c>
      <c r="K306" s="25"/>
      <c r="L306" s="25">
        <f t="shared" si="16"/>
        <v>210900</v>
      </c>
    </row>
    <row r="307" spans="1:12" s="5" customFormat="1" ht="45">
      <c r="A307" s="12">
        <v>284</v>
      </c>
      <c r="B307" s="20" t="s">
        <v>559</v>
      </c>
      <c r="C307" s="14" t="s">
        <v>15</v>
      </c>
      <c r="D307" s="20" t="s">
        <v>560</v>
      </c>
      <c r="E307" s="20" t="s">
        <v>561</v>
      </c>
      <c r="F307" s="1">
        <v>5000</v>
      </c>
      <c r="G307" s="1">
        <v>13.392857142857142</v>
      </c>
      <c r="H307" s="14" t="s">
        <v>670</v>
      </c>
      <c r="I307" s="14" t="s">
        <v>43</v>
      </c>
      <c r="J307" s="25">
        <f t="shared" si="15"/>
        <v>66964.28571428571</v>
      </c>
      <c r="K307" s="25"/>
      <c r="L307" s="25">
        <f t="shared" si="16"/>
        <v>75000</v>
      </c>
    </row>
    <row r="308" spans="1:12" s="5" customFormat="1" ht="45">
      <c r="A308" s="12">
        <v>285</v>
      </c>
      <c r="B308" s="20" t="s">
        <v>562</v>
      </c>
      <c r="C308" s="14" t="s">
        <v>15</v>
      </c>
      <c r="D308" s="20" t="s">
        <v>563</v>
      </c>
      <c r="E308" s="20" t="s">
        <v>166</v>
      </c>
      <c r="F308" s="1">
        <v>20</v>
      </c>
      <c r="G308" s="1">
        <v>497.3214285714285</v>
      </c>
      <c r="H308" s="14" t="s">
        <v>670</v>
      </c>
      <c r="I308" s="14" t="s">
        <v>43</v>
      </c>
      <c r="J308" s="25">
        <f t="shared" si="15"/>
        <v>9946.4285714285706</v>
      </c>
      <c r="K308" s="25"/>
      <c r="L308" s="25">
        <f t="shared" si="16"/>
        <v>11140</v>
      </c>
    </row>
    <row r="309" spans="1:12" s="5" customFormat="1" ht="45">
      <c r="A309" s="12">
        <v>286</v>
      </c>
      <c r="B309" s="20" t="s">
        <v>564</v>
      </c>
      <c r="C309" s="14" t="s">
        <v>15</v>
      </c>
      <c r="D309" s="20" t="s">
        <v>565</v>
      </c>
      <c r="E309" s="20" t="s">
        <v>166</v>
      </c>
      <c r="F309" s="1">
        <v>50</v>
      </c>
      <c r="G309" s="1">
        <v>182.14285714285714</v>
      </c>
      <c r="H309" s="14" t="s">
        <v>670</v>
      </c>
      <c r="I309" s="14" t="s">
        <v>43</v>
      </c>
      <c r="J309" s="25">
        <f t="shared" si="15"/>
        <v>9107.1428571428569</v>
      </c>
      <c r="K309" s="25"/>
      <c r="L309" s="25">
        <f t="shared" si="16"/>
        <v>10200</v>
      </c>
    </row>
    <row r="310" spans="1:12" s="5" customFormat="1" ht="45">
      <c r="A310" s="12">
        <v>287</v>
      </c>
      <c r="B310" s="20" t="s">
        <v>566</v>
      </c>
      <c r="C310" s="14" t="s">
        <v>15</v>
      </c>
      <c r="D310" s="20" t="s">
        <v>567</v>
      </c>
      <c r="E310" s="20" t="s">
        <v>166</v>
      </c>
      <c r="F310" s="1">
        <v>40</v>
      </c>
      <c r="G310" s="1">
        <v>174.10714285714283</v>
      </c>
      <c r="H310" s="14" t="s">
        <v>670</v>
      </c>
      <c r="I310" s="14" t="s">
        <v>43</v>
      </c>
      <c r="J310" s="25">
        <f t="shared" si="15"/>
        <v>6964.2857142857138</v>
      </c>
      <c r="K310" s="25"/>
      <c r="L310" s="25">
        <f t="shared" si="16"/>
        <v>7800</v>
      </c>
    </row>
    <row r="311" spans="1:12" s="5" customFormat="1" ht="45">
      <c r="A311" s="12">
        <v>288</v>
      </c>
      <c r="B311" s="20" t="s">
        <v>568</v>
      </c>
      <c r="C311" s="14" t="s">
        <v>15</v>
      </c>
      <c r="D311" s="20" t="s">
        <v>569</v>
      </c>
      <c r="E311" s="20" t="s">
        <v>274</v>
      </c>
      <c r="F311" s="1">
        <v>8</v>
      </c>
      <c r="G311" s="1">
        <v>214.28571428571428</v>
      </c>
      <c r="H311" s="14" t="s">
        <v>670</v>
      </c>
      <c r="I311" s="14" t="s">
        <v>43</v>
      </c>
      <c r="J311" s="25">
        <f t="shared" si="15"/>
        <v>1714.2857142857142</v>
      </c>
      <c r="K311" s="25"/>
      <c r="L311" s="25">
        <f t="shared" si="16"/>
        <v>1920</v>
      </c>
    </row>
    <row r="312" spans="1:12" s="5" customFormat="1" ht="45">
      <c r="A312" s="12">
        <v>289</v>
      </c>
      <c r="B312" s="20" t="s">
        <v>570</v>
      </c>
      <c r="C312" s="14" t="s">
        <v>15</v>
      </c>
      <c r="D312" s="20" t="s">
        <v>571</v>
      </c>
      <c r="E312" s="20" t="s">
        <v>166</v>
      </c>
      <c r="F312" s="1">
        <v>2000</v>
      </c>
      <c r="G312" s="1">
        <v>178.57142857142856</v>
      </c>
      <c r="H312" s="14" t="s">
        <v>670</v>
      </c>
      <c r="I312" s="14" t="s">
        <v>43</v>
      </c>
      <c r="J312" s="25">
        <f t="shared" si="15"/>
        <v>357142.8571428571</v>
      </c>
      <c r="K312" s="25"/>
      <c r="L312" s="25">
        <f t="shared" si="16"/>
        <v>400000</v>
      </c>
    </row>
    <row r="313" spans="1:12" s="5" customFormat="1" ht="45">
      <c r="A313" s="12">
        <v>290</v>
      </c>
      <c r="B313" s="20" t="s">
        <v>572</v>
      </c>
      <c r="C313" s="14" t="s">
        <v>15</v>
      </c>
      <c r="D313" s="20" t="s">
        <v>573</v>
      </c>
      <c r="E313" s="20" t="s">
        <v>166</v>
      </c>
      <c r="F313" s="1">
        <v>5</v>
      </c>
      <c r="G313" s="1">
        <v>1044.6428571428571</v>
      </c>
      <c r="H313" s="14" t="s">
        <v>670</v>
      </c>
      <c r="I313" s="14" t="s">
        <v>43</v>
      </c>
      <c r="J313" s="25">
        <f t="shared" si="15"/>
        <v>5223.2142857142853</v>
      </c>
      <c r="K313" s="25"/>
      <c r="L313" s="25">
        <f t="shared" si="16"/>
        <v>5850</v>
      </c>
    </row>
    <row r="314" spans="1:12" s="5" customFormat="1" ht="45">
      <c r="A314" s="12">
        <v>291</v>
      </c>
      <c r="B314" s="20" t="s">
        <v>574</v>
      </c>
      <c r="C314" s="14" t="s">
        <v>15</v>
      </c>
      <c r="D314" s="20" t="s">
        <v>575</v>
      </c>
      <c r="E314" s="20" t="s">
        <v>166</v>
      </c>
      <c r="F314" s="1">
        <v>10</v>
      </c>
      <c r="G314" s="1">
        <v>174.10714285714283</v>
      </c>
      <c r="H314" s="14" t="s">
        <v>670</v>
      </c>
      <c r="I314" s="14" t="s">
        <v>43</v>
      </c>
      <c r="J314" s="25">
        <f t="shared" si="15"/>
        <v>1741.0714285714284</v>
      </c>
      <c r="K314" s="25"/>
      <c r="L314" s="25">
        <f t="shared" si="16"/>
        <v>1950</v>
      </c>
    </row>
    <row r="315" spans="1:12" s="5" customFormat="1" ht="45">
      <c r="A315" s="12">
        <v>292</v>
      </c>
      <c r="B315" s="20" t="s">
        <v>576</v>
      </c>
      <c r="C315" s="14" t="s">
        <v>15</v>
      </c>
      <c r="D315" s="20" t="s">
        <v>577</v>
      </c>
      <c r="E315" s="20" t="s">
        <v>166</v>
      </c>
      <c r="F315" s="1">
        <v>2500</v>
      </c>
      <c r="G315" s="1">
        <v>3.5714285714285712</v>
      </c>
      <c r="H315" s="14" t="s">
        <v>670</v>
      </c>
      <c r="I315" s="14" t="s">
        <v>43</v>
      </c>
      <c r="J315" s="25">
        <f t="shared" si="15"/>
        <v>8928.5714285714275</v>
      </c>
      <c r="K315" s="25"/>
      <c r="L315" s="25">
        <f t="shared" si="16"/>
        <v>10000</v>
      </c>
    </row>
    <row r="316" spans="1:12" s="5" customFormat="1" ht="45">
      <c r="A316" s="12">
        <v>293</v>
      </c>
      <c r="B316" s="20" t="s">
        <v>578</v>
      </c>
      <c r="C316" s="14" t="s">
        <v>15</v>
      </c>
      <c r="D316" s="20" t="s">
        <v>579</v>
      </c>
      <c r="E316" s="20" t="s">
        <v>166</v>
      </c>
      <c r="F316" s="1">
        <v>2</v>
      </c>
      <c r="G316" s="1">
        <v>707.14285714285711</v>
      </c>
      <c r="H316" s="14" t="s">
        <v>670</v>
      </c>
      <c r="I316" s="14" t="s">
        <v>43</v>
      </c>
      <c r="J316" s="25">
        <f t="shared" si="15"/>
        <v>1414.2857142857142</v>
      </c>
      <c r="K316" s="25"/>
      <c r="L316" s="25">
        <f t="shared" si="16"/>
        <v>1584</v>
      </c>
    </row>
    <row r="317" spans="1:12" s="5" customFormat="1" ht="45">
      <c r="A317" s="12">
        <v>294</v>
      </c>
      <c r="B317" s="20" t="s">
        <v>580</v>
      </c>
      <c r="C317" s="14" t="s">
        <v>15</v>
      </c>
      <c r="D317" s="20" t="s">
        <v>581</v>
      </c>
      <c r="E317" s="20" t="s">
        <v>166</v>
      </c>
      <c r="F317" s="1">
        <v>5</v>
      </c>
      <c r="G317" s="1">
        <v>301.78571428571428</v>
      </c>
      <c r="H317" s="14" t="s">
        <v>670</v>
      </c>
      <c r="I317" s="14" t="s">
        <v>43</v>
      </c>
      <c r="J317" s="25">
        <f t="shared" si="15"/>
        <v>1508.9285714285713</v>
      </c>
      <c r="K317" s="25"/>
      <c r="L317" s="25">
        <f t="shared" si="16"/>
        <v>1690</v>
      </c>
    </row>
    <row r="318" spans="1:12" s="5" customFormat="1" ht="45">
      <c r="A318" s="12">
        <v>295</v>
      </c>
      <c r="B318" s="20" t="s">
        <v>580</v>
      </c>
      <c r="C318" s="14" t="s">
        <v>15</v>
      </c>
      <c r="D318" s="20" t="s">
        <v>582</v>
      </c>
      <c r="E318" s="20" t="s">
        <v>166</v>
      </c>
      <c r="F318" s="1">
        <v>5</v>
      </c>
      <c r="G318" s="1">
        <v>328.57142857142856</v>
      </c>
      <c r="H318" s="14" t="s">
        <v>670</v>
      </c>
      <c r="I318" s="14" t="s">
        <v>43</v>
      </c>
      <c r="J318" s="25">
        <f t="shared" si="15"/>
        <v>1642.8571428571427</v>
      </c>
      <c r="K318" s="25"/>
      <c r="L318" s="25">
        <f t="shared" si="16"/>
        <v>1840</v>
      </c>
    </row>
    <row r="319" spans="1:12" s="5" customFormat="1" ht="45">
      <c r="A319" s="12">
        <v>296</v>
      </c>
      <c r="B319" s="20" t="s">
        <v>583</v>
      </c>
      <c r="C319" s="14" t="s">
        <v>15</v>
      </c>
      <c r="D319" s="20" t="s">
        <v>584</v>
      </c>
      <c r="E319" s="20" t="s">
        <v>166</v>
      </c>
      <c r="F319" s="1">
        <v>5</v>
      </c>
      <c r="G319" s="1">
        <v>417.85714285714283</v>
      </c>
      <c r="H319" s="14" t="s">
        <v>670</v>
      </c>
      <c r="I319" s="14" t="s">
        <v>43</v>
      </c>
      <c r="J319" s="25">
        <f t="shared" si="15"/>
        <v>2089.2857142857142</v>
      </c>
      <c r="K319" s="25"/>
      <c r="L319" s="25">
        <f t="shared" si="16"/>
        <v>2340</v>
      </c>
    </row>
    <row r="320" spans="1:12" s="5" customFormat="1" ht="45">
      <c r="A320" s="12">
        <v>297</v>
      </c>
      <c r="B320" s="20" t="s">
        <v>585</v>
      </c>
      <c r="C320" s="14" t="s">
        <v>15</v>
      </c>
      <c r="D320" s="20" t="s">
        <v>586</v>
      </c>
      <c r="E320" s="20" t="s">
        <v>274</v>
      </c>
      <c r="F320" s="1">
        <v>200</v>
      </c>
      <c r="G320" s="1">
        <v>98.214285714285708</v>
      </c>
      <c r="H320" s="14" t="s">
        <v>670</v>
      </c>
      <c r="I320" s="14" t="s">
        <v>43</v>
      </c>
      <c r="J320" s="25">
        <f t="shared" si="15"/>
        <v>19642.857142857141</v>
      </c>
      <c r="K320" s="25"/>
      <c r="L320" s="25">
        <f t="shared" si="16"/>
        <v>22000</v>
      </c>
    </row>
    <row r="321" spans="1:12" s="5" customFormat="1" ht="45">
      <c r="A321" s="12">
        <v>298</v>
      </c>
      <c r="B321" s="20" t="s">
        <v>587</v>
      </c>
      <c r="C321" s="14" t="s">
        <v>15</v>
      </c>
      <c r="D321" s="20" t="s">
        <v>588</v>
      </c>
      <c r="E321" s="20" t="s">
        <v>166</v>
      </c>
      <c r="F321" s="1">
        <v>10</v>
      </c>
      <c r="G321" s="1">
        <v>1691.9642857142856</v>
      </c>
      <c r="H321" s="14" t="s">
        <v>670</v>
      </c>
      <c r="I321" s="14" t="s">
        <v>43</v>
      </c>
      <c r="J321" s="25">
        <f t="shared" si="15"/>
        <v>16919.642857142855</v>
      </c>
      <c r="K321" s="25"/>
      <c r="L321" s="25">
        <f t="shared" si="16"/>
        <v>18950</v>
      </c>
    </row>
    <row r="322" spans="1:12" s="5" customFormat="1" ht="45">
      <c r="A322" s="12">
        <v>299</v>
      </c>
      <c r="B322" s="20" t="s">
        <v>589</v>
      </c>
      <c r="C322" s="14" t="s">
        <v>15</v>
      </c>
      <c r="D322" s="20" t="s">
        <v>590</v>
      </c>
      <c r="E322" s="20" t="s">
        <v>274</v>
      </c>
      <c r="F322" s="1">
        <v>200</v>
      </c>
      <c r="G322" s="1">
        <v>607.14285714285711</v>
      </c>
      <c r="H322" s="14" t="s">
        <v>670</v>
      </c>
      <c r="I322" s="14" t="s">
        <v>43</v>
      </c>
      <c r="J322" s="25">
        <f t="shared" si="15"/>
        <v>121428.57142857142</v>
      </c>
      <c r="K322" s="25"/>
      <c r="L322" s="25">
        <f t="shared" si="16"/>
        <v>136000</v>
      </c>
    </row>
    <row r="323" spans="1:12" s="5" customFormat="1" ht="75">
      <c r="A323" s="12">
        <v>300</v>
      </c>
      <c r="B323" s="20" t="s">
        <v>591</v>
      </c>
      <c r="C323" s="14" t="s">
        <v>15</v>
      </c>
      <c r="D323" s="20" t="s">
        <v>592</v>
      </c>
      <c r="E323" s="20" t="s">
        <v>274</v>
      </c>
      <c r="F323" s="1">
        <v>3</v>
      </c>
      <c r="G323" s="1">
        <v>11964.285714285714</v>
      </c>
      <c r="H323" s="14" t="s">
        <v>670</v>
      </c>
      <c r="I323" s="14" t="s">
        <v>43</v>
      </c>
      <c r="J323" s="25">
        <f t="shared" si="15"/>
        <v>35892.857142857145</v>
      </c>
      <c r="K323" s="25"/>
      <c r="L323" s="25">
        <f t="shared" si="16"/>
        <v>40200.000000000007</v>
      </c>
    </row>
    <row r="324" spans="1:12" s="5" customFormat="1" ht="60">
      <c r="A324" s="12">
        <v>301</v>
      </c>
      <c r="B324" s="20" t="s">
        <v>593</v>
      </c>
      <c r="C324" s="14" t="s">
        <v>15</v>
      </c>
      <c r="D324" s="20" t="s">
        <v>594</v>
      </c>
      <c r="E324" s="20" t="s">
        <v>166</v>
      </c>
      <c r="F324" s="1">
        <v>1500</v>
      </c>
      <c r="G324" s="1">
        <v>12.499999999999998</v>
      </c>
      <c r="H324" s="14" t="s">
        <v>670</v>
      </c>
      <c r="I324" s="14" t="s">
        <v>43</v>
      </c>
      <c r="J324" s="25">
        <f t="shared" si="15"/>
        <v>18749.999999999996</v>
      </c>
      <c r="K324" s="25"/>
      <c r="L324" s="25">
        <f t="shared" si="16"/>
        <v>20999.999999999996</v>
      </c>
    </row>
    <row r="325" spans="1:12" s="51" customFormat="1" ht="45">
      <c r="A325" s="12">
        <v>302</v>
      </c>
      <c r="B325" s="46" t="s">
        <v>674</v>
      </c>
      <c r="C325" s="14" t="s">
        <v>15</v>
      </c>
      <c r="D325" s="46" t="s">
        <v>675</v>
      </c>
      <c r="E325" s="47" t="s">
        <v>166</v>
      </c>
      <c r="F325" s="47">
        <v>6</v>
      </c>
      <c r="G325" s="48">
        <v>1964.285714285714</v>
      </c>
      <c r="H325" s="46" t="s">
        <v>761</v>
      </c>
      <c r="I325" s="49" t="s">
        <v>676</v>
      </c>
      <c r="J325" s="48">
        <f>G325*F325</f>
        <v>11785.714285714284</v>
      </c>
      <c r="K325" s="50"/>
      <c r="L325" s="50">
        <f t="shared" ref="L325" si="17">J325*1.12</f>
        <v>13200</v>
      </c>
    </row>
    <row r="326" spans="1:12" s="51" customFormat="1" ht="45">
      <c r="A326" s="12">
        <v>303</v>
      </c>
      <c r="B326" s="46" t="s">
        <v>421</v>
      </c>
      <c r="C326" s="14" t="s">
        <v>15</v>
      </c>
      <c r="D326" s="46" t="s">
        <v>677</v>
      </c>
      <c r="E326" s="47" t="s">
        <v>166</v>
      </c>
      <c r="F326" s="47">
        <v>4</v>
      </c>
      <c r="G326" s="48">
        <v>526.78571428571422</v>
      </c>
      <c r="H326" s="46" t="s">
        <v>761</v>
      </c>
      <c r="I326" s="49" t="s">
        <v>676</v>
      </c>
      <c r="J326" s="48">
        <f t="shared" ref="J326:J376" si="18">G326*F326</f>
        <v>2107.1428571428569</v>
      </c>
      <c r="K326" s="50"/>
      <c r="L326" s="50">
        <f t="shared" ref="L326:L376" si="19">J326*1.12</f>
        <v>2360</v>
      </c>
    </row>
    <row r="327" spans="1:12" s="51" customFormat="1" ht="45">
      <c r="A327" s="12">
        <v>304</v>
      </c>
      <c r="B327" s="46" t="s">
        <v>421</v>
      </c>
      <c r="C327" s="14" t="s">
        <v>15</v>
      </c>
      <c r="D327" s="46" t="s">
        <v>678</v>
      </c>
      <c r="E327" s="47" t="s">
        <v>166</v>
      </c>
      <c r="F327" s="47">
        <v>4</v>
      </c>
      <c r="G327" s="48">
        <v>1133.9285714285713</v>
      </c>
      <c r="H327" s="46" t="s">
        <v>761</v>
      </c>
      <c r="I327" s="49" t="s">
        <v>676</v>
      </c>
      <c r="J327" s="48">
        <f t="shared" si="18"/>
        <v>4535.7142857142853</v>
      </c>
      <c r="K327" s="50"/>
      <c r="L327" s="50">
        <f t="shared" si="19"/>
        <v>5080</v>
      </c>
    </row>
    <row r="328" spans="1:12" s="51" customFormat="1" ht="45">
      <c r="A328" s="12">
        <v>305</v>
      </c>
      <c r="B328" s="46" t="s">
        <v>679</v>
      </c>
      <c r="C328" s="14" t="s">
        <v>15</v>
      </c>
      <c r="D328" s="46" t="s">
        <v>680</v>
      </c>
      <c r="E328" s="47" t="s">
        <v>248</v>
      </c>
      <c r="F328" s="47">
        <v>2</v>
      </c>
      <c r="G328" s="48">
        <v>13392.857142857141</v>
      </c>
      <c r="H328" s="46" t="s">
        <v>761</v>
      </c>
      <c r="I328" s="49" t="s">
        <v>676</v>
      </c>
      <c r="J328" s="48">
        <f t="shared" si="18"/>
        <v>26785.714285714283</v>
      </c>
      <c r="K328" s="50"/>
      <c r="L328" s="50">
        <f t="shared" si="19"/>
        <v>30000</v>
      </c>
    </row>
    <row r="329" spans="1:12" s="51" customFormat="1" ht="45">
      <c r="A329" s="12">
        <v>306</v>
      </c>
      <c r="B329" s="46" t="s">
        <v>681</v>
      </c>
      <c r="C329" s="14" t="s">
        <v>15</v>
      </c>
      <c r="D329" s="46" t="s">
        <v>682</v>
      </c>
      <c r="E329" s="47" t="s">
        <v>411</v>
      </c>
      <c r="F329" s="47">
        <v>1</v>
      </c>
      <c r="G329" s="48">
        <v>736.60714285714278</v>
      </c>
      <c r="H329" s="46" t="s">
        <v>761</v>
      </c>
      <c r="I329" s="49" t="s">
        <v>676</v>
      </c>
      <c r="J329" s="48">
        <f t="shared" si="18"/>
        <v>736.60714285714278</v>
      </c>
      <c r="K329" s="50"/>
      <c r="L329" s="50">
        <f t="shared" si="19"/>
        <v>825</v>
      </c>
    </row>
    <row r="330" spans="1:12" s="51" customFormat="1" ht="45">
      <c r="A330" s="12">
        <v>307</v>
      </c>
      <c r="B330" s="46" t="s">
        <v>683</v>
      </c>
      <c r="C330" s="14" t="s">
        <v>15</v>
      </c>
      <c r="D330" s="46" t="s">
        <v>684</v>
      </c>
      <c r="E330" s="47" t="s">
        <v>166</v>
      </c>
      <c r="F330" s="47">
        <v>5</v>
      </c>
      <c r="G330" s="48">
        <v>19866.071428571428</v>
      </c>
      <c r="H330" s="46" t="s">
        <v>761</v>
      </c>
      <c r="I330" s="49" t="s">
        <v>676</v>
      </c>
      <c r="J330" s="48">
        <f t="shared" si="18"/>
        <v>99330.35714285713</v>
      </c>
      <c r="K330" s="50"/>
      <c r="L330" s="50">
        <f t="shared" si="19"/>
        <v>111250</v>
      </c>
    </row>
    <row r="331" spans="1:12" s="51" customFormat="1" ht="45">
      <c r="A331" s="12">
        <v>308</v>
      </c>
      <c r="B331" s="46" t="s">
        <v>683</v>
      </c>
      <c r="C331" s="14" t="s">
        <v>15</v>
      </c>
      <c r="D331" s="46" t="s">
        <v>685</v>
      </c>
      <c r="E331" s="47" t="s">
        <v>166</v>
      </c>
      <c r="F331" s="47">
        <v>5</v>
      </c>
      <c r="G331" s="48">
        <v>19866.071428571428</v>
      </c>
      <c r="H331" s="46" t="s">
        <v>761</v>
      </c>
      <c r="I331" s="49" t="s">
        <v>676</v>
      </c>
      <c r="J331" s="48">
        <f t="shared" si="18"/>
        <v>99330.35714285713</v>
      </c>
      <c r="K331" s="50"/>
      <c r="L331" s="50">
        <f t="shared" si="19"/>
        <v>111250</v>
      </c>
    </row>
    <row r="332" spans="1:12" s="51" customFormat="1" ht="45">
      <c r="A332" s="12">
        <v>309</v>
      </c>
      <c r="B332" s="46" t="s">
        <v>683</v>
      </c>
      <c r="C332" s="14" t="s">
        <v>15</v>
      </c>
      <c r="D332" s="46" t="s">
        <v>686</v>
      </c>
      <c r="E332" s="47" t="s">
        <v>166</v>
      </c>
      <c r="F332" s="47">
        <v>5</v>
      </c>
      <c r="G332" s="48">
        <v>19866.071428571428</v>
      </c>
      <c r="H332" s="46" t="s">
        <v>761</v>
      </c>
      <c r="I332" s="49" t="s">
        <v>676</v>
      </c>
      <c r="J332" s="48">
        <f t="shared" si="18"/>
        <v>99330.35714285713</v>
      </c>
      <c r="K332" s="50"/>
      <c r="L332" s="50">
        <f t="shared" si="19"/>
        <v>111250</v>
      </c>
    </row>
    <row r="333" spans="1:12" s="54" customFormat="1" ht="45">
      <c r="A333" s="12">
        <v>310</v>
      </c>
      <c r="B333" s="49" t="s">
        <v>683</v>
      </c>
      <c r="C333" s="14" t="s">
        <v>15</v>
      </c>
      <c r="D333" s="49" t="s">
        <v>685</v>
      </c>
      <c r="E333" s="52" t="s">
        <v>166</v>
      </c>
      <c r="F333" s="52">
        <v>5</v>
      </c>
      <c r="G333" s="53">
        <v>19866.071428571428</v>
      </c>
      <c r="H333" s="46" t="s">
        <v>761</v>
      </c>
      <c r="I333" s="49" t="s">
        <v>676</v>
      </c>
      <c r="J333" s="48">
        <f t="shared" si="18"/>
        <v>99330.35714285713</v>
      </c>
      <c r="K333" s="50"/>
      <c r="L333" s="50">
        <f t="shared" si="19"/>
        <v>111250</v>
      </c>
    </row>
    <row r="334" spans="1:12" s="51" customFormat="1" ht="45">
      <c r="A334" s="12">
        <v>311</v>
      </c>
      <c r="B334" s="46" t="s">
        <v>687</v>
      </c>
      <c r="C334" s="14" t="s">
        <v>15</v>
      </c>
      <c r="D334" s="46" t="s">
        <v>688</v>
      </c>
      <c r="E334" s="47" t="s">
        <v>166</v>
      </c>
      <c r="F334" s="47">
        <v>5</v>
      </c>
      <c r="G334" s="48">
        <v>19866.071428571428</v>
      </c>
      <c r="H334" s="46" t="s">
        <v>761</v>
      </c>
      <c r="I334" s="49" t="s">
        <v>676</v>
      </c>
      <c r="J334" s="48">
        <f t="shared" si="18"/>
        <v>99330.35714285713</v>
      </c>
      <c r="K334" s="50"/>
      <c r="L334" s="50">
        <f t="shared" si="19"/>
        <v>111250</v>
      </c>
    </row>
    <row r="335" spans="1:12" s="51" customFormat="1" ht="127.7" customHeight="1">
      <c r="A335" s="12">
        <v>312</v>
      </c>
      <c r="B335" s="46" t="s">
        <v>689</v>
      </c>
      <c r="C335" s="14" t="s">
        <v>15</v>
      </c>
      <c r="D335" s="46" t="s">
        <v>690</v>
      </c>
      <c r="E335" s="47" t="s">
        <v>274</v>
      </c>
      <c r="F335" s="47">
        <v>2</v>
      </c>
      <c r="G335" s="48">
        <v>3303.5714285714284</v>
      </c>
      <c r="H335" s="46" t="s">
        <v>761</v>
      </c>
      <c r="I335" s="49" t="s">
        <v>676</v>
      </c>
      <c r="J335" s="48">
        <f t="shared" si="18"/>
        <v>6607.1428571428569</v>
      </c>
      <c r="K335" s="50"/>
      <c r="L335" s="50">
        <f t="shared" si="19"/>
        <v>7400</v>
      </c>
    </row>
    <row r="336" spans="1:12" s="51" customFormat="1" ht="45">
      <c r="A336" s="12">
        <v>313</v>
      </c>
      <c r="B336" s="46" t="s">
        <v>691</v>
      </c>
      <c r="C336" s="14" t="s">
        <v>15</v>
      </c>
      <c r="D336" s="46" t="s">
        <v>692</v>
      </c>
      <c r="E336" s="47" t="s">
        <v>166</v>
      </c>
      <c r="F336" s="47">
        <v>10</v>
      </c>
      <c r="G336" s="48">
        <v>2455.3571428571427</v>
      </c>
      <c r="H336" s="46" t="s">
        <v>761</v>
      </c>
      <c r="I336" s="49" t="s">
        <v>676</v>
      </c>
      <c r="J336" s="48">
        <f t="shared" si="18"/>
        <v>24553.571428571428</v>
      </c>
      <c r="K336" s="50"/>
      <c r="L336" s="50">
        <f t="shared" si="19"/>
        <v>27500</v>
      </c>
    </row>
    <row r="337" spans="1:12" s="51" customFormat="1" ht="55.15" customHeight="1">
      <c r="A337" s="12">
        <v>314</v>
      </c>
      <c r="B337" s="46" t="s">
        <v>693</v>
      </c>
      <c r="C337" s="14" t="s">
        <v>15</v>
      </c>
      <c r="D337" s="46" t="s">
        <v>762</v>
      </c>
      <c r="E337" s="47" t="s">
        <v>248</v>
      </c>
      <c r="F337" s="47">
        <v>1</v>
      </c>
      <c r="G337" s="48">
        <v>18616.071428571428</v>
      </c>
      <c r="H337" s="46" t="s">
        <v>761</v>
      </c>
      <c r="I337" s="49" t="s">
        <v>676</v>
      </c>
      <c r="J337" s="48">
        <f t="shared" si="18"/>
        <v>18616.071428571428</v>
      </c>
      <c r="K337" s="50"/>
      <c r="L337" s="50">
        <f t="shared" si="19"/>
        <v>20850</v>
      </c>
    </row>
    <row r="338" spans="1:12" s="51" customFormat="1" ht="45">
      <c r="A338" s="12">
        <v>315</v>
      </c>
      <c r="B338" s="46" t="s">
        <v>694</v>
      </c>
      <c r="C338" s="14" t="s">
        <v>15</v>
      </c>
      <c r="D338" s="46" t="s">
        <v>695</v>
      </c>
      <c r="E338" s="47" t="s">
        <v>166</v>
      </c>
      <c r="F338" s="47">
        <v>10</v>
      </c>
      <c r="G338" s="48">
        <v>1294.6428571428571</v>
      </c>
      <c r="H338" s="46" t="s">
        <v>761</v>
      </c>
      <c r="I338" s="49" t="s">
        <v>676</v>
      </c>
      <c r="J338" s="48">
        <f t="shared" si="18"/>
        <v>12946.428571428571</v>
      </c>
      <c r="K338" s="50"/>
      <c r="L338" s="50">
        <f t="shared" si="19"/>
        <v>14500</v>
      </c>
    </row>
    <row r="339" spans="1:12" s="51" customFormat="1" ht="45">
      <c r="A339" s="12">
        <v>316</v>
      </c>
      <c r="B339" s="46" t="s">
        <v>694</v>
      </c>
      <c r="C339" s="14" t="s">
        <v>15</v>
      </c>
      <c r="D339" s="46" t="s">
        <v>696</v>
      </c>
      <c r="E339" s="47" t="s">
        <v>166</v>
      </c>
      <c r="F339" s="47">
        <v>10</v>
      </c>
      <c r="G339" s="48">
        <v>892.85714285714278</v>
      </c>
      <c r="H339" s="46" t="s">
        <v>761</v>
      </c>
      <c r="I339" s="49" t="s">
        <v>676</v>
      </c>
      <c r="J339" s="48">
        <f t="shared" si="18"/>
        <v>8928.5714285714275</v>
      </c>
      <c r="K339" s="50"/>
      <c r="L339" s="50">
        <f t="shared" si="19"/>
        <v>10000</v>
      </c>
    </row>
    <row r="340" spans="1:12" s="51" customFormat="1" ht="45">
      <c r="A340" s="12">
        <v>317</v>
      </c>
      <c r="B340" s="46" t="s">
        <v>694</v>
      </c>
      <c r="C340" s="14" t="s">
        <v>15</v>
      </c>
      <c r="D340" s="46" t="s">
        <v>697</v>
      </c>
      <c r="E340" s="47" t="s">
        <v>166</v>
      </c>
      <c r="F340" s="47">
        <v>10</v>
      </c>
      <c r="G340" s="48">
        <v>1160.7142857142856</v>
      </c>
      <c r="H340" s="46" t="s">
        <v>761</v>
      </c>
      <c r="I340" s="49" t="s">
        <v>676</v>
      </c>
      <c r="J340" s="48">
        <f t="shared" si="18"/>
        <v>11607.142857142855</v>
      </c>
      <c r="K340" s="50"/>
      <c r="L340" s="50">
        <f t="shared" si="19"/>
        <v>12999.999999999998</v>
      </c>
    </row>
    <row r="341" spans="1:12" s="51" customFormat="1" ht="56.65" customHeight="1">
      <c r="A341" s="12">
        <v>318</v>
      </c>
      <c r="B341" s="46" t="s">
        <v>698</v>
      </c>
      <c r="C341" s="14" t="s">
        <v>15</v>
      </c>
      <c r="D341" s="46" t="s">
        <v>699</v>
      </c>
      <c r="E341" s="47" t="s">
        <v>274</v>
      </c>
      <c r="F341" s="47">
        <v>20</v>
      </c>
      <c r="G341" s="48">
        <v>5089.2857142857138</v>
      </c>
      <c r="H341" s="46" t="s">
        <v>761</v>
      </c>
      <c r="I341" s="49" t="s">
        <v>676</v>
      </c>
      <c r="J341" s="48">
        <f t="shared" si="18"/>
        <v>101785.71428571428</v>
      </c>
      <c r="K341" s="50"/>
      <c r="L341" s="50">
        <f t="shared" si="19"/>
        <v>114000</v>
      </c>
    </row>
    <row r="342" spans="1:12" s="51" customFormat="1" ht="57.4" customHeight="1">
      <c r="A342" s="12">
        <v>319</v>
      </c>
      <c r="B342" s="46" t="s">
        <v>700</v>
      </c>
      <c r="C342" s="14" t="s">
        <v>15</v>
      </c>
      <c r="D342" s="46" t="s">
        <v>701</v>
      </c>
      <c r="E342" s="47" t="s">
        <v>274</v>
      </c>
      <c r="F342" s="47">
        <v>5</v>
      </c>
      <c r="G342" s="48">
        <v>4821.4285714285706</v>
      </c>
      <c r="H342" s="46" t="s">
        <v>761</v>
      </c>
      <c r="I342" s="49" t="s">
        <v>676</v>
      </c>
      <c r="J342" s="48">
        <f t="shared" si="18"/>
        <v>24107.142857142855</v>
      </c>
      <c r="K342" s="50"/>
      <c r="L342" s="50">
        <f t="shared" si="19"/>
        <v>27000</v>
      </c>
    </row>
    <row r="343" spans="1:12" s="51" customFormat="1" ht="45">
      <c r="A343" s="12">
        <v>320</v>
      </c>
      <c r="B343" s="46" t="s">
        <v>702</v>
      </c>
      <c r="C343" s="14" t="s">
        <v>15</v>
      </c>
      <c r="D343" s="46" t="s">
        <v>703</v>
      </c>
      <c r="E343" s="47" t="s">
        <v>274</v>
      </c>
      <c r="F343" s="47">
        <v>10</v>
      </c>
      <c r="G343" s="48">
        <v>39866.071428571428</v>
      </c>
      <c r="H343" s="46" t="s">
        <v>761</v>
      </c>
      <c r="I343" s="49" t="s">
        <v>676</v>
      </c>
      <c r="J343" s="48">
        <f t="shared" si="18"/>
        <v>398660.71428571426</v>
      </c>
      <c r="K343" s="50"/>
      <c r="L343" s="50">
        <f t="shared" si="19"/>
        <v>446500</v>
      </c>
    </row>
    <row r="344" spans="1:12" s="51" customFormat="1" ht="45">
      <c r="A344" s="12">
        <v>321</v>
      </c>
      <c r="B344" s="46" t="s">
        <v>704</v>
      </c>
      <c r="C344" s="14" t="s">
        <v>15</v>
      </c>
      <c r="D344" s="46" t="s">
        <v>705</v>
      </c>
      <c r="E344" s="47" t="s">
        <v>166</v>
      </c>
      <c r="F344" s="47">
        <v>8</v>
      </c>
      <c r="G344" s="48">
        <v>16598.214285714283</v>
      </c>
      <c r="H344" s="46" t="s">
        <v>761</v>
      </c>
      <c r="I344" s="49" t="s">
        <v>676</v>
      </c>
      <c r="J344" s="48">
        <f t="shared" si="18"/>
        <v>132785.71428571426</v>
      </c>
      <c r="K344" s="50"/>
      <c r="L344" s="50">
        <f t="shared" si="19"/>
        <v>148720</v>
      </c>
    </row>
    <row r="345" spans="1:12" s="51" customFormat="1" ht="58.15" customHeight="1">
      <c r="A345" s="12">
        <v>322</v>
      </c>
      <c r="B345" s="46" t="s">
        <v>706</v>
      </c>
      <c r="C345" s="14" t="s">
        <v>15</v>
      </c>
      <c r="D345" s="46" t="s">
        <v>707</v>
      </c>
      <c r="E345" s="47" t="s">
        <v>166</v>
      </c>
      <c r="F345" s="47">
        <v>2000</v>
      </c>
      <c r="G345" s="48">
        <v>11.607142857142856</v>
      </c>
      <c r="H345" s="46" t="s">
        <v>761</v>
      </c>
      <c r="I345" s="49" t="s">
        <v>676</v>
      </c>
      <c r="J345" s="48">
        <f t="shared" si="18"/>
        <v>23214.28571428571</v>
      </c>
      <c r="K345" s="50"/>
      <c r="L345" s="50">
        <f t="shared" si="19"/>
        <v>25999.999999999996</v>
      </c>
    </row>
    <row r="346" spans="1:12" s="51" customFormat="1" ht="45">
      <c r="A346" s="12">
        <v>323</v>
      </c>
      <c r="B346" s="46" t="s">
        <v>708</v>
      </c>
      <c r="C346" s="14" t="s">
        <v>15</v>
      </c>
      <c r="D346" s="46" t="s">
        <v>709</v>
      </c>
      <c r="E346" s="47" t="s">
        <v>166</v>
      </c>
      <c r="F346" s="47">
        <v>1000</v>
      </c>
      <c r="G346" s="48">
        <v>32.142857142857139</v>
      </c>
      <c r="H346" s="46" t="s">
        <v>761</v>
      </c>
      <c r="I346" s="49" t="s">
        <v>676</v>
      </c>
      <c r="J346" s="48">
        <f t="shared" si="18"/>
        <v>32142.857142857138</v>
      </c>
      <c r="K346" s="50"/>
      <c r="L346" s="50">
        <f t="shared" si="19"/>
        <v>36000</v>
      </c>
    </row>
    <row r="347" spans="1:12" s="51" customFormat="1" ht="47.85" customHeight="1">
      <c r="A347" s="12">
        <v>324</v>
      </c>
      <c r="B347" s="46" t="s">
        <v>605</v>
      </c>
      <c r="C347" s="14" t="s">
        <v>15</v>
      </c>
      <c r="D347" s="46" t="s">
        <v>710</v>
      </c>
      <c r="E347" s="47" t="s">
        <v>248</v>
      </c>
      <c r="F347" s="47">
        <v>1</v>
      </c>
      <c r="G347" s="48">
        <v>7142.8571428571422</v>
      </c>
      <c r="H347" s="46" t="s">
        <v>761</v>
      </c>
      <c r="I347" s="49" t="s">
        <v>676</v>
      </c>
      <c r="J347" s="48">
        <f t="shared" si="18"/>
        <v>7142.8571428571422</v>
      </c>
      <c r="K347" s="50"/>
      <c r="L347" s="50">
        <f t="shared" si="19"/>
        <v>8000</v>
      </c>
    </row>
    <row r="348" spans="1:12" s="51" customFormat="1" ht="45">
      <c r="A348" s="12">
        <v>325</v>
      </c>
      <c r="B348" s="46" t="s">
        <v>711</v>
      </c>
      <c r="C348" s="14" t="s">
        <v>15</v>
      </c>
      <c r="D348" s="46" t="s">
        <v>712</v>
      </c>
      <c r="E348" s="47" t="s">
        <v>166</v>
      </c>
      <c r="F348" s="47">
        <v>10</v>
      </c>
      <c r="G348" s="48">
        <v>1035.7142857142856</v>
      </c>
      <c r="H348" s="46" t="s">
        <v>761</v>
      </c>
      <c r="I348" s="49" t="s">
        <v>676</v>
      </c>
      <c r="J348" s="48">
        <f t="shared" si="18"/>
        <v>10357.142857142855</v>
      </c>
      <c r="K348" s="50"/>
      <c r="L348" s="50">
        <f t="shared" si="19"/>
        <v>11599.999999999998</v>
      </c>
    </row>
    <row r="349" spans="1:12" s="51" customFormat="1" ht="45">
      <c r="A349" s="12">
        <v>326</v>
      </c>
      <c r="B349" s="46" t="s">
        <v>713</v>
      </c>
      <c r="C349" s="14" t="s">
        <v>15</v>
      </c>
      <c r="D349" s="46" t="s">
        <v>714</v>
      </c>
      <c r="E349" s="47" t="s">
        <v>166</v>
      </c>
      <c r="F349" s="47">
        <v>5</v>
      </c>
      <c r="G349" s="48">
        <v>249.99999999999997</v>
      </c>
      <c r="H349" s="46" t="s">
        <v>761</v>
      </c>
      <c r="I349" s="49" t="s">
        <v>676</v>
      </c>
      <c r="J349" s="48">
        <f t="shared" si="18"/>
        <v>1249.9999999999998</v>
      </c>
      <c r="K349" s="50"/>
      <c r="L349" s="50">
        <f t="shared" si="19"/>
        <v>1399.9999999999998</v>
      </c>
    </row>
    <row r="350" spans="1:12" s="51" customFormat="1" ht="45">
      <c r="A350" s="12">
        <v>327</v>
      </c>
      <c r="B350" s="46" t="s">
        <v>713</v>
      </c>
      <c r="C350" s="14" t="s">
        <v>15</v>
      </c>
      <c r="D350" s="46" t="s">
        <v>715</v>
      </c>
      <c r="E350" s="47" t="s">
        <v>166</v>
      </c>
      <c r="F350" s="47">
        <v>5</v>
      </c>
      <c r="G350" s="48">
        <v>249.99999999999997</v>
      </c>
      <c r="H350" s="46" t="s">
        <v>761</v>
      </c>
      <c r="I350" s="49" t="s">
        <v>676</v>
      </c>
      <c r="J350" s="48">
        <f t="shared" si="18"/>
        <v>1249.9999999999998</v>
      </c>
      <c r="K350" s="50"/>
      <c r="L350" s="50">
        <f t="shared" si="19"/>
        <v>1399.9999999999998</v>
      </c>
    </row>
    <row r="351" spans="1:12" s="51" customFormat="1" ht="45">
      <c r="A351" s="12">
        <v>328</v>
      </c>
      <c r="B351" s="46" t="s">
        <v>716</v>
      </c>
      <c r="C351" s="14" t="s">
        <v>15</v>
      </c>
      <c r="D351" s="46" t="s">
        <v>717</v>
      </c>
      <c r="E351" s="47" t="s">
        <v>166</v>
      </c>
      <c r="F351" s="47">
        <v>4</v>
      </c>
      <c r="G351" s="48">
        <v>535.71428571428567</v>
      </c>
      <c r="H351" s="46" t="s">
        <v>761</v>
      </c>
      <c r="I351" s="49" t="s">
        <v>676</v>
      </c>
      <c r="J351" s="48">
        <f t="shared" si="18"/>
        <v>2142.8571428571427</v>
      </c>
      <c r="K351" s="50"/>
      <c r="L351" s="50">
        <f t="shared" si="19"/>
        <v>2400</v>
      </c>
    </row>
    <row r="352" spans="1:12" s="51" customFormat="1" ht="45">
      <c r="A352" s="12">
        <v>329</v>
      </c>
      <c r="B352" s="46" t="s">
        <v>718</v>
      </c>
      <c r="C352" s="14" t="s">
        <v>15</v>
      </c>
      <c r="D352" s="46" t="s">
        <v>719</v>
      </c>
      <c r="E352" s="47" t="s">
        <v>166</v>
      </c>
      <c r="F352" s="47">
        <v>5</v>
      </c>
      <c r="G352" s="48">
        <v>1562.4999999999998</v>
      </c>
      <c r="H352" s="46" t="s">
        <v>761</v>
      </c>
      <c r="I352" s="49" t="s">
        <v>676</v>
      </c>
      <c r="J352" s="48">
        <f t="shared" si="18"/>
        <v>7812.4999999999991</v>
      </c>
      <c r="K352" s="50"/>
      <c r="L352" s="50">
        <f t="shared" si="19"/>
        <v>8750</v>
      </c>
    </row>
    <row r="353" spans="1:12" s="51" customFormat="1" ht="45">
      <c r="A353" s="12">
        <v>330</v>
      </c>
      <c r="B353" s="46" t="s">
        <v>720</v>
      </c>
      <c r="C353" s="14" t="s">
        <v>15</v>
      </c>
      <c r="D353" s="46" t="s">
        <v>721</v>
      </c>
      <c r="E353" s="47" t="s">
        <v>166</v>
      </c>
      <c r="F353" s="47">
        <v>5</v>
      </c>
      <c r="G353" s="48">
        <v>1049.1071428571427</v>
      </c>
      <c r="H353" s="46" t="s">
        <v>761</v>
      </c>
      <c r="I353" s="49" t="s">
        <v>676</v>
      </c>
      <c r="J353" s="48">
        <f t="shared" si="18"/>
        <v>5245.5357142857138</v>
      </c>
      <c r="K353" s="50"/>
      <c r="L353" s="50">
        <f t="shared" si="19"/>
        <v>5875</v>
      </c>
    </row>
    <row r="354" spans="1:12" s="51" customFormat="1" ht="45">
      <c r="A354" s="12">
        <v>331</v>
      </c>
      <c r="B354" s="46" t="s">
        <v>722</v>
      </c>
      <c r="C354" s="14" t="s">
        <v>15</v>
      </c>
      <c r="D354" s="46" t="s">
        <v>723</v>
      </c>
      <c r="E354" s="47" t="s">
        <v>166</v>
      </c>
      <c r="F354" s="47">
        <v>5</v>
      </c>
      <c r="G354" s="48">
        <v>531.25</v>
      </c>
      <c r="H354" s="46" t="s">
        <v>761</v>
      </c>
      <c r="I354" s="49" t="s">
        <v>676</v>
      </c>
      <c r="J354" s="48">
        <f t="shared" si="18"/>
        <v>2656.25</v>
      </c>
      <c r="K354" s="50"/>
      <c r="L354" s="50">
        <f t="shared" si="19"/>
        <v>2975.0000000000005</v>
      </c>
    </row>
    <row r="355" spans="1:12" s="51" customFormat="1" ht="45">
      <c r="A355" s="12">
        <v>332</v>
      </c>
      <c r="B355" s="46" t="s">
        <v>722</v>
      </c>
      <c r="C355" s="14" t="s">
        <v>15</v>
      </c>
      <c r="D355" s="46" t="s">
        <v>724</v>
      </c>
      <c r="E355" s="47" t="s">
        <v>166</v>
      </c>
      <c r="F355" s="47">
        <v>2</v>
      </c>
      <c r="G355" s="48">
        <v>424.10714285714283</v>
      </c>
      <c r="H355" s="46" t="s">
        <v>761</v>
      </c>
      <c r="I355" s="49" t="s">
        <v>676</v>
      </c>
      <c r="J355" s="48">
        <f t="shared" si="18"/>
        <v>848.21428571428567</v>
      </c>
      <c r="K355" s="50"/>
      <c r="L355" s="50">
        <f t="shared" si="19"/>
        <v>950</v>
      </c>
    </row>
    <row r="356" spans="1:12" s="51" customFormat="1" ht="45">
      <c r="A356" s="12">
        <v>333</v>
      </c>
      <c r="B356" s="46" t="s">
        <v>725</v>
      </c>
      <c r="C356" s="14" t="s">
        <v>15</v>
      </c>
      <c r="D356" s="46" t="s">
        <v>726</v>
      </c>
      <c r="E356" s="47" t="s">
        <v>248</v>
      </c>
      <c r="F356" s="47">
        <v>1</v>
      </c>
      <c r="G356" s="48">
        <v>3214.2857142857138</v>
      </c>
      <c r="H356" s="46" t="s">
        <v>761</v>
      </c>
      <c r="I356" s="49" t="s">
        <v>676</v>
      </c>
      <c r="J356" s="48">
        <f t="shared" si="18"/>
        <v>3214.2857142857138</v>
      </c>
      <c r="K356" s="50"/>
      <c r="L356" s="50">
        <f t="shared" si="19"/>
        <v>3599.9999999999995</v>
      </c>
    </row>
    <row r="357" spans="1:12" s="51" customFormat="1" ht="61.9" customHeight="1">
      <c r="A357" s="12">
        <v>334</v>
      </c>
      <c r="B357" s="46" t="s">
        <v>727</v>
      </c>
      <c r="C357" s="14" t="s">
        <v>15</v>
      </c>
      <c r="D357" s="46" t="s">
        <v>763</v>
      </c>
      <c r="E357" s="47" t="s">
        <v>411</v>
      </c>
      <c r="F357" s="47">
        <v>0.2</v>
      </c>
      <c r="G357" s="48">
        <v>2008.9285714285713</v>
      </c>
      <c r="H357" s="46" t="s">
        <v>761</v>
      </c>
      <c r="I357" s="49" t="s">
        <v>676</v>
      </c>
      <c r="J357" s="48">
        <f t="shared" si="18"/>
        <v>401.78571428571428</v>
      </c>
      <c r="K357" s="50"/>
      <c r="L357" s="50">
        <f t="shared" si="19"/>
        <v>450.00000000000006</v>
      </c>
    </row>
    <row r="358" spans="1:12" s="51" customFormat="1" ht="45">
      <c r="A358" s="12">
        <v>335</v>
      </c>
      <c r="B358" s="46" t="s">
        <v>728</v>
      </c>
      <c r="C358" s="14" t="s">
        <v>15</v>
      </c>
      <c r="D358" s="46" t="s">
        <v>729</v>
      </c>
      <c r="E358" s="47" t="s">
        <v>248</v>
      </c>
      <c r="F358" s="47">
        <v>1</v>
      </c>
      <c r="G358" s="48">
        <v>6580.3571428571422</v>
      </c>
      <c r="H358" s="46" t="s">
        <v>761</v>
      </c>
      <c r="I358" s="49" t="s">
        <v>676</v>
      </c>
      <c r="J358" s="48">
        <f t="shared" si="18"/>
        <v>6580.3571428571422</v>
      </c>
      <c r="K358" s="50"/>
      <c r="L358" s="50">
        <f t="shared" si="19"/>
        <v>7370</v>
      </c>
    </row>
    <row r="359" spans="1:12" s="51" customFormat="1" ht="45">
      <c r="A359" s="12">
        <v>336</v>
      </c>
      <c r="B359" s="46" t="s">
        <v>730</v>
      </c>
      <c r="C359" s="14" t="s">
        <v>15</v>
      </c>
      <c r="D359" s="46" t="s">
        <v>731</v>
      </c>
      <c r="E359" s="47" t="s">
        <v>166</v>
      </c>
      <c r="F359" s="47">
        <v>5</v>
      </c>
      <c r="G359" s="48">
        <v>428.57142857142856</v>
      </c>
      <c r="H359" s="46" t="s">
        <v>761</v>
      </c>
      <c r="I359" s="49" t="s">
        <v>676</v>
      </c>
      <c r="J359" s="48">
        <f t="shared" si="18"/>
        <v>2142.8571428571427</v>
      </c>
      <c r="K359" s="50"/>
      <c r="L359" s="50">
        <f t="shared" si="19"/>
        <v>2400</v>
      </c>
    </row>
    <row r="360" spans="1:12" s="51" customFormat="1" ht="45">
      <c r="A360" s="12">
        <v>337</v>
      </c>
      <c r="B360" s="46" t="s">
        <v>732</v>
      </c>
      <c r="C360" s="14" t="s">
        <v>15</v>
      </c>
      <c r="D360" s="46" t="s">
        <v>731</v>
      </c>
      <c r="E360" s="47" t="s">
        <v>166</v>
      </c>
      <c r="F360" s="47">
        <v>5</v>
      </c>
      <c r="G360" s="48">
        <v>428.57142857142856</v>
      </c>
      <c r="H360" s="46" t="s">
        <v>761</v>
      </c>
      <c r="I360" s="49" t="s">
        <v>676</v>
      </c>
      <c r="J360" s="48">
        <f t="shared" si="18"/>
        <v>2142.8571428571427</v>
      </c>
      <c r="K360" s="50"/>
      <c r="L360" s="50">
        <f t="shared" si="19"/>
        <v>2400</v>
      </c>
    </row>
    <row r="361" spans="1:12" s="51" customFormat="1" ht="45">
      <c r="A361" s="12">
        <v>338</v>
      </c>
      <c r="B361" s="46" t="s">
        <v>733</v>
      </c>
      <c r="C361" s="14" t="s">
        <v>15</v>
      </c>
      <c r="D361" s="46" t="s">
        <v>734</v>
      </c>
      <c r="E361" s="47" t="s">
        <v>274</v>
      </c>
      <c r="F361" s="47">
        <v>4</v>
      </c>
      <c r="G361" s="48">
        <v>9624.9999999999982</v>
      </c>
      <c r="H361" s="46" t="s">
        <v>761</v>
      </c>
      <c r="I361" s="49" t="s">
        <v>676</v>
      </c>
      <c r="J361" s="48">
        <f t="shared" si="18"/>
        <v>38499.999999999993</v>
      </c>
      <c r="K361" s="50"/>
      <c r="L361" s="50">
        <f t="shared" si="19"/>
        <v>43119.999999999993</v>
      </c>
    </row>
    <row r="362" spans="1:12" s="51" customFormat="1" ht="45">
      <c r="A362" s="12">
        <v>339</v>
      </c>
      <c r="B362" s="46" t="s">
        <v>733</v>
      </c>
      <c r="C362" s="14" t="s">
        <v>15</v>
      </c>
      <c r="D362" s="46" t="s">
        <v>735</v>
      </c>
      <c r="E362" s="47" t="s">
        <v>274</v>
      </c>
      <c r="F362" s="47">
        <v>10</v>
      </c>
      <c r="G362" s="48">
        <v>428.57142857142856</v>
      </c>
      <c r="H362" s="46" t="s">
        <v>761</v>
      </c>
      <c r="I362" s="49" t="s">
        <v>676</v>
      </c>
      <c r="J362" s="48">
        <f t="shared" si="18"/>
        <v>4285.7142857142853</v>
      </c>
      <c r="K362" s="50"/>
      <c r="L362" s="50">
        <f t="shared" si="19"/>
        <v>4800</v>
      </c>
    </row>
    <row r="363" spans="1:12" s="51" customFormat="1" ht="60">
      <c r="A363" s="12">
        <v>340</v>
      </c>
      <c r="B363" s="46" t="s">
        <v>736</v>
      </c>
      <c r="C363" s="14" t="s">
        <v>15</v>
      </c>
      <c r="D363" s="46" t="s">
        <v>764</v>
      </c>
      <c r="E363" s="47" t="s">
        <v>248</v>
      </c>
      <c r="F363" s="47">
        <v>2</v>
      </c>
      <c r="G363" s="48">
        <v>8330.3571428571413</v>
      </c>
      <c r="H363" s="46" t="s">
        <v>761</v>
      </c>
      <c r="I363" s="49" t="s">
        <v>676</v>
      </c>
      <c r="J363" s="48">
        <f t="shared" si="18"/>
        <v>16660.714285714283</v>
      </c>
      <c r="K363" s="50"/>
      <c r="L363" s="50">
        <f t="shared" si="19"/>
        <v>18660</v>
      </c>
    </row>
    <row r="364" spans="1:12" s="51" customFormat="1" ht="58.15" customHeight="1">
      <c r="A364" s="12">
        <v>341</v>
      </c>
      <c r="B364" s="46" t="s">
        <v>737</v>
      </c>
      <c r="C364" s="14" t="s">
        <v>15</v>
      </c>
      <c r="D364" s="46" t="s">
        <v>738</v>
      </c>
      <c r="E364" s="47" t="s">
        <v>166</v>
      </c>
      <c r="F364" s="47">
        <v>10</v>
      </c>
      <c r="G364" s="48">
        <v>397.32142857142856</v>
      </c>
      <c r="H364" s="46" t="s">
        <v>761</v>
      </c>
      <c r="I364" s="49" t="s">
        <v>676</v>
      </c>
      <c r="J364" s="48">
        <f t="shared" si="18"/>
        <v>3973.2142857142853</v>
      </c>
      <c r="K364" s="50"/>
      <c r="L364" s="50">
        <f t="shared" si="19"/>
        <v>4450</v>
      </c>
    </row>
    <row r="365" spans="1:12" s="51" customFormat="1" ht="64.150000000000006" customHeight="1">
      <c r="A365" s="12">
        <v>342</v>
      </c>
      <c r="B365" s="46" t="s">
        <v>737</v>
      </c>
      <c r="C365" s="14" t="s">
        <v>15</v>
      </c>
      <c r="D365" s="46" t="s">
        <v>739</v>
      </c>
      <c r="E365" s="47" t="s">
        <v>166</v>
      </c>
      <c r="F365" s="47">
        <v>10</v>
      </c>
      <c r="G365" s="48">
        <v>580.35714285714278</v>
      </c>
      <c r="H365" s="46" t="s">
        <v>761</v>
      </c>
      <c r="I365" s="49" t="s">
        <v>676</v>
      </c>
      <c r="J365" s="48">
        <f t="shared" si="18"/>
        <v>5803.5714285714275</v>
      </c>
      <c r="K365" s="50"/>
      <c r="L365" s="50">
        <f t="shared" si="19"/>
        <v>6499.9999999999991</v>
      </c>
    </row>
    <row r="366" spans="1:12" s="51" customFormat="1" ht="45">
      <c r="A366" s="12">
        <v>343</v>
      </c>
      <c r="B366" s="46" t="s">
        <v>740</v>
      </c>
      <c r="C366" s="14" t="s">
        <v>15</v>
      </c>
      <c r="D366" s="46" t="s">
        <v>741</v>
      </c>
      <c r="E366" s="47" t="s">
        <v>274</v>
      </c>
      <c r="F366" s="47">
        <v>50</v>
      </c>
      <c r="G366" s="48">
        <v>3883.9285714285711</v>
      </c>
      <c r="H366" s="46" t="s">
        <v>761</v>
      </c>
      <c r="I366" s="49" t="s">
        <v>676</v>
      </c>
      <c r="J366" s="48">
        <f t="shared" si="18"/>
        <v>194196.42857142855</v>
      </c>
      <c r="K366" s="50"/>
      <c r="L366" s="50">
        <f t="shared" si="19"/>
        <v>217500</v>
      </c>
    </row>
    <row r="367" spans="1:12" s="51" customFormat="1" ht="45">
      <c r="A367" s="12">
        <v>344</v>
      </c>
      <c r="B367" s="46" t="s">
        <v>742</v>
      </c>
      <c r="C367" s="14" t="s">
        <v>15</v>
      </c>
      <c r="D367" s="46" t="s">
        <v>743</v>
      </c>
      <c r="E367" s="47" t="s">
        <v>274</v>
      </c>
      <c r="F367" s="47">
        <v>25</v>
      </c>
      <c r="G367" s="48">
        <v>520.53571428571422</v>
      </c>
      <c r="H367" s="46" t="s">
        <v>761</v>
      </c>
      <c r="I367" s="49" t="s">
        <v>676</v>
      </c>
      <c r="J367" s="48">
        <f t="shared" si="18"/>
        <v>13013.392857142855</v>
      </c>
      <c r="K367" s="50"/>
      <c r="L367" s="50">
        <f t="shared" si="19"/>
        <v>14574.999999999998</v>
      </c>
    </row>
    <row r="368" spans="1:12" s="51" customFormat="1" ht="45">
      <c r="A368" s="12">
        <v>345</v>
      </c>
      <c r="B368" s="46" t="s">
        <v>744</v>
      </c>
      <c r="C368" s="14" t="s">
        <v>15</v>
      </c>
      <c r="D368" s="46" t="s">
        <v>745</v>
      </c>
      <c r="E368" s="47" t="s">
        <v>166</v>
      </c>
      <c r="F368" s="47">
        <v>1000</v>
      </c>
      <c r="G368" s="48">
        <v>14.285714285714285</v>
      </c>
      <c r="H368" s="46" t="s">
        <v>761</v>
      </c>
      <c r="I368" s="49" t="s">
        <v>676</v>
      </c>
      <c r="J368" s="48">
        <f t="shared" si="18"/>
        <v>14285.714285714284</v>
      </c>
      <c r="K368" s="50"/>
      <c r="L368" s="50">
        <f t="shared" si="19"/>
        <v>16000</v>
      </c>
    </row>
    <row r="369" spans="1:230" s="51" customFormat="1" ht="45">
      <c r="A369" s="12">
        <v>346</v>
      </c>
      <c r="B369" s="46" t="s">
        <v>746</v>
      </c>
      <c r="C369" s="14" t="s">
        <v>15</v>
      </c>
      <c r="D369" s="46" t="s">
        <v>747</v>
      </c>
      <c r="E369" s="47" t="s">
        <v>166</v>
      </c>
      <c r="F369" s="47">
        <v>4</v>
      </c>
      <c r="G369" s="48">
        <v>7232.1428571428569</v>
      </c>
      <c r="H369" s="46" t="s">
        <v>761</v>
      </c>
      <c r="I369" s="49" t="s">
        <v>676</v>
      </c>
      <c r="J369" s="48">
        <f t="shared" si="18"/>
        <v>28928.571428571428</v>
      </c>
      <c r="K369" s="50"/>
      <c r="L369" s="50">
        <f t="shared" si="19"/>
        <v>32400.000000000004</v>
      </c>
    </row>
    <row r="370" spans="1:230" s="51" customFormat="1" ht="45">
      <c r="A370" s="12">
        <v>347</v>
      </c>
      <c r="B370" s="46" t="s">
        <v>748</v>
      </c>
      <c r="C370" s="14" t="s">
        <v>15</v>
      </c>
      <c r="D370" s="46" t="s">
        <v>749</v>
      </c>
      <c r="E370" s="47" t="s">
        <v>166</v>
      </c>
      <c r="F370" s="47">
        <v>2</v>
      </c>
      <c r="G370" s="48">
        <v>3124.9999999999995</v>
      </c>
      <c r="H370" s="46" t="s">
        <v>761</v>
      </c>
      <c r="I370" s="49" t="s">
        <v>676</v>
      </c>
      <c r="J370" s="48">
        <f t="shared" si="18"/>
        <v>6249.9999999999991</v>
      </c>
      <c r="K370" s="50"/>
      <c r="L370" s="50">
        <f t="shared" si="19"/>
        <v>7000</v>
      </c>
    </row>
    <row r="371" spans="1:230" s="51" customFormat="1" ht="45">
      <c r="A371" s="12">
        <v>348</v>
      </c>
      <c r="B371" s="46" t="s">
        <v>750</v>
      </c>
      <c r="C371" s="14" t="s">
        <v>15</v>
      </c>
      <c r="D371" s="46" t="s">
        <v>765</v>
      </c>
      <c r="E371" s="47" t="s">
        <v>166</v>
      </c>
      <c r="F371" s="47">
        <v>8</v>
      </c>
      <c r="G371" s="48">
        <v>424.10714285714283</v>
      </c>
      <c r="H371" s="46" t="s">
        <v>761</v>
      </c>
      <c r="I371" s="49" t="s">
        <v>676</v>
      </c>
      <c r="J371" s="48">
        <f t="shared" si="18"/>
        <v>3392.8571428571427</v>
      </c>
      <c r="K371" s="50"/>
      <c r="L371" s="50">
        <f t="shared" si="19"/>
        <v>3800</v>
      </c>
    </row>
    <row r="372" spans="1:230" s="51" customFormat="1" ht="45">
      <c r="A372" s="12">
        <v>349</v>
      </c>
      <c r="B372" s="55" t="s">
        <v>751</v>
      </c>
      <c r="C372" s="14" t="s">
        <v>15</v>
      </c>
      <c r="D372" s="56" t="s">
        <v>752</v>
      </c>
      <c r="E372" s="57" t="s">
        <v>166</v>
      </c>
      <c r="F372" s="57">
        <v>2</v>
      </c>
      <c r="G372" s="48">
        <v>19866.071428571428</v>
      </c>
      <c r="H372" s="46" t="s">
        <v>761</v>
      </c>
      <c r="I372" s="49" t="s">
        <v>676</v>
      </c>
      <c r="J372" s="48">
        <f t="shared" si="18"/>
        <v>39732.142857142855</v>
      </c>
      <c r="K372" s="50"/>
      <c r="L372" s="50">
        <f t="shared" si="19"/>
        <v>44500</v>
      </c>
      <c r="M372" s="58"/>
      <c r="N372" s="58"/>
      <c r="O372" s="58"/>
      <c r="P372" s="58"/>
      <c r="Q372" s="58"/>
      <c r="R372" s="58"/>
      <c r="S372" s="58"/>
      <c r="T372" s="58"/>
      <c r="U372" s="58"/>
      <c r="V372" s="58"/>
      <c r="W372" s="58"/>
      <c r="X372" s="58"/>
      <c r="Y372" s="58"/>
      <c r="Z372" s="58"/>
      <c r="AA372" s="58"/>
      <c r="AB372" s="58"/>
      <c r="AC372" s="58"/>
      <c r="AD372" s="58"/>
      <c r="AE372" s="58"/>
      <c r="AF372" s="58"/>
      <c r="AG372" s="58"/>
      <c r="AH372" s="58"/>
      <c r="AI372" s="58"/>
      <c r="AJ372" s="58"/>
      <c r="AK372" s="58"/>
      <c r="AL372" s="58"/>
      <c r="AM372" s="58"/>
      <c r="AN372" s="58"/>
      <c r="AO372" s="58"/>
      <c r="AP372" s="58"/>
      <c r="AQ372" s="58"/>
      <c r="AR372" s="58"/>
      <c r="AS372" s="58"/>
      <c r="AT372" s="58"/>
      <c r="AU372" s="58"/>
      <c r="AV372" s="58"/>
      <c r="AW372" s="58"/>
      <c r="AX372" s="58"/>
      <c r="AY372" s="58"/>
      <c r="AZ372" s="58"/>
      <c r="BA372" s="58"/>
      <c r="BB372" s="58"/>
      <c r="BC372" s="58"/>
      <c r="BD372" s="58"/>
      <c r="BE372" s="58"/>
      <c r="BF372" s="58"/>
      <c r="BG372" s="58"/>
      <c r="BH372" s="58"/>
      <c r="BI372" s="58"/>
      <c r="BJ372" s="58"/>
      <c r="BK372" s="58"/>
      <c r="BL372" s="58"/>
      <c r="BM372" s="58"/>
      <c r="BN372" s="58"/>
      <c r="BO372" s="58"/>
      <c r="BP372" s="58"/>
      <c r="BQ372" s="58"/>
      <c r="BR372" s="58"/>
      <c r="BS372" s="58"/>
      <c r="BT372" s="58"/>
      <c r="BU372" s="58"/>
      <c r="BV372" s="58"/>
      <c r="BW372" s="58"/>
      <c r="BX372" s="58"/>
      <c r="BY372" s="58"/>
      <c r="BZ372" s="58"/>
      <c r="CA372" s="58"/>
      <c r="CB372" s="58"/>
      <c r="CC372" s="58"/>
      <c r="CD372" s="58"/>
      <c r="CE372" s="58"/>
      <c r="CF372" s="58"/>
      <c r="CG372" s="58"/>
      <c r="CH372" s="58"/>
      <c r="CI372" s="58"/>
      <c r="CJ372" s="58"/>
      <c r="CK372" s="58"/>
      <c r="CL372" s="58"/>
      <c r="CM372" s="58"/>
      <c r="CN372" s="58"/>
      <c r="CO372" s="58"/>
      <c r="CP372" s="58"/>
      <c r="CQ372" s="58"/>
      <c r="CR372" s="58"/>
      <c r="CS372" s="58"/>
      <c r="CT372" s="58"/>
      <c r="CU372" s="58"/>
      <c r="CV372" s="58"/>
      <c r="CW372" s="58"/>
      <c r="CX372" s="58"/>
      <c r="CY372" s="58"/>
      <c r="CZ372" s="58"/>
      <c r="DA372" s="58"/>
      <c r="DB372" s="58"/>
      <c r="DC372" s="58"/>
      <c r="DD372" s="58"/>
      <c r="DE372" s="58"/>
      <c r="DF372" s="58"/>
      <c r="DG372" s="58"/>
      <c r="DH372" s="58"/>
      <c r="DI372" s="58"/>
      <c r="DJ372" s="58"/>
      <c r="DK372" s="58"/>
      <c r="DL372" s="58"/>
      <c r="DM372" s="58"/>
      <c r="DN372" s="58"/>
      <c r="DO372" s="58"/>
      <c r="DP372" s="58"/>
      <c r="DQ372" s="58"/>
      <c r="DR372" s="58"/>
      <c r="DS372" s="58"/>
      <c r="DT372" s="58"/>
      <c r="DU372" s="58"/>
      <c r="DV372" s="58"/>
      <c r="DW372" s="58"/>
      <c r="DX372" s="58"/>
      <c r="DY372" s="58"/>
      <c r="DZ372" s="58"/>
      <c r="EA372" s="58"/>
      <c r="EB372" s="58"/>
      <c r="EC372" s="58"/>
      <c r="ED372" s="58"/>
      <c r="EE372" s="58"/>
      <c r="EF372" s="58"/>
      <c r="EG372" s="58"/>
      <c r="EH372" s="58"/>
      <c r="EI372" s="58"/>
      <c r="EJ372" s="58"/>
      <c r="EK372" s="58"/>
      <c r="EL372" s="58"/>
      <c r="EM372" s="58"/>
      <c r="EN372" s="58"/>
      <c r="EO372" s="58"/>
      <c r="EP372" s="58"/>
      <c r="EQ372" s="58"/>
      <c r="ER372" s="58"/>
      <c r="ES372" s="58"/>
      <c r="ET372" s="58"/>
      <c r="EU372" s="58"/>
      <c r="EV372" s="58"/>
      <c r="EW372" s="58"/>
      <c r="EX372" s="58"/>
      <c r="EY372" s="58"/>
      <c r="EZ372" s="58"/>
      <c r="FA372" s="58"/>
      <c r="FB372" s="58"/>
      <c r="FC372" s="58"/>
      <c r="FD372" s="58"/>
      <c r="FE372" s="58"/>
      <c r="FF372" s="58"/>
      <c r="FG372" s="58"/>
      <c r="FH372" s="58"/>
      <c r="FI372" s="58"/>
      <c r="FJ372" s="58"/>
      <c r="FK372" s="58"/>
      <c r="FL372" s="58"/>
      <c r="FM372" s="58"/>
      <c r="FN372" s="58"/>
      <c r="FO372" s="58"/>
      <c r="FP372" s="58"/>
      <c r="FQ372" s="58"/>
      <c r="FR372" s="58"/>
      <c r="FS372" s="58"/>
      <c r="FT372" s="58"/>
      <c r="FU372" s="58"/>
      <c r="FV372" s="58"/>
      <c r="FW372" s="58"/>
      <c r="FX372" s="58"/>
      <c r="FY372" s="58"/>
      <c r="FZ372" s="58"/>
      <c r="GA372" s="58"/>
      <c r="GB372" s="58"/>
      <c r="GC372" s="58"/>
      <c r="GD372" s="58"/>
      <c r="GE372" s="58"/>
      <c r="GF372" s="58"/>
      <c r="GG372" s="58"/>
      <c r="GH372" s="58"/>
      <c r="GI372" s="58"/>
      <c r="GJ372" s="58"/>
      <c r="GK372" s="58"/>
      <c r="GL372" s="58"/>
      <c r="GM372" s="58"/>
      <c r="GN372" s="58"/>
      <c r="GO372" s="58"/>
      <c r="GP372" s="58"/>
      <c r="GQ372" s="58"/>
      <c r="GR372" s="58"/>
      <c r="GS372" s="58"/>
      <c r="GT372" s="58"/>
      <c r="GU372" s="58"/>
      <c r="GV372" s="58"/>
      <c r="GW372" s="58"/>
      <c r="GX372" s="58"/>
      <c r="GY372" s="58"/>
      <c r="GZ372" s="58"/>
      <c r="HA372" s="58"/>
      <c r="HB372" s="58"/>
      <c r="HC372" s="58"/>
      <c r="HD372" s="58"/>
      <c r="HE372" s="58"/>
      <c r="HF372" s="58"/>
      <c r="HG372" s="58"/>
      <c r="HH372" s="58"/>
      <c r="HI372" s="58"/>
      <c r="HJ372" s="58"/>
      <c r="HK372" s="58"/>
      <c r="HL372" s="58"/>
      <c r="HM372" s="58"/>
      <c r="HN372" s="58"/>
      <c r="HO372" s="58"/>
      <c r="HP372" s="58"/>
      <c r="HQ372" s="58"/>
      <c r="HR372" s="58"/>
      <c r="HS372" s="58"/>
      <c r="HT372" s="58"/>
      <c r="HU372" s="58"/>
      <c r="HV372" s="58"/>
    </row>
    <row r="373" spans="1:230" s="51" customFormat="1" ht="78.400000000000006" customHeight="1">
      <c r="A373" s="12">
        <v>350</v>
      </c>
      <c r="B373" s="55" t="s">
        <v>753</v>
      </c>
      <c r="C373" s="14" t="s">
        <v>15</v>
      </c>
      <c r="D373" s="56" t="s">
        <v>754</v>
      </c>
      <c r="E373" s="57" t="s">
        <v>166</v>
      </c>
      <c r="F373" s="57">
        <v>800</v>
      </c>
      <c r="G373" s="48">
        <v>49.107142857142854</v>
      </c>
      <c r="H373" s="46" t="s">
        <v>761</v>
      </c>
      <c r="I373" s="49" t="s">
        <v>676</v>
      </c>
      <c r="J373" s="48">
        <f t="shared" si="18"/>
        <v>39285.714285714283</v>
      </c>
      <c r="K373" s="50"/>
      <c r="L373" s="50">
        <f t="shared" si="19"/>
        <v>44000</v>
      </c>
      <c r="M373" s="58"/>
      <c r="N373" s="58"/>
      <c r="O373" s="58"/>
      <c r="P373" s="58"/>
      <c r="Q373" s="58"/>
      <c r="R373" s="58"/>
      <c r="S373" s="58"/>
      <c r="T373" s="58"/>
      <c r="U373" s="58"/>
      <c r="V373" s="58"/>
      <c r="W373" s="58"/>
      <c r="X373" s="58"/>
      <c r="Y373" s="58"/>
      <c r="Z373" s="58"/>
      <c r="AA373" s="58"/>
      <c r="AB373" s="58"/>
      <c r="AC373" s="58"/>
      <c r="AD373" s="58"/>
      <c r="AE373" s="58"/>
      <c r="AF373" s="58"/>
      <c r="AG373" s="58"/>
      <c r="AH373" s="58"/>
      <c r="AI373" s="58"/>
      <c r="AJ373" s="58"/>
      <c r="AK373" s="58"/>
      <c r="AL373" s="58"/>
      <c r="AM373" s="58"/>
      <c r="AN373" s="58"/>
      <c r="AO373" s="58"/>
      <c r="AP373" s="58"/>
      <c r="AQ373" s="58"/>
      <c r="AR373" s="58"/>
      <c r="AS373" s="58"/>
      <c r="AT373" s="58"/>
      <c r="AU373" s="58"/>
      <c r="AV373" s="58"/>
      <c r="AW373" s="58"/>
      <c r="AX373" s="58"/>
      <c r="AY373" s="58"/>
      <c r="AZ373" s="58"/>
      <c r="BA373" s="58"/>
      <c r="BB373" s="58"/>
      <c r="BC373" s="58"/>
      <c r="BD373" s="58"/>
      <c r="BE373" s="58"/>
      <c r="BF373" s="58"/>
      <c r="BG373" s="58"/>
      <c r="BH373" s="58"/>
      <c r="BI373" s="58"/>
      <c r="BJ373" s="58"/>
      <c r="BK373" s="58"/>
      <c r="BL373" s="58"/>
      <c r="BM373" s="58"/>
      <c r="BN373" s="58"/>
      <c r="BO373" s="58"/>
      <c r="BP373" s="58"/>
      <c r="BQ373" s="58"/>
      <c r="BR373" s="58"/>
      <c r="BS373" s="58"/>
      <c r="BT373" s="58"/>
      <c r="BU373" s="58"/>
      <c r="BV373" s="58"/>
      <c r="BW373" s="58"/>
      <c r="BX373" s="58"/>
      <c r="BY373" s="58"/>
      <c r="BZ373" s="58"/>
      <c r="CA373" s="58"/>
      <c r="CB373" s="58"/>
      <c r="CC373" s="58"/>
      <c r="CD373" s="58"/>
      <c r="CE373" s="58"/>
      <c r="CF373" s="58"/>
      <c r="CG373" s="58"/>
      <c r="CH373" s="58"/>
      <c r="CI373" s="58"/>
      <c r="CJ373" s="58"/>
      <c r="CK373" s="58"/>
      <c r="CL373" s="58"/>
      <c r="CM373" s="58"/>
      <c r="CN373" s="58"/>
      <c r="CO373" s="58"/>
      <c r="CP373" s="58"/>
      <c r="CQ373" s="58"/>
      <c r="CR373" s="58"/>
      <c r="CS373" s="58"/>
      <c r="CT373" s="58"/>
      <c r="CU373" s="58"/>
      <c r="CV373" s="58"/>
      <c r="CW373" s="58"/>
      <c r="CX373" s="58"/>
      <c r="CY373" s="58"/>
      <c r="CZ373" s="58"/>
      <c r="DA373" s="58"/>
      <c r="DB373" s="58"/>
      <c r="DC373" s="58"/>
      <c r="DD373" s="58"/>
      <c r="DE373" s="58"/>
      <c r="DF373" s="58"/>
      <c r="DG373" s="58"/>
      <c r="DH373" s="58"/>
      <c r="DI373" s="58"/>
      <c r="DJ373" s="58"/>
      <c r="DK373" s="58"/>
      <c r="DL373" s="58"/>
      <c r="DM373" s="58"/>
      <c r="DN373" s="58"/>
      <c r="DO373" s="58"/>
      <c r="DP373" s="58"/>
      <c r="DQ373" s="58"/>
      <c r="DR373" s="58"/>
      <c r="DS373" s="58"/>
      <c r="DT373" s="58"/>
      <c r="DU373" s="58"/>
      <c r="DV373" s="58"/>
      <c r="DW373" s="58"/>
      <c r="DX373" s="58"/>
      <c r="DY373" s="58"/>
      <c r="DZ373" s="58"/>
      <c r="EA373" s="58"/>
      <c r="EB373" s="58"/>
      <c r="EC373" s="58"/>
      <c r="ED373" s="58"/>
      <c r="EE373" s="58"/>
      <c r="EF373" s="58"/>
      <c r="EG373" s="58"/>
      <c r="EH373" s="58"/>
      <c r="EI373" s="58"/>
      <c r="EJ373" s="58"/>
      <c r="EK373" s="58"/>
      <c r="EL373" s="58"/>
      <c r="EM373" s="58"/>
      <c r="EN373" s="58"/>
      <c r="EO373" s="58"/>
      <c r="EP373" s="58"/>
      <c r="EQ373" s="58"/>
      <c r="ER373" s="58"/>
      <c r="ES373" s="58"/>
      <c r="ET373" s="58"/>
      <c r="EU373" s="58"/>
      <c r="EV373" s="58"/>
      <c r="EW373" s="58"/>
      <c r="EX373" s="58"/>
      <c r="EY373" s="58"/>
      <c r="EZ373" s="58"/>
      <c r="FA373" s="58"/>
      <c r="FB373" s="58"/>
      <c r="FC373" s="58"/>
      <c r="FD373" s="58"/>
      <c r="FE373" s="58"/>
      <c r="FF373" s="58"/>
      <c r="FG373" s="58"/>
      <c r="FH373" s="58"/>
      <c r="FI373" s="58"/>
      <c r="FJ373" s="58"/>
      <c r="FK373" s="58"/>
      <c r="FL373" s="58"/>
      <c r="FM373" s="58"/>
      <c r="FN373" s="58"/>
      <c r="FO373" s="58"/>
      <c r="FP373" s="58"/>
      <c r="FQ373" s="58"/>
      <c r="FR373" s="58"/>
      <c r="FS373" s="58"/>
      <c r="FT373" s="58"/>
      <c r="FU373" s="58"/>
      <c r="FV373" s="58"/>
      <c r="FW373" s="58"/>
      <c r="FX373" s="58"/>
      <c r="FY373" s="58"/>
      <c r="FZ373" s="58"/>
      <c r="GA373" s="58"/>
      <c r="GB373" s="58"/>
      <c r="GC373" s="58"/>
      <c r="GD373" s="58"/>
      <c r="GE373" s="58"/>
      <c r="GF373" s="58"/>
      <c r="GG373" s="58"/>
      <c r="GH373" s="58"/>
      <c r="GI373" s="58"/>
      <c r="GJ373" s="58"/>
      <c r="GK373" s="58"/>
      <c r="GL373" s="58"/>
      <c r="GM373" s="58"/>
      <c r="GN373" s="58"/>
      <c r="GO373" s="58"/>
      <c r="GP373" s="58"/>
      <c r="GQ373" s="58"/>
      <c r="GR373" s="58"/>
      <c r="GS373" s="58"/>
      <c r="GT373" s="58"/>
      <c r="GU373" s="58"/>
      <c r="GV373" s="58"/>
      <c r="GW373" s="58"/>
      <c r="GX373" s="58"/>
      <c r="GY373" s="58"/>
      <c r="GZ373" s="58"/>
      <c r="HA373" s="58"/>
      <c r="HB373" s="58"/>
      <c r="HC373" s="58"/>
      <c r="HD373" s="58"/>
      <c r="HE373" s="58"/>
      <c r="HF373" s="58"/>
      <c r="HG373" s="58"/>
      <c r="HH373" s="58"/>
      <c r="HI373" s="58"/>
      <c r="HJ373" s="58"/>
      <c r="HK373" s="58"/>
      <c r="HL373" s="58"/>
      <c r="HM373" s="58"/>
      <c r="HN373" s="58"/>
      <c r="HO373" s="58"/>
      <c r="HP373" s="58"/>
      <c r="HQ373" s="58"/>
      <c r="HR373" s="58"/>
      <c r="HS373" s="58"/>
      <c r="HT373" s="58"/>
      <c r="HU373" s="58"/>
      <c r="HV373" s="58"/>
    </row>
    <row r="374" spans="1:230" s="51" customFormat="1" ht="45">
      <c r="A374" s="12">
        <v>351</v>
      </c>
      <c r="B374" s="56" t="s">
        <v>755</v>
      </c>
      <c r="C374" s="14" t="s">
        <v>15</v>
      </c>
      <c r="D374" s="56" t="s">
        <v>756</v>
      </c>
      <c r="E374" s="57" t="s">
        <v>166</v>
      </c>
      <c r="F374" s="57">
        <v>400</v>
      </c>
      <c r="G374" s="48">
        <v>52.678571428571423</v>
      </c>
      <c r="H374" s="46" t="s">
        <v>761</v>
      </c>
      <c r="I374" s="49" t="s">
        <v>676</v>
      </c>
      <c r="J374" s="48">
        <f t="shared" si="18"/>
        <v>21071.428571428569</v>
      </c>
      <c r="K374" s="50"/>
      <c r="L374" s="50">
        <f t="shared" si="19"/>
        <v>23600</v>
      </c>
      <c r="M374" s="58"/>
      <c r="N374" s="58"/>
      <c r="O374" s="58"/>
      <c r="P374" s="58"/>
      <c r="Q374" s="58"/>
      <c r="R374" s="58"/>
      <c r="S374" s="58"/>
      <c r="T374" s="58"/>
      <c r="U374" s="58"/>
      <c r="V374" s="58"/>
      <c r="W374" s="58"/>
      <c r="X374" s="58"/>
      <c r="Y374" s="58"/>
      <c r="Z374" s="58"/>
      <c r="AA374" s="58"/>
      <c r="AB374" s="58"/>
      <c r="AC374" s="58"/>
      <c r="AD374" s="58"/>
      <c r="AE374" s="58"/>
      <c r="AF374" s="58"/>
      <c r="AG374" s="58"/>
      <c r="AH374" s="58"/>
      <c r="AI374" s="58"/>
      <c r="AJ374" s="58"/>
      <c r="AK374" s="58"/>
      <c r="AL374" s="58"/>
      <c r="AM374" s="58"/>
      <c r="AN374" s="58"/>
      <c r="AO374" s="58"/>
      <c r="AP374" s="58"/>
      <c r="AQ374" s="58"/>
      <c r="AR374" s="58"/>
      <c r="AS374" s="58"/>
      <c r="AT374" s="58"/>
      <c r="AU374" s="58"/>
      <c r="AV374" s="58"/>
      <c r="AW374" s="58"/>
      <c r="AX374" s="58"/>
      <c r="AY374" s="58"/>
      <c r="AZ374" s="58"/>
      <c r="BA374" s="58"/>
      <c r="BB374" s="58"/>
      <c r="BC374" s="58"/>
      <c r="BD374" s="58"/>
      <c r="BE374" s="58"/>
      <c r="BF374" s="58"/>
      <c r="BG374" s="58"/>
      <c r="BH374" s="58"/>
      <c r="BI374" s="58"/>
      <c r="BJ374" s="58"/>
      <c r="BK374" s="58"/>
      <c r="BL374" s="58"/>
      <c r="BM374" s="58"/>
      <c r="BN374" s="58"/>
      <c r="BO374" s="58"/>
      <c r="BP374" s="58"/>
      <c r="BQ374" s="58"/>
      <c r="BR374" s="58"/>
      <c r="BS374" s="58"/>
      <c r="BT374" s="58"/>
      <c r="BU374" s="58"/>
      <c r="BV374" s="58"/>
      <c r="BW374" s="58"/>
      <c r="BX374" s="58"/>
      <c r="BY374" s="58"/>
      <c r="BZ374" s="58"/>
      <c r="CA374" s="58"/>
      <c r="CB374" s="58"/>
      <c r="CC374" s="58"/>
      <c r="CD374" s="58"/>
      <c r="CE374" s="58"/>
      <c r="CF374" s="58"/>
      <c r="CG374" s="58"/>
      <c r="CH374" s="58"/>
      <c r="CI374" s="58"/>
      <c r="CJ374" s="58"/>
      <c r="CK374" s="58"/>
      <c r="CL374" s="58"/>
      <c r="CM374" s="58"/>
      <c r="CN374" s="58"/>
      <c r="CO374" s="58"/>
      <c r="CP374" s="58"/>
      <c r="CQ374" s="58"/>
      <c r="CR374" s="58"/>
      <c r="CS374" s="58"/>
      <c r="CT374" s="58"/>
      <c r="CU374" s="58"/>
      <c r="CV374" s="58"/>
      <c r="CW374" s="58"/>
      <c r="CX374" s="58"/>
      <c r="CY374" s="58"/>
      <c r="CZ374" s="58"/>
      <c r="DA374" s="58"/>
      <c r="DB374" s="58"/>
      <c r="DC374" s="58"/>
      <c r="DD374" s="58"/>
      <c r="DE374" s="58"/>
      <c r="DF374" s="58"/>
      <c r="DG374" s="58"/>
      <c r="DH374" s="58"/>
      <c r="DI374" s="58"/>
      <c r="DJ374" s="58"/>
      <c r="DK374" s="58"/>
      <c r="DL374" s="58"/>
      <c r="DM374" s="58"/>
      <c r="DN374" s="58"/>
      <c r="DO374" s="58"/>
      <c r="DP374" s="58"/>
      <c r="DQ374" s="58"/>
      <c r="DR374" s="58"/>
      <c r="DS374" s="58"/>
      <c r="DT374" s="58"/>
      <c r="DU374" s="58"/>
      <c r="DV374" s="58"/>
      <c r="DW374" s="58"/>
      <c r="DX374" s="58"/>
      <c r="DY374" s="58"/>
      <c r="DZ374" s="58"/>
      <c r="EA374" s="58"/>
      <c r="EB374" s="58"/>
      <c r="EC374" s="58"/>
      <c r="ED374" s="58"/>
      <c r="EE374" s="58"/>
      <c r="EF374" s="58"/>
      <c r="EG374" s="58"/>
      <c r="EH374" s="58"/>
      <c r="EI374" s="58"/>
      <c r="EJ374" s="58"/>
      <c r="EK374" s="58"/>
      <c r="EL374" s="58"/>
      <c r="EM374" s="58"/>
      <c r="EN374" s="58"/>
      <c r="EO374" s="58"/>
      <c r="EP374" s="58"/>
      <c r="EQ374" s="58"/>
      <c r="ER374" s="58"/>
      <c r="ES374" s="58"/>
      <c r="ET374" s="58"/>
      <c r="EU374" s="58"/>
      <c r="EV374" s="58"/>
      <c r="EW374" s="58"/>
      <c r="EX374" s="58"/>
      <c r="EY374" s="58"/>
      <c r="EZ374" s="58"/>
      <c r="FA374" s="58"/>
      <c r="FB374" s="58"/>
      <c r="FC374" s="58"/>
      <c r="FD374" s="58"/>
      <c r="FE374" s="58"/>
      <c r="FF374" s="58"/>
      <c r="FG374" s="58"/>
      <c r="FH374" s="58"/>
      <c r="FI374" s="58"/>
      <c r="FJ374" s="58"/>
      <c r="FK374" s="58"/>
      <c r="FL374" s="58"/>
      <c r="FM374" s="58"/>
      <c r="FN374" s="58"/>
      <c r="FO374" s="58"/>
      <c r="FP374" s="58"/>
      <c r="FQ374" s="58"/>
      <c r="FR374" s="58"/>
      <c r="FS374" s="58"/>
      <c r="FT374" s="58"/>
      <c r="FU374" s="58"/>
      <c r="FV374" s="58"/>
      <c r="FW374" s="58"/>
      <c r="FX374" s="58"/>
      <c r="FY374" s="58"/>
      <c r="FZ374" s="58"/>
      <c r="GA374" s="58"/>
      <c r="GB374" s="58"/>
      <c r="GC374" s="58"/>
      <c r="GD374" s="58"/>
      <c r="GE374" s="58"/>
      <c r="GF374" s="58"/>
      <c r="GG374" s="58"/>
      <c r="GH374" s="58"/>
      <c r="GI374" s="58"/>
      <c r="GJ374" s="58"/>
      <c r="GK374" s="58"/>
      <c r="GL374" s="58"/>
      <c r="GM374" s="58"/>
      <c r="GN374" s="58"/>
      <c r="GO374" s="58"/>
      <c r="GP374" s="58"/>
      <c r="GQ374" s="58"/>
      <c r="GR374" s="58"/>
      <c r="GS374" s="58"/>
      <c r="GT374" s="58"/>
      <c r="GU374" s="58"/>
      <c r="GV374" s="58"/>
      <c r="GW374" s="58"/>
      <c r="GX374" s="58"/>
      <c r="GY374" s="58"/>
      <c r="GZ374" s="58"/>
      <c r="HA374" s="58"/>
      <c r="HB374" s="58"/>
      <c r="HC374" s="58"/>
      <c r="HD374" s="58"/>
      <c r="HE374" s="58"/>
      <c r="HF374" s="58"/>
      <c r="HG374" s="58"/>
      <c r="HH374" s="58"/>
      <c r="HI374" s="58"/>
      <c r="HJ374" s="58"/>
      <c r="HK374" s="58"/>
      <c r="HL374" s="58"/>
      <c r="HM374" s="58"/>
      <c r="HN374" s="58"/>
      <c r="HO374" s="58"/>
      <c r="HP374" s="58"/>
      <c r="HQ374" s="58"/>
      <c r="HR374" s="58"/>
      <c r="HS374" s="58"/>
      <c r="HT374" s="58"/>
      <c r="HU374" s="58"/>
      <c r="HV374" s="58"/>
    </row>
    <row r="375" spans="1:230" s="51" customFormat="1" ht="45">
      <c r="A375" s="12">
        <v>352</v>
      </c>
      <c r="B375" s="56" t="s">
        <v>757</v>
      </c>
      <c r="C375" s="14" t="s">
        <v>15</v>
      </c>
      <c r="D375" s="56" t="s">
        <v>758</v>
      </c>
      <c r="E375" s="57" t="s">
        <v>166</v>
      </c>
      <c r="F375" s="57">
        <v>20</v>
      </c>
      <c r="G375" s="48">
        <v>71.428571428571416</v>
      </c>
      <c r="H375" s="46" t="s">
        <v>761</v>
      </c>
      <c r="I375" s="49" t="s">
        <v>676</v>
      </c>
      <c r="J375" s="48">
        <f t="shared" si="18"/>
        <v>1428.5714285714284</v>
      </c>
      <c r="K375" s="50"/>
      <c r="L375" s="50">
        <f t="shared" si="19"/>
        <v>1600</v>
      </c>
      <c r="M375" s="58"/>
      <c r="N375" s="58"/>
      <c r="O375" s="58"/>
      <c r="P375" s="58"/>
      <c r="Q375" s="58"/>
      <c r="R375" s="58"/>
      <c r="S375" s="58"/>
      <c r="T375" s="58"/>
      <c r="U375" s="58"/>
      <c r="V375" s="58"/>
      <c r="W375" s="58"/>
      <c r="X375" s="58"/>
      <c r="Y375" s="58"/>
      <c r="Z375" s="58"/>
      <c r="AA375" s="58"/>
      <c r="AB375" s="58"/>
      <c r="AC375" s="58"/>
      <c r="AD375" s="58"/>
      <c r="AE375" s="58"/>
      <c r="AF375" s="58"/>
      <c r="AG375" s="58"/>
      <c r="AH375" s="58"/>
      <c r="AI375" s="58"/>
      <c r="AJ375" s="58"/>
      <c r="AK375" s="58"/>
      <c r="AL375" s="58"/>
      <c r="AM375" s="58"/>
      <c r="AN375" s="58"/>
      <c r="AO375" s="58"/>
      <c r="AP375" s="58"/>
      <c r="AQ375" s="58"/>
      <c r="AR375" s="58"/>
      <c r="AS375" s="58"/>
      <c r="AT375" s="58"/>
      <c r="AU375" s="58"/>
      <c r="AV375" s="58"/>
      <c r="AW375" s="58"/>
      <c r="AX375" s="58"/>
      <c r="AY375" s="58"/>
      <c r="AZ375" s="58"/>
      <c r="BA375" s="58"/>
      <c r="BB375" s="58"/>
      <c r="BC375" s="58"/>
      <c r="BD375" s="58"/>
      <c r="BE375" s="58"/>
      <c r="BF375" s="58"/>
      <c r="BG375" s="58"/>
      <c r="BH375" s="58"/>
      <c r="BI375" s="58"/>
      <c r="BJ375" s="58"/>
      <c r="BK375" s="58"/>
      <c r="BL375" s="58"/>
      <c r="BM375" s="58"/>
      <c r="BN375" s="58"/>
      <c r="BO375" s="58"/>
      <c r="BP375" s="58"/>
      <c r="BQ375" s="58"/>
      <c r="BR375" s="58"/>
      <c r="BS375" s="58"/>
      <c r="BT375" s="58"/>
      <c r="BU375" s="58"/>
      <c r="BV375" s="58"/>
      <c r="BW375" s="58"/>
      <c r="BX375" s="58"/>
      <c r="BY375" s="58"/>
      <c r="BZ375" s="58"/>
      <c r="CA375" s="58"/>
      <c r="CB375" s="58"/>
      <c r="CC375" s="58"/>
      <c r="CD375" s="58"/>
      <c r="CE375" s="58"/>
      <c r="CF375" s="58"/>
      <c r="CG375" s="58"/>
      <c r="CH375" s="58"/>
      <c r="CI375" s="58"/>
      <c r="CJ375" s="58"/>
      <c r="CK375" s="58"/>
      <c r="CL375" s="58"/>
      <c r="CM375" s="58"/>
      <c r="CN375" s="58"/>
      <c r="CO375" s="58"/>
      <c r="CP375" s="58"/>
      <c r="CQ375" s="58"/>
      <c r="CR375" s="58"/>
      <c r="CS375" s="58"/>
      <c r="CT375" s="58"/>
      <c r="CU375" s="58"/>
      <c r="CV375" s="58"/>
      <c r="CW375" s="58"/>
      <c r="CX375" s="58"/>
      <c r="CY375" s="58"/>
      <c r="CZ375" s="58"/>
      <c r="DA375" s="58"/>
      <c r="DB375" s="58"/>
      <c r="DC375" s="58"/>
      <c r="DD375" s="58"/>
      <c r="DE375" s="58"/>
      <c r="DF375" s="58"/>
      <c r="DG375" s="58"/>
      <c r="DH375" s="58"/>
      <c r="DI375" s="58"/>
      <c r="DJ375" s="58"/>
      <c r="DK375" s="58"/>
      <c r="DL375" s="58"/>
      <c r="DM375" s="58"/>
      <c r="DN375" s="58"/>
      <c r="DO375" s="58"/>
      <c r="DP375" s="58"/>
      <c r="DQ375" s="58"/>
      <c r="DR375" s="58"/>
      <c r="DS375" s="58"/>
      <c r="DT375" s="58"/>
      <c r="DU375" s="58"/>
      <c r="DV375" s="58"/>
      <c r="DW375" s="58"/>
      <c r="DX375" s="58"/>
      <c r="DY375" s="58"/>
      <c r="DZ375" s="58"/>
      <c r="EA375" s="58"/>
      <c r="EB375" s="58"/>
      <c r="EC375" s="58"/>
      <c r="ED375" s="58"/>
      <c r="EE375" s="58"/>
      <c r="EF375" s="58"/>
      <c r="EG375" s="58"/>
      <c r="EH375" s="58"/>
      <c r="EI375" s="58"/>
      <c r="EJ375" s="58"/>
      <c r="EK375" s="58"/>
      <c r="EL375" s="58"/>
      <c r="EM375" s="58"/>
      <c r="EN375" s="58"/>
      <c r="EO375" s="58"/>
      <c r="EP375" s="58"/>
      <c r="EQ375" s="58"/>
      <c r="ER375" s="58"/>
      <c r="ES375" s="58"/>
      <c r="ET375" s="58"/>
      <c r="EU375" s="58"/>
      <c r="EV375" s="58"/>
      <c r="EW375" s="58"/>
      <c r="EX375" s="58"/>
      <c r="EY375" s="58"/>
      <c r="EZ375" s="58"/>
      <c r="FA375" s="58"/>
      <c r="FB375" s="58"/>
      <c r="FC375" s="58"/>
      <c r="FD375" s="58"/>
      <c r="FE375" s="58"/>
      <c r="FF375" s="58"/>
      <c r="FG375" s="58"/>
      <c r="FH375" s="58"/>
      <c r="FI375" s="58"/>
      <c r="FJ375" s="58"/>
      <c r="FK375" s="58"/>
      <c r="FL375" s="58"/>
      <c r="FM375" s="58"/>
      <c r="FN375" s="58"/>
      <c r="FO375" s="58"/>
      <c r="FP375" s="58"/>
      <c r="FQ375" s="58"/>
      <c r="FR375" s="58"/>
      <c r="FS375" s="58"/>
      <c r="FT375" s="58"/>
      <c r="FU375" s="58"/>
      <c r="FV375" s="58"/>
      <c r="FW375" s="58"/>
      <c r="FX375" s="58"/>
      <c r="FY375" s="58"/>
      <c r="FZ375" s="58"/>
      <c r="GA375" s="58"/>
      <c r="GB375" s="58"/>
      <c r="GC375" s="58"/>
      <c r="GD375" s="58"/>
      <c r="GE375" s="58"/>
      <c r="GF375" s="58"/>
      <c r="GG375" s="58"/>
      <c r="GH375" s="58"/>
      <c r="GI375" s="58"/>
      <c r="GJ375" s="58"/>
      <c r="GK375" s="58"/>
      <c r="GL375" s="58"/>
      <c r="GM375" s="58"/>
      <c r="GN375" s="58"/>
      <c r="GO375" s="58"/>
      <c r="GP375" s="58"/>
      <c r="GQ375" s="58"/>
      <c r="GR375" s="58"/>
      <c r="GS375" s="58"/>
      <c r="GT375" s="58"/>
      <c r="GU375" s="58"/>
      <c r="GV375" s="58"/>
      <c r="GW375" s="58"/>
      <c r="GX375" s="58"/>
      <c r="GY375" s="58"/>
      <c r="GZ375" s="58"/>
      <c r="HA375" s="58"/>
      <c r="HB375" s="58"/>
      <c r="HC375" s="58"/>
      <c r="HD375" s="58"/>
      <c r="HE375" s="58"/>
      <c r="HF375" s="58"/>
      <c r="HG375" s="58"/>
      <c r="HH375" s="58"/>
      <c r="HI375" s="58"/>
      <c r="HJ375" s="58"/>
      <c r="HK375" s="58"/>
      <c r="HL375" s="58"/>
      <c r="HM375" s="58"/>
      <c r="HN375" s="58"/>
      <c r="HO375" s="58"/>
      <c r="HP375" s="58"/>
      <c r="HQ375" s="58"/>
      <c r="HR375" s="58"/>
      <c r="HS375" s="58"/>
      <c r="HT375" s="58"/>
      <c r="HU375" s="58"/>
      <c r="HV375" s="58"/>
    </row>
    <row r="376" spans="1:230" s="51" customFormat="1" ht="58.9" customHeight="1">
      <c r="A376" s="12">
        <v>353</v>
      </c>
      <c r="B376" s="59" t="s">
        <v>759</v>
      </c>
      <c r="C376" s="14" t="s">
        <v>15</v>
      </c>
      <c r="D376" s="56" t="s">
        <v>760</v>
      </c>
      <c r="E376" s="57" t="s">
        <v>166</v>
      </c>
      <c r="F376" s="57">
        <v>15</v>
      </c>
      <c r="G376" s="48">
        <v>223.21428571428569</v>
      </c>
      <c r="H376" s="46" t="s">
        <v>761</v>
      </c>
      <c r="I376" s="49" t="s">
        <v>676</v>
      </c>
      <c r="J376" s="48">
        <f t="shared" si="18"/>
        <v>3348.2142857142853</v>
      </c>
      <c r="K376" s="50"/>
      <c r="L376" s="50">
        <f t="shared" si="19"/>
        <v>3750</v>
      </c>
      <c r="M376" s="58"/>
      <c r="N376" s="58"/>
      <c r="O376" s="58"/>
      <c r="P376" s="58"/>
      <c r="Q376" s="58"/>
      <c r="R376" s="58"/>
      <c r="S376" s="58"/>
      <c r="T376" s="58"/>
      <c r="U376" s="58"/>
      <c r="V376" s="58"/>
      <c r="W376" s="58"/>
      <c r="X376" s="58"/>
      <c r="Y376" s="58"/>
      <c r="Z376" s="58"/>
      <c r="AA376" s="58"/>
      <c r="AB376" s="58"/>
      <c r="AC376" s="58"/>
      <c r="AD376" s="58"/>
      <c r="AE376" s="58"/>
      <c r="AF376" s="58"/>
      <c r="AG376" s="58"/>
      <c r="AH376" s="58"/>
      <c r="AI376" s="58"/>
      <c r="AJ376" s="58"/>
      <c r="AK376" s="58"/>
      <c r="AL376" s="58"/>
      <c r="AM376" s="58"/>
      <c r="AN376" s="58"/>
      <c r="AO376" s="58"/>
      <c r="AP376" s="58"/>
      <c r="AQ376" s="58"/>
      <c r="AR376" s="58"/>
      <c r="AS376" s="58"/>
      <c r="AT376" s="58"/>
      <c r="AU376" s="58"/>
      <c r="AV376" s="58"/>
      <c r="AW376" s="58"/>
      <c r="AX376" s="58"/>
      <c r="AY376" s="58"/>
      <c r="AZ376" s="58"/>
      <c r="BA376" s="58"/>
      <c r="BB376" s="58"/>
      <c r="BC376" s="58"/>
      <c r="BD376" s="58"/>
      <c r="BE376" s="58"/>
      <c r="BF376" s="58"/>
      <c r="BG376" s="58"/>
      <c r="BH376" s="58"/>
      <c r="BI376" s="58"/>
      <c r="BJ376" s="58"/>
      <c r="BK376" s="58"/>
      <c r="BL376" s="58"/>
      <c r="BM376" s="58"/>
      <c r="BN376" s="58"/>
      <c r="BO376" s="58"/>
      <c r="BP376" s="58"/>
      <c r="BQ376" s="58"/>
      <c r="BR376" s="58"/>
      <c r="BS376" s="58"/>
      <c r="BT376" s="58"/>
      <c r="BU376" s="58"/>
      <c r="BV376" s="58"/>
      <c r="BW376" s="58"/>
      <c r="BX376" s="58"/>
      <c r="BY376" s="58"/>
      <c r="BZ376" s="58"/>
      <c r="CA376" s="58"/>
      <c r="CB376" s="58"/>
      <c r="CC376" s="58"/>
      <c r="CD376" s="58"/>
      <c r="CE376" s="58"/>
      <c r="CF376" s="58"/>
      <c r="CG376" s="58"/>
      <c r="CH376" s="58"/>
      <c r="CI376" s="58"/>
      <c r="CJ376" s="58"/>
      <c r="CK376" s="58"/>
      <c r="CL376" s="58"/>
      <c r="CM376" s="58"/>
      <c r="CN376" s="58"/>
      <c r="CO376" s="58"/>
      <c r="CP376" s="58"/>
      <c r="CQ376" s="58"/>
      <c r="CR376" s="58"/>
      <c r="CS376" s="58"/>
      <c r="CT376" s="58"/>
      <c r="CU376" s="58"/>
      <c r="CV376" s="58"/>
      <c r="CW376" s="58"/>
      <c r="CX376" s="58"/>
      <c r="CY376" s="58"/>
      <c r="CZ376" s="58"/>
      <c r="DA376" s="58"/>
      <c r="DB376" s="58"/>
      <c r="DC376" s="58"/>
      <c r="DD376" s="58"/>
      <c r="DE376" s="58"/>
      <c r="DF376" s="58"/>
      <c r="DG376" s="58"/>
      <c r="DH376" s="58"/>
      <c r="DI376" s="58"/>
      <c r="DJ376" s="58"/>
      <c r="DK376" s="58"/>
      <c r="DL376" s="58"/>
      <c r="DM376" s="58"/>
      <c r="DN376" s="58"/>
      <c r="DO376" s="58"/>
      <c r="DP376" s="58"/>
      <c r="DQ376" s="58"/>
      <c r="DR376" s="58"/>
      <c r="DS376" s="58"/>
      <c r="DT376" s="58"/>
      <c r="DU376" s="58"/>
      <c r="DV376" s="58"/>
      <c r="DW376" s="58"/>
      <c r="DX376" s="58"/>
      <c r="DY376" s="58"/>
      <c r="DZ376" s="58"/>
      <c r="EA376" s="58"/>
      <c r="EB376" s="58"/>
      <c r="EC376" s="58"/>
      <c r="ED376" s="58"/>
      <c r="EE376" s="58"/>
      <c r="EF376" s="58"/>
      <c r="EG376" s="58"/>
      <c r="EH376" s="58"/>
      <c r="EI376" s="58"/>
      <c r="EJ376" s="58"/>
      <c r="EK376" s="58"/>
      <c r="EL376" s="58"/>
      <c r="EM376" s="58"/>
      <c r="EN376" s="58"/>
      <c r="EO376" s="58"/>
      <c r="EP376" s="58"/>
      <c r="EQ376" s="58"/>
      <c r="ER376" s="58"/>
      <c r="ES376" s="58"/>
      <c r="ET376" s="58"/>
      <c r="EU376" s="58"/>
      <c r="EV376" s="58"/>
      <c r="EW376" s="58"/>
      <c r="EX376" s="58"/>
      <c r="EY376" s="58"/>
      <c r="EZ376" s="58"/>
      <c r="FA376" s="58"/>
      <c r="FB376" s="58"/>
      <c r="FC376" s="58"/>
      <c r="FD376" s="58"/>
      <c r="FE376" s="58"/>
      <c r="FF376" s="58"/>
      <c r="FG376" s="58"/>
      <c r="FH376" s="58"/>
      <c r="FI376" s="58"/>
      <c r="FJ376" s="58"/>
      <c r="FK376" s="58"/>
      <c r="FL376" s="58"/>
      <c r="FM376" s="58"/>
      <c r="FN376" s="58"/>
      <c r="FO376" s="58"/>
      <c r="FP376" s="58"/>
      <c r="FQ376" s="58"/>
      <c r="FR376" s="58"/>
      <c r="FS376" s="58"/>
      <c r="FT376" s="58"/>
      <c r="FU376" s="58"/>
      <c r="FV376" s="58"/>
      <c r="FW376" s="58"/>
      <c r="FX376" s="58"/>
      <c r="FY376" s="58"/>
      <c r="FZ376" s="58"/>
      <c r="GA376" s="58"/>
      <c r="GB376" s="58"/>
      <c r="GC376" s="58"/>
      <c r="GD376" s="58"/>
      <c r="GE376" s="58"/>
      <c r="GF376" s="58"/>
      <c r="GG376" s="58"/>
      <c r="GH376" s="58"/>
      <c r="GI376" s="58"/>
      <c r="GJ376" s="58"/>
      <c r="GK376" s="58"/>
      <c r="GL376" s="58"/>
      <c r="GM376" s="58"/>
      <c r="GN376" s="58"/>
      <c r="GO376" s="58"/>
      <c r="GP376" s="58"/>
      <c r="GQ376" s="58"/>
      <c r="GR376" s="58"/>
      <c r="GS376" s="58"/>
      <c r="GT376" s="58"/>
      <c r="GU376" s="58"/>
      <c r="GV376" s="58"/>
      <c r="GW376" s="58"/>
      <c r="GX376" s="58"/>
      <c r="GY376" s="58"/>
      <c r="GZ376" s="58"/>
      <c r="HA376" s="58"/>
      <c r="HB376" s="58"/>
      <c r="HC376" s="58"/>
      <c r="HD376" s="58"/>
      <c r="HE376" s="58"/>
      <c r="HF376" s="58"/>
      <c r="HG376" s="58"/>
      <c r="HH376" s="58"/>
      <c r="HI376" s="58"/>
      <c r="HJ376" s="58"/>
      <c r="HK376" s="58"/>
      <c r="HL376" s="58"/>
      <c r="HM376" s="58"/>
      <c r="HN376" s="58"/>
      <c r="HO376" s="58"/>
      <c r="HP376" s="58"/>
      <c r="HQ376" s="58"/>
      <c r="HR376" s="58"/>
      <c r="HS376" s="58"/>
      <c r="HT376" s="58"/>
      <c r="HU376" s="58"/>
      <c r="HV376" s="58"/>
    </row>
    <row r="377" spans="1:230" s="5" customFormat="1" ht="45">
      <c r="A377" s="12">
        <v>354</v>
      </c>
      <c r="B377" s="20" t="s">
        <v>595</v>
      </c>
      <c r="C377" s="14" t="s">
        <v>15</v>
      </c>
      <c r="D377" s="20" t="s">
        <v>596</v>
      </c>
      <c r="E377" s="20" t="s">
        <v>248</v>
      </c>
      <c r="F377" s="1">
        <v>1</v>
      </c>
      <c r="G377" s="1">
        <v>6624.9999999999991</v>
      </c>
      <c r="H377" s="14" t="s">
        <v>669</v>
      </c>
      <c r="I377" s="14" t="s">
        <v>43</v>
      </c>
      <c r="J377" s="25">
        <f>G377*F377</f>
        <v>6624.9999999999991</v>
      </c>
      <c r="K377" s="25"/>
      <c r="L377" s="25">
        <f t="shared" ref="L377:L416" si="20">J377*1.12</f>
        <v>7420</v>
      </c>
    </row>
    <row r="378" spans="1:230" s="5" customFormat="1" ht="45">
      <c r="A378" s="12">
        <v>355</v>
      </c>
      <c r="B378" s="20" t="s">
        <v>597</v>
      </c>
      <c r="C378" s="14" t="s">
        <v>15</v>
      </c>
      <c r="D378" s="20" t="s">
        <v>598</v>
      </c>
      <c r="E378" s="20" t="s">
        <v>599</v>
      </c>
      <c r="F378" s="1">
        <v>1</v>
      </c>
      <c r="G378" s="1">
        <v>237.49999999999997</v>
      </c>
      <c r="H378" s="14" t="s">
        <v>669</v>
      </c>
      <c r="I378" s="14" t="s">
        <v>43</v>
      </c>
      <c r="J378" s="25">
        <f>G378*F378</f>
        <v>237.49999999999997</v>
      </c>
      <c r="K378" s="25"/>
      <c r="L378" s="25">
        <f t="shared" si="20"/>
        <v>266</v>
      </c>
    </row>
    <row r="379" spans="1:230" s="5" customFormat="1" ht="45">
      <c r="A379" s="12">
        <v>356</v>
      </c>
      <c r="B379" s="20" t="s">
        <v>600</v>
      </c>
      <c r="C379" s="14" t="s">
        <v>15</v>
      </c>
      <c r="D379" s="20" t="s">
        <v>601</v>
      </c>
      <c r="E379" s="20" t="s">
        <v>411</v>
      </c>
      <c r="F379" s="1">
        <v>1</v>
      </c>
      <c r="G379" s="1">
        <v>1419.6428571428571</v>
      </c>
      <c r="H379" s="14" t="s">
        <v>669</v>
      </c>
      <c r="I379" s="14" t="s">
        <v>43</v>
      </c>
      <c r="J379" s="25">
        <f>G379*F379</f>
        <v>1419.6428571428571</v>
      </c>
      <c r="K379" s="25"/>
      <c r="L379" s="25">
        <f t="shared" si="20"/>
        <v>1590.0000000000002</v>
      </c>
    </row>
    <row r="380" spans="1:230" s="5" customFormat="1" ht="45">
      <c r="A380" s="12">
        <v>357</v>
      </c>
      <c r="B380" s="20" t="s">
        <v>602</v>
      </c>
      <c r="C380" s="14" t="s">
        <v>15</v>
      </c>
      <c r="D380" s="20" t="s">
        <v>603</v>
      </c>
      <c r="E380" s="20" t="s">
        <v>604</v>
      </c>
      <c r="F380" s="1">
        <v>2</v>
      </c>
      <c r="G380" s="1">
        <v>4464.2857142857138</v>
      </c>
      <c r="H380" s="14" t="s">
        <v>669</v>
      </c>
      <c r="I380" s="14" t="s">
        <v>43</v>
      </c>
      <c r="J380" s="25">
        <f>G380*F380</f>
        <v>8928.5714285714275</v>
      </c>
      <c r="K380" s="25"/>
      <c r="L380" s="25">
        <f t="shared" si="20"/>
        <v>10000</v>
      </c>
    </row>
    <row r="381" spans="1:230" s="5" customFormat="1" ht="45">
      <c r="A381" s="12">
        <v>358</v>
      </c>
      <c r="B381" s="20" t="s">
        <v>605</v>
      </c>
      <c r="C381" s="14" t="s">
        <v>15</v>
      </c>
      <c r="D381" s="20" t="s">
        <v>606</v>
      </c>
      <c r="E381" s="20" t="s">
        <v>248</v>
      </c>
      <c r="F381" s="1">
        <v>4</v>
      </c>
      <c r="G381" s="1">
        <v>1703.5714285714284</v>
      </c>
      <c r="H381" s="14" t="s">
        <v>669</v>
      </c>
      <c r="I381" s="14" t="s">
        <v>43</v>
      </c>
      <c r="J381" s="25">
        <f>G381*F381</f>
        <v>6814.2857142857138</v>
      </c>
      <c r="K381" s="25"/>
      <c r="L381" s="25">
        <f t="shared" si="20"/>
        <v>7632</v>
      </c>
    </row>
    <row r="382" spans="1:230" s="5" customFormat="1" ht="75">
      <c r="A382" s="12">
        <v>359</v>
      </c>
      <c r="B382" s="20" t="s">
        <v>607</v>
      </c>
      <c r="C382" s="14" t="s">
        <v>15</v>
      </c>
      <c r="D382" s="20" t="s">
        <v>608</v>
      </c>
      <c r="E382" s="20" t="s">
        <v>599</v>
      </c>
      <c r="F382" s="1">
        <v>7</v>
      </c>
      <c r="G382" s="1">
        <v>8928.5709999999999</v>
      </c>
      <c r="H382" s="14" t="s">
        <v>671</v>
      </c>
      <c r="I382" s="14" t="s">
        <v>43</v>
      </c>
      <c r="J382" s="25">
        <f t="shared" ref="J382:J416" si="21">G382*F382</f>
        <v>62499.997000000003</v>
      </c>
      <c r="K382" s="25"/>
      <c r="L382" s="25">
        <f t="shared" si="20"/>
        <v>69999.996640000012</v>
      </c>
    </row>
    <row r="383" spans="1:230" s="5" customFormat="1" ht="75">
      <c r="A383" s="12">
        <v>360</v>
      </c>
      <c r="B383" s="20" t="s">
        <v>609</v>
      </c>
      <c r="C383" s="14" t="s">
        <v>15</v>
      </c>
      <c r="D383" s="20" t="s">
        <v>610</v>
      </c>
      <c r="E383" s="20" t="s">
        <v>611</v>
      </c>
      <c r="F383" s="1">
        <v>100</v>
      </c>
      <c r="G383" s="1">
        <v>89.285714285714278</v>
      </c>
      <c r="H383" s="14" t="s">
        <v>671</v>
      </c>
      <c r="I383" s="14" t="s">
        <v>43</v>
      </c>
      <c r="J383" s="25">
        <f t="shared" si="21"/>
        <v>8928.5714285714275</v>
      </c>
      <c r="K383" s="25"/>
      <c r="L383" s="25">
        <f t="shared" si="20"/>
        <v>10000</v>
      </c>
    </row>
    <row r="384" spans="1:230" s="5" customFormat="1" ht="75">
      <c r="A384" s="12">
        <v>361</v>
      </c>
      <c r="B384" s="20" t="s">
        <v>612</v>
      </c>
      <c r="C384" s="14" t="s">
        <v>15</v>
      </c>
      <c r="D384" s="20" t="s">
        <v>613</v>
      </c>
      <c r="E384" s="20" t="s">
        <v>614</v>
      </c>
      <c r="F384" s="1">
        <v>200</v>
      </c>
      <c r="G384" s="1">
        <v>41.071429999999999</v>
      </c>
      <c r="H384" s="14" t="s">
        <v>671</v>
      </c>
      <c r="I384" s="14" t="s">
        <v>43</v>
      </c>
      <c r="J384" s="25">
        <f t="shared" si="21"/>
        <v>8214.2860000000001</v>
      </c>
      <c r="K384" s="25"/>
      <c r="L384" s="25">
        <f t="shared" si="20"/>
        <v>9200.000320000001</v>
      </c>
    </row>
    <row r="385" spans="1:12" s="5" customFormat="1" ht="75">
      <c r="A385" s="12">
        <v>362</v>
      </c>
      <c r="B385" s="20" t="s">
        <v>615</v>
      </c>
      <c r="C385" s="14" t="s">
        <v>15</v>
      </c>
      <c r="D385" s="20" t="s">
        <v>616</v>
      </c>
      <c r="E385" s="20" t="s">
        <v>113</v>
      </c>
      <c r="F385" s="1">
        <v>70</v>
      </c>
      <c r="G385" s="1">
        <v>267.85714285714283</v>
      </c>
      <c r="H385" s="14" t="s">
        <v>671</v>
      </c>
      <c r="I385" s="14" t="s">
        <v>43</v>
      </c>
      <c r="J385" s="25">
        <f t="shared" si="21"/>
        <v>18750</v>
      </c>
      <c r="K385" s="25"/>
      <c r="L385" s="25">
        <f t="shared" si="20"/>
        <v>21000.000000000004</v>
      </c>
    </row>
    <row r="386" spans="1:12" s="5" customFormat="1" ht="75">
      <c r="A386" s="12">
        <v>363</v>
      </c>
      <c r="B386" s="20" t="s">
        <v>615</v>
      </c>
      <c r="C386" s="14" t="s">
        <v>15</v>
      </c>
      <c r="D386" s="20" t="s">
        <v>442</v>
      </c>
      <c r="E386" s="20" t="s">
        <v>113</v>
      </c>
      <c r="F386" s="1">
        <v>20</v>
      </c>
      <c r="G386" s="1">
        <v>294.64285714285711</v>
      </c>
      <c r="H386" s="14" t="s">
        <v>671</v>
      </c>
      <c r="I386" s="14" t="s">
        <v>43</v>
      </c>
      <c r="J386" s="25">
        <f t="shared" si="21"/>
        <v>5892.8571428571422</v>
      </c>
      <c r="K386" s="25"/>
      <c r="L386" s="25">
        <f t="shared" si="20"/>
        <v>6600</v>
      </c>
    </row>
    <row r="387" spans="1:12" s="5" customFormat="1" ht="75">
      <c r="A387" s="12">
        <v>364</v>
      </c>
      <c r="B387" s="20" t="s">
        <v>615</v>
      </c>
      <c r="C387" s="14" t="s">
        <v>15</v>
      </c>
      <c r="D387" s="20" t="s">
        <v>443</v>
      </c>
      <c r="E387" s="20" t="s">
        <v>113</v>
      </c>
      <c r="F387" s="1">
        <v>20</v>
      </c>
      <c r="G387" s="1">
        <v>357.14285714285711</v>
      </c>
      <c r="H387" s="14" t="s">
        <v>671</v>
      </c>
      <c r="I387" s="14" t="s">
        <v>43</v>
      </c>
      <c r="J387" s="25">
        <f t="shared" si="21"/>
        <v>7142.8571428571422</v>
      </c>
      <c r="K387" s="25"/>
      <c r="L387" s="25">
        <f t="shared" si="20"/>
        <v>8000</v>
      </c>
    </row>
    <row r="388" spans="1:12" s="5" customFormat="1" ht="75">
      <c r="A388" s="12">
        <v>365</v>
      </c>
      <c r="B388" s="20" t="s">
        <v>615</v>
      </c>
      <c r="C388" s="14" t="s">
        <v>15</v>
      </c>
      <c r="D388" s="20" t="s">
        <v>444</v>
      </c>
      <c r="E388" s="20" t="s">
        <v>113</v>
      </c>
      <c r="F388" s="1">
        <v>20</v>
      </c>
      <c r="G388" s="1">
        <v>357.14285714285711</v>
      </c>
      <c r="H388" s="14" t="s">
        <v>671</v>
      </c>
      <c r="I388" s="14" t="s">
        <v>43</v>
      </c>
      <c r="J388" s="25">
        <f t="shared" si="21"/>
        <v>7142.8571428571422</v>
      </c>
      <c r="K388" s="25"/>
      <c r="L388" s="25">
        <f t="shared" si="20"/>
        <v>8000</v>
      </c>
    </row>
    <row r="389" spans="1:12" s="5" customFormat="1" ht="75">
      <c r="A389" s="12">
        <v>366</v>
      </c>
      <c r="B389" s="20" t="s">
        <v>617</v>
      </c>
      <c r="C389" s="14" t="s">
        <v>15</v>
      </c>
      <c r="D389" s="20" t="s">
        <v>618</v>
      </c>
      <c r="E389" s="20" t="s">
        <v>113</v>
      </c>
      <c r="F389" s="1">
        <v>20</v>
      </c>
      <c r="G389" s="1">
        <v>133.92859999999999</v>
      </c>
      <c r="H389" s="14" t="s">
        <v>671</v>
      </c>
      <c r="I389" s="14" t="s">
        <v>43</v>
      </c>
      <c r="J389" s="25">
        <f t="shared" si="21"/>
        <v>2678.5719999999997</v>
      </c>
      <c r="K389" s="25"/>
      <c r="L389" s="25">
        <f t="shared" si="20"/>
        <v>3000.0006399999997</v>
      </c>
    </row>
    <row r="390" spans="1:12" s="5" customFormat="1" ht="75">
      <c r="A390" s="12">
        <v>367</v>
      </c>
      <c r="B390" s="20" t="s">
        <v>619</v>
      </c>
      <c r="C390" s="14" t="s">
        <v>15</v>
      </c>
      <c r="D390" s="20" t="s">
        <v>620</v>
      </c>
      <c r="E390" s="20" t="s">
        <v>113</v>
      </c>
      <c r="F390" s="1">
        <v>20</v>
      </c>
      <c r="G390" s="1">
        <v>2946.4285714285711</v>
      </c>
      <c r="H390" s="14" t="s">
        <v>671</v>
      </c>
      <c r="I390" s="14" t="s">
        <v>43</v>
      </c>
      <c r="J390" s="25">
        <f t="shared" si="21"/>
        <v>58928.57142857142</v>
      </c>
      <c r="K390" s="25"/>
      <c r="L390" s="25">
        <f t="shared" si="20"/>
        <v>66000</v>
      </c>
    </row>
    <row r="391" spans="1:12" s="5" customFormat="1" ht="75">
      <c r="A391" s="12">
        <v>368</v>
      </c>
      <c r="B391" s="20" t="s">
        <v>621</v>
      </c>
      <c r="C391" s="14" t="s">
        <v>15</v>
      </c>
      <c r="D391" s="20" t="s">
        <v>622</v>
      </c>
      <c r="E391" s="20" t="s">
        <v>113</v>
      </c>
      <c r="F391" s="1">
        <v>20</v>
      </c>
      <c r="G391" s="1">
        <v>758.92857142857133</v>
      </c>
      <c r="H391" s="14" t="s">
        <v>671</v>
      </c>
      <c r="I391" s="14" t="s">
        <v>43</v>
      </c>
      <c r="J391" s="25">
        <f t="shared" si="21"/>
        <v>15178.571428571428</v>
      </c>
      <c r="K391" s="25"/>
      <c r="L391" s="25">
        <f t="shared" si="20"/>
        <v>17000</v>
      </c>
    </row>
    <row r="392" spans="1:12" s="5" customFormat="1" ht="45">
      <c r="A392" s="12">
        <v>369</v>
      </c>
      <c r="B392" s="20" t="s">
        <v>623</v>
      </c>
      <c r="C392" s="14" t="s">
        <v>15</v>
      </c>
      <c r="D392" s="20" t="s">
        <v>624</v>
      </c>
      <c r="E392" s="20" t="s">
        <v>113</v>
      </c>
      <c r="F392" s="1">
        <v>2</v>
      </c>
      <c r="G392" s="1">
        <v>3624.9999999999995</v>
      </c>
      <c r="H392" s="14" t="s">
        <v>670</v>
      </c>
      <c r="I392" s="14" t="s">
        <v>43</v>
      </c>
      <c r="J392" s="25">
        <f t="shared" si="21"/>
        <v>7249.9999999999991</v>
      </c>
      <c r="K392" s="25"/>
      <c r="L392" s="25">
        <f t="shared" si="20"/>
        <v>8120</v>
      </c>
    </row>
    <row r="393" spans="1:12" s="5" customFormat="1" ht="45">
      <c r="A393" s="12">
        <v>370</v>
      </c>
      <c r="B393" s="20" t="s">
        <v>625</v>
      </c>
      <c r="C393" s="14" t="s">
        <v>15</v>
      </c>
      <c r="D393" s="20" t="s">
        <v>626</v>
      </c>
      <c r="E393" s="20" t="s">
        <v>627</v>
      </c>
      <c r="F393" s="1">
        <v>2</v>
      </c>
      <c r="G393" s="1">
        <v>6249.9999999999991</v>
      </c>
      <c r="H393" s="14" t="s">
        <v>670</v>
      </c>
      <c r="I393" s="14" t="s">
        <v>43</v>
      </c>
      <c r="J393" s="25">
        <f t="shared" si="21"/>
        <v>12499.999999999998</v>
      </c>
      <c r="K393" s="25"/>
      <c r="L393" s="25">
        <f t="shared" si="20"/>
        <v>14000</v>
      </c>
    </row>
    <row r="394" spans="1:12" s="5" customFormat="1" ht="45">
      <c r="A394" s="12">
        <v>371</v>
      </c>
      <c r="B394" s="20" t="s">
        <v>625</v>
      </c>
      <c r="C394" s="14" t="s">
        <v>15</v>
      </c>
      <c r="D394" s="20" t="s">
        <v>628</v>
      </c>
      <c r="E394" s="20" t="s">
        <v>627</v>
      </c>
      <c r="F394" s="1">
        <v>2</v>
      </c>
      <c r="G394" s="1">
        <v>8928.5714285714275</v>
      </c>
      <c r="H394" s="14" t="s">
        <v>670</v>
      </c>
      <c r="I394" s="14" t="s">
        <v>43</v>
      </c>
      <c r="J394" s="25">
        <f t="shared" si="21"/>
        <v>17857.142857142855</v>
      </c>
      <c r="K394" s="25"/>
      <c r="L394" s="25">
        <f t="shared" si="20"/>
        <v>20000</v>
      </c>
    </row>
    <row r="395" spans="1:12" s="5" customFormat="1" ht="45">
      <c r="A395" s="12">
        <v>372</v>
      </c>
      <c r="B395" s="20" t="s">
        <v>629</v>
      </c>
      <c r="C395" s="14" t="s">
        <v>15</v>
      </c>
      <c r="D395" s="20" t="s">
        <v>630</v>
      </c>
      <c r="E395" s="20" t="s">
        <v>113</v>
      </c>
      <c r="F395" s="1">
        <v>3</v>
      </c>
      <c r="G395" s="1">
        <v>1428.5714285714284</v>
      </c>
      <c r="H395" s="14" t="s">
        <v>670</v>
      </c>
      <c r="I395" s="14" t="s">
        <v>43</v>
      </c>
      <c r="J395" s="25">
        <f t="shared" si="21"/>
        <v>4285.7142857142853</v>
      </c>
      <c r="K395" s="25"/>
      <c r="L395" s="25">
        <f t="shared" si="20"/>
        <v>4800</v>
      </c>
    </row>
    <row r="396" spans="1:12" s="5" customFormat="1" ht="45">
      <c r="A396" s="12">
        <v>373</v>
      </c>
      <c r="B396" s="20" t="s">
        <v>631</v>
      </c>
      <c r="C396" s="14" t="s">
        <v>15</v>
      </c>
      <c r="D396" s="20" t="s">
        <v>632</v>
      </c>
      <c r="E396" s="20" t="s">
        <v>627</v>
      </c>
      <c r="F396" s="1">
        <v>3</v>
      </c>
      <c r="G396" s="1">
        <v>2232.1428571428569</v>
      </c>
      <c r="H396" s="14" t="s">
        <v>670</v>
      </c>
      <c r="I396" s="14" t="s">
        <v>43</v>
      </c>
      <c r="J396" s="25">
        <f t="shared" si="21"/>
        <v>6696.4285714285706</v>
      </c>
      <c r="K396" s="25"/>
      <c r="L396" s="25">
        <f t="shared" si="20"/>
        <v>7500</v>
      </c>
    </row>
    <row r="397" spans="1:12" s="5" customFormat="1" ht="60">
      <c r="A397" s="12">
        <v>374</v>
      </c>
      <c r="B397" s="20" t="s">
        <v>633</v>
      </c>
      <c r="C397" s="14" t="s">
        <v>15</v>
      </c>
      <c r="D397" s="20" t="s">
        <v>634</v>
      </c>
      <c r="E397" s="20" t="s">
        <v>274</v>
      </c>
      <c r="F397" s="1">
        <v>3</v>
      </c>
      <c r="G397" s="1">
        <v>20821.428571428569</v>
      </c>
      <c r="H397" s="14" t="s">
        <v>670</v>
      </c>
      <c r="I397" s="14" t="s">
        <v>43</v>
      </c>
      <c r="J397" s="25">
        <f t="shared" si="21"/>
        <v>62464.28571428571</v>
      </c>
      <c r="K397" s="25"/>
      <c r="L397" s="25">
        <f t="shared" si="20"/>
        <v>69960</v>
      </c>
    </row>
    <row r="398" spans="1:12" s="5" customFormat="1" ht="45">
      <c r="A398" s="12">
        <v>375</v>
      </c>
      <c r="B398" s="20" t="s">
        <v>635</v>
      </c>
      <c r="C398" s="14" t="s">
        <v>15</v>
      </c>
      <c r="D398" s="20" t="s">
        <v>453</v>
      </c>
      <c r="E398" s="20" t="s">
        <v>113</v>
      </c>
      <c r="F398" s="1">
        <v>5</v>
      </c>
      <c r="G398" s="1">
        <v>1223.2142857142856</v>
      </c>
      <c r="H398" s="14" t="s">
        <v>670</v>
      </c>
      <c r="I398" s="14" t="s">
        <v>43</v>
      </c>
      <c r="J398" s="25">
        <f t="shared" si="21"/>
        <v>6116.0714285714275</v>
      </c>
      <c r="K398" s="25"/>
      <c r="L398" s="25">
        <f t="shared" si="20"/>
        <v>6849.9999999999991</v>
      </c>
    </row>
    <row r="399" spans="1:12" s="5" customFormat="1" ht="45">
      <c r="A399" s="12">
        <v>376</v>
      </c>
      <c r="B399" s="20" t="s">
        <v>636</v>
      </c>
      <c r="C399" s="14" t="s">
        <v>15</v>
      </c>
      <c r="D399" s="20" t="s">
        <v>637</v>
      </c>
      <c r="E399" s="20" t="s">
        <v>113</v>
      </c>
      <c r="F399" s="1">
        <v>100</v>
      </c>
      <c r="G399" s="1">
        <v>17.857142857142854</v>
      </c>
      <c r="H399" s="14" t="s">
        <v>670</v>
      </c>
      <c r="I399" s="14" t="s">
        <v>43</v>
      </c>
      <c r="J399" s="25">
        <f t="shared" si="21"/>
        <v>1785.7142857142853</v>
      </c>
      <c r="K399" s="25"/>
      <c r="L399" s="25">
        <f t="shared" si="20"/>
        <v>1999.9999999999998</v>
      </c>
    </row>
    <row r="400" spans="1:12" s="5" customFormat="1" ht="45">
      <c r="A400" s="12">
        <v>377</v>
      </c>
      <c r="B400" s="20" t="s">
        <v>638</v>
      </c>
      <c r="C400" s="14" t="s">
        <v>15</v>
      </c>
      <c r="D400" s="20" t="s">
        <v>639</v>
      </c>
      <c r="E400" s="20" t="s">
        <v>113</v>
      </c>
      <c r="F400" s="1">
        <v>5</v>
      </c>
      <c r="G400" s="1">
        <v>803.57142857142844</v>
      </c>
      <c r="H400" s="14" t="s">
        <v>670</v>
      </c>
      <c r="I400" s="14" t="s">
        <v>43</v>
      </c>
      <c r="J400" s="25">
        <f t="shared" si="21"/>
        <v>4017.8571428571422</v>
      </c>
      <c r="K400" s="25"/>
      <c r="L400" s="25">
        <f t="shared" si="20"/>
        <v>4500</v>
      </c>
    </row>
    <row r="401" spans="1:12" s="5" customFormat="1" ht="45">
      <c r="A401" s="12">
        <v>378</v>
      </c>
      <c r="B401" s="20" t="s">
        <v>640</v>
      </c>
      <c r="C401" s="14" t="s">
        <v>15</v>
      </c>
      <c r="D401" s="20" t="s">
        <v>641</v>
      </c>
      <c r="E401" s="20" t="s">
        <v>627</v>
      </c>
      <c r="F401" s="1">
        <v>1</v>
      </c>
      <c r="G401" s="1">
        <v>26785.714285714283</v>
      </c>
      <c r="H401" s="14" t="s">
        <v>670</v>
      </c>
      <c r="I401" s="14" t="s">
        <v>43</v>
      </c>
      <c r="J401" s="25">
        <f t="shared" si="21"/>
        <v>26785.714285714283</v>
      </c>
      <c r="K401" s="25"/>
      <c r="L401" s="25">
        <f t="shared" si="20"/>
        <v>30000</v>
      </c>
    </row>
    <row r="402" spans="1:12" s="5" customFormat="1" ht="60">
      <c r="A402" s="12">
        <v>379</v>
      </c>
      <c r="B402" s="20" t="s">
        <v>642</v>
      </c>
      <c r="C402" s="14" t="s">
        <v>15</v>
      </c>
      <c r="D402" s="20" t="s">
        <v>643</v>
      </c>
      <c r="E402" s="20" t="s">
        <v>227</v>
      </c>
      <c r="F402" s="1">
        <v>2</v>
      </c>
      <c r="G402" s="1">
        <v>4258.9285714285706</v>
      </c>
      <c r="H402" s="14" t="s">
        <v>670</v>
      </c>
      <c r="I402" s="14" t="s">
        <v>43</v>
      </c>
      <c r="J402" s="25">
        <f t="shared" si="21"/>
        <v>8517.8571428571413</v>
      </c>
      <c r="K402" s="25"/>
      <c r="L402" s="25">
        <f t="shared" si="20"/>
        <v>9540</v>
      </c>
    </row>
    <row r="403" spans="1:12" s="5" customFormat="1" ht="45">
      <c r="A403" s="12">
        <v>380</v>
      </c>
      <c r="B403" s="20" t="s">
        <v>644</v>
      </c>
      <c r="C403" s="14" t="s">
        <v>15</v>
      </c>
      <c r="D403" s="20" t="s">
        <v>645</v>
      </c>
      <c r="E403" s="20" t="s">
        <v>110</v>
      </c>
      <c r="F403" s="1">
        <v>10</v>
      </c>
      <c r="G403" s="1">
        <v>5357.1428571428569</v>
      </c>
      <c r="H403" s="14" t="s">
        <v>670</v>
      </c>
      <c r="I403" s="14" t="s">
        <v>43</v>
      </c>
      <c r="J403" s="25">
        <f t="shared" si="21"/>
        <v>53571.428571428565</v>
      </c>
      <c r="K403" s="25"/>
      <c r="L403" s="25">
        <f t="shared" si="20"/>
        <v>60000</v>
      </c>
    </row>
    <row r="404" spans="1:12" s="5" customFormat="1" ht="45">
      <c r="A404" s="12">
        <v>381</v>
      </c>
      <c r="B404" s="20" t="s">
        <v>646</v>
      </c>
      <c r="C404" s="14" t="s">
        <v>15</v>
      </c>
      <c r="D404" s="20" t="s">
        <v>647</v>
      </c>
      <c r="E404" s="20" t="s">
        <v>110</v>
      </c>
      <c r="F404" s="1">
        <v>10</v>
      </c>
      <c r="G404" s="1">
        <v>5357.1428571428569</v>
      </c>
      <c r="H404" s="14" t="s">
        <v>670</v>
      </c>
      <c r="I404" s="14" t="s">
        <v>43</v>
      </c>
      <c r="J404" s="25">
        <f t="shared" si="21"/>
        <v>53571.428571428565</v>
      </c>
      <c r="K404" s="25"/>
      <c r="L404" s="25">
        <f t="shared" si="20"/>
        <v>60000</v>
      </c>
    </row>
    <row r="405" spans="1:12" s="5" customFormat="1" ht="45">
      <c r="A405" s="12">
        <v>382</v>
      </c>
      <c r="B405" s="20" t="s">
        <v>648</v>
      </c>
      <c r="C405" s="14" t="s">
        <v>15</v>
      </c>
      <c r="D405" s="20" t="s">
        <v>649</v>
      </c>
      <c r="E405" s="20" t="s">
        <v>113</v>
      </c>
      <c r="F405" s="1">
        <v>25</v>
      </c>
      <c r="G405" s="1">
        <v>1428.5714285714284</v>
      </c>
      <c r="H405" s="14" t="s">
        <v>670</v>
      </c>
      <c r="I405" s="14" t="s">
        <v>43</v>
      </c>
      <c r="J405" s="25">
        <f t="shared" si="21"/>
        <v>35714.28571428571</v>
      </c>
      <c r="K405" s="25"/>
      <c r="L405" s="25">
        <f t="shared" si="20"/>
        <v>40000</v>
      </c>
    </row>
    <row r="406" spans="1:12" s="5" customFormat="1" ht="45">
      <c r="A406" s="12">
        <v>383</v>
      </c>
      <c r="B406" s="20" t="s">
        <v>650</v>
      </c>
      <c r="C406" s="14" t="s">
        <v>15</v>
      </c>
      <c r="D406" s="20" t="s">
        <v>651</v>
      </c>
      <c r="E406" s="20" t="s">
        <v>113</v>
      </c>
      <c r="F406" s="1">
        <v>2</v>
      </c>
      <c r="G406" s="1">
        <v>8928.5714285714275</v>
      </c>
      <c r="H406" s="14" t="s">
        <v>670</v>
      </c>
      <c r="I406" s="14" t="s">
        <v>43</v>
      </c>
      <c r="J406" s="25">
        <f t="shared" si="21"/>
        <v>17857.142857142855</v>
      </c>
      <c r="K406" s="25"/>
      <c r="L406" s="25">
        <f t="shared" si="20"/>
        <v>20000</v>
      </c>
    </row>
    <row r="407" spans="1:12" s="5" customFormat="1" ht="45">
      <c r="A407" s="12">
        <v>384</v>
      </c>
      <c r="B407" s="20" t="s">
        <v>652</v>
      </c>
      <c r="C407" s="14" t="s">
        <v>15</v>
      </c>
      <c r="D407" s="20" t="s">
        <v>653</v>
      </c>
      <c r="E407" s="20" t="s">
        <v>113</v>
      </c>
      <c r="F407" s="1">
        <v>1</v>
      </c>
      <c r="G407" s="1">
        <v>4874.9999999999991</v>
      </c>
      <c r="H407" s="14" t="s">
        <v>670</v>
      </c>
      <c r="I407" s="14" t="s">
        <v>43</v>
      </c>
      <c r="J407" s="25">
        <f t="shared" si="21"/>
        <v>4874.9999999999991</v>
      </c>
      <c r="K407" s="25"/>
      <c r="L407" s="25">
        <f t="shared" si="20"/>
        <v>5459.9999999999991</v>
      </c>
    </row>
    <row r="408" spans="1:12" s="5" customFormat="1" ht="45">
      <c r="A408" s="12">
        <v>385</v>
      </c>
      <c r="B408" s="20" t="s">
        <v>652</v>
      </c>
      <c r="C408" s="14" t="s">
        <v>15</v>
      </c>
      <c r="D408" s="20" t="s">
        <v>654</v>
      </c>
      <c r="E408" s="20" t="s">
        <v>113</v>
      </c>
      <c r="F408" s="1">
        <v>1</v>
      </c>
      <c r="G408" s="1">
        <v>8705.3571428571413</v>
      </c>
      <c r="H408" s="14" t="s">
        <v>670</v>
      </c>
      <c r="I408" s="14" t="s">
        <v>43</v>
      </c>
      <c r="J408" s="25">
        <f t="shared" si="21"/>
        <v>8705.3571428571413</v>
      </c>
      <c r="K408" s="25"/>
      <c r="L408" s="25">
        <f t="shared" si="20"/>
        <v>9750</v>
      </c>
    </row>
    <row r="409" spans="1:12" s="5" customFormat="1" ht="45">
      <c r="A409" s="12">
        <v>386</v>
      </c>
      <c r="B409" s="20" t="s">
        <v>655</v>
      </c>
      <c r="C409" s="14" t="s">
        <v>15</v>
      </c>
      <c r="D409" s="20" t="s">
        <v>656</v>
      </c>
      <c r="E409" s="20" t="s">
        <v>248</v>
      </c>
      <c r="F409" s="1">
        <v>10</v>
      </c>
      <c r="G409" s="1">
        <v>25151.78571428571</v>
      </c>
      <c r="H409" s="14" t="s">
        <v>669</v>
      </c>
      <c r="I409" s="14" t="s">
        <v>43</v>
      </c>
      <c r="J409" s="25">
        <f t="shared" si="21"/>
        <v>251517.8571428571</v>
      </c>
      <c r="K409" s="25"/>
      <c r="L409" s="25">
        <f t="shared" si="20"/>
        <v>281700</v>
      </c>
    </row>
    <row r="410" spans="1:12" s="5" customFormat="1" ht="66" customHeight="1">
      <c r="A410" s="12">
        <v>387</v>
      </c>
      <c r="B410" s="20" t="s">
        <v>657</v>
      </c>
      <c r="C410" s="14" t="s">
        <v>15</v>
      </c>
      <c r="D410" s="20" t="s">
        <v>658</v>
      </c>
      <c r="E410" s="20" t="s">
        <v>659</v>
      </c>
      <c r="F410" s="1">
        <v>150</v>
      </c>
      <c r="G410" s="1">
        <v>267.85714285714283</v>
      </c>
      <c r="H410" s="14" t="s">
        <v>671</v>
      </c>
      <c r="I410" s="14" t="s">
        <v>43</v>
      </c>
      <c r="J410" s="25">
        <f t="shared" si="21"/>
        <v>40178.571428571428</v>
      </c>
      <c r="K410" s="25"/>
      <c r="L410" s="25">
        <f t="shared" si="20"/>
        <v>45000</v>
      </c>
    </row>
    <row r="411" spans="1:12" s="5" customFormat="1" ht="75">
      <c r="A411" s="12">
        <v>388</v>
      </c>
      <c r="B411" s="20" t="s">
        <v>660</v>
      </c>
      <c r="C411" s="14" t="s">
        <v>15</v>
      </c>
      <c r="D411" s="20" t="s">
        <v>658</v>
      </c>
      <c r="E411" s="20" t="s">
        <v>659</v>
      </c>
      <c r="F411" s="1">
        <v>140</v>
      </c>
      <c r="G411" s="1">
        <v>357.14285714285711</v>
      </c>
      <c r="H411" s="14" t="s">
        <v>671</v>
      </c>
      <c r="I411" s="14" t="s">
        <v>43</v>
      </c>
      <c r="J411" s="25">
        <f t="shared" si="21"/>
        <v>49999.999999999993</v>
      </c>
      <c r="K411" s="25"/>
      <c r="L411" s="25">
        <f t="shared" si="20"/>
        <v>56000</v>
      </c>
    </row>
    <row r="412" spans="1:12" s="5" customFormat="1" ht="75">
      <c r="A412" s="12">
        <v>389</v>
      </c>
      <c r="B412" s="20" t="s">
        <v>766</v>
      </c>
      <c r="C412" s="14" t="s">
        <v>15</v>
      </c>
      <c r="D412" s="20" t="s">
        <v>661</v>
      </c>
      <c r="E412" s="20" t="s">
        <v>659</v>
      </c>
      <c r="F412" s="1">
        <v>25</v>
      </c>
      <c r="G412" s="1">
        <v>625</v>
      </c>
      <c r="H412" s="14" t="s">
        <v>671</v>
      </c>
      <c r="I412" s="14" t="s">
        <v>43</v>
      </c>
      <c r="J412" s="25">
        <f>G412*F412</f>
        <v>15625</v>
      </c>
      <c r="K412" s="25"/>
      <c r="L412" s="25">
        <f t="shared" si="20"/>
        <v>17500</v>
      </c>
    </row>
    <row r="413" spans="1:12" s="5" customFormat="1" ht="75">
      <c r="A413" s="12">
        <v>390</v>
      </c>
      <c r="B413" s="20" t="s">
        <v>662</v>
      </c>
      <c r="C413" s="14" t="s">
        <v>15</v>
      </c>
      <c r="D413" s="20" t="s">
        <v>663</v>
      </c>
      <c r="E413" s="20" t="s">
        <v>659</v>
      </c>
      <c r="F413" s="1">
        <v>25</v>
      </c>
      <c r="G413" s="1">
        <v>5178.5600000000004</v>
      </c>
      <c r="H413" s="14" t="s">
        <v>671</v>
      </c>
      <c r="I413" s="14" t="s">
        <v>43</v>
      </c>
      <c r="J413" s="25">
        <f t="shared" si="21"/>
        <v>129464.00000000001</v>
      </c>
      <c r="K413" s="25"/>
      <c r="L413" s="25">
        <f t="shared" si="20"/>
        <v>144999.68000000002</v>
      </c>
    </row>
    <row r="414" spans="1:12" s="5" customFormat="1" ht="75">
      <c r="A414" s="12">
        <v>391</v>
      </c>
      <c r="B414" s="20" t="s">
        <v>664</v>
      </c>
      <c r="C414" s="14" t="s">
        <v>15</v>
      </c>
      <c r="D414" s="20" t="s">
        <v>665</v>
      </c>
      <c r="E414" s="20" t="s">
        <v>274</v>
      </c>
      <c r="F414" s="1">
        <v>100</v>
      </c>
      <c r="G414" s="1">
        <v>98.214285714285708</v>
      </c>
      <c r="H414" s="14" t="s">
        <v>671</v>
      </c>
      <c r="I414" s="14" t="s">
        <v>43</v>
      </c>
      <c r="J414" s="25">
        <f t="shared" si="21"/>
        <v>9821.4285714285706</v>
      </c>
      <c r="K414" s="25"/>
      <c r="L414" s="25">
        <f t="shared" si="20"/>
        <v>11000</v>
      </c>
    </row>
    <row r="415" spans="1:12" s="5" customFormat="1" ht="75">
      <c r="A415" s="12">
        <v>392</v>
      </c>
      <c r="B415" s="20" t="s">
        <v>666</v>
      </c>
      <c r="C415" s="14" t="s">
        <v>15</v>
      </c>
      <c r="D415" s="20" t="s">
        <v>667</v>
      </c>
      <c r="E415" s="20" t="s">
        <v>113</v>
      </c>
      <c r="F415" s="1">
        <v>20</v>
      </c>
      <c r="G415" s="1">
        <v>98.2</v>
      </c>
      <c r="H415" s="14" t="s">
        <v>671</v>
      </c>
      <c r="I415" s="14" t="s">
        <v>43</v>
      </c>
      <c r="J415" s="25">
        <f t="shared" si="21"/>
        <v>1964</v>
      </c>
      <c r="K415" s="25"/>
      <c r="L415" s="25">
        <f t="shared" si="20"/>
        <v>2199.6800000000003</v>
      </c>
    </row>
    <row r="416" spans="1:12" s="5" customFormat="1" ht="75">
      <c r="A416" s="12">
        <v>393</v>
      </c>
      <c r="B416" s="20" t="s">
        <v>668</v>
      </c>
      <c r="C416" s="14" t="s">
        <v>15</v>
      </c>
      <c r="D416" s="20" t="s">
        <v>667</v>
      </c>
      <c r="E416" s="20" t="s">
        <v>113</v>
      </c>
      <c r="F416" s="1">
        <v>50</v>
      </c>
      <c r="G416" s="1">
        <v>53.571399999999997</v>
      </c>
      <c r="H416" s="14" t="s">
        <v>671</v>
      </c>
      <c r="I416" s="14" t="s">
        <v>43</v>
      </c>
      <c r="J416" s="25">
        <f t="shared" si="21"/>
        <v>2678.5699999999997</v>
      </c>
      <c r="K416" s="25"/>
      <c r="L416" s="25">
        <f t="shared" si="20"/>
        <v>2999.9983999999999</v>
      </c>
    </row>
    <row r="417" spans="1:12">
      <c r="A417" s="60" t="s">
        <v>12</v>
      </c>
      <c r="C417" s="62"/>
      <c r="D417" s="62"/>
      <c r="E417" s="60"/>
      <c r="F417" s="60"/>
      <c r="G417" s="60"/>
      <c r="H417" s="60"/>
      <c r="I417" s="60"/>
      <c r="J417" s="60">
        <v>1675253131</v>
      </c>
      <c r="K417" s="63">
        <f>SUM(K10:K416)</f>
        <v>29544737</v>
      </c>
      <c r="L417" s="60">
        <v>1875009000</v>
      </c>
    </row>
    <row r="418" spans="1:12" s="63" customFormat="1" ht="23.25" customHeight="1">
      <c r="A418" s="64"/>
      <c r="B418" s="65"/>
      <c r="C418" s="65"/>
      <c r="D418" s="65"/>
    </row>
    <row r="419" spans="1:12" s="63" customFormat="1">
      <c r="B419" s="61"/>
      <c r="C419" s="65"/>
      <c r="D419" s="65"/>
    </row>
    <row r="427" spans="1:12">
      <c r="B427" s="37"/>
    </row>
    <row r="428" spans="1:12" ht="218.25" customHeight="1">
      <c r="B428" s="37"/>
      <c r="C428" s="37"/>
      <c r="D428" s="37"/>
    </row>
    <row r="429" spans="1:12">
      <c r="B429" s="37"/>
      <c r="C429" s="37"/>
      <c r="D429" s="37"/>
    </row>
    <row r="430" spans="1:12">
      <c r="B430" s="37"/>
      <c r="C430" s="37"/>
      <c r="D430" s="37"/>
    </row>
    <row r="431" spans="1:12">
      <c r="B431" s="37"/>
      <c r="C431" s="37"/>
      <c r="D431" s="37"/>
    </row>
    <row r="432" spans="1:12">
      <c r="B432" s="37"/>
      <c r="C432" s="37"/>
      <c r="D432" s="37"/>
    </row>
    <row r="433" spans="2:4">
      <c r="B433" s="37"/>
      <c r="C433" s="37"/>
      <c r="D433" s="37"/>
    </row>
    <row r="434" spans="2:4">
      <c r="B434" s="37"/>
      <c r="C434" s="37"/>
      <c r="D434" s="37"/>
    </row>
    <row r="435" spans="2:4">
      <c r="B435" s="37"/>
      <c r="C435" s="37"/>
      <c r="D435" s="37"/>
    </row>
    <row r="436" spans="2:4">
      <c r="B436" s="37"/>
      <c r="C436" s="37"/>
      <c r="D436" s="37"/>
    </row>
    <row r="437" spans="2:4">
      <c r="B437" s="37"/>
      <c r="C437" s="37"/>
      <c r="D437" s="37"/>
    </row>
    <row r="438" spans="2:4">
      <c r="C438" s="37"/>
      <c r="D438" s="37"/>
    </row>
  </sheetData>
  <autoFilter ref="A9:L9"/>
  <mergeCells count="8">
    <mergeCell ref="C8:I8"/>
    <mergeCell ref="I1:K1"/>
    <mergeCell ref="I2:J2"/>
    <mergeCell ref="I6:J6"/>
    <mergeCell ref="C7:I7"/>
    <mergeCell ref="I5:L5"/>
    <mergeCell ref="I3:L3"/>
    <mergeCell ref="I4:L4"/>
  </mergeCells>
  <pageMargins left="0.70866141732283472" right="0.11811023622047245" top="0.74803149606299213" bottom="0.54" header="0.31496062992125984" footer="0.31496062992125984"/>
  <pageSetup paperSize="9" scale="69" orientation="landscape" r:id="rId1"/>
  <rowBreaks count="1" manualBreakCount="1">
    <brk id="407" max="11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ПЗ товаров, работ 2011 ЧУ ЦЭИ</vt:lpstr>
      <vt:lpstr>'ПЗ товаров, работ 2011 ЧУ ЦЭИ'!_GoBack</vt:lpstr>
      <vt:lpstr>'ПЗ товаров, работ 2011 ЧУ ЦЭИ'!Print_Area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Administrator</cp:lastModifiedBy>
  <cp:lastPrinted>2012-06-11T08:12:30Z</cp:lastPrinted>
  <dcterms:created xsi:type="dcterms:W3CDTF">2010-11-22T12:00:33Z</dcterms:created>
  <dcterms:modified xsi:type="dcterms:W3CDTF">2012-06-11T08:13:15Z</dcterms:modified>
</cp:coreProperties>
</file>