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960" yWindow="-60" windowWidth="12510" windowHeight="12105" tabRatio="589"/>
  </bookViews>
  <sheets>
    <sheet name="ПЗ товаров, работ 2011 ЧУ ЦЭИ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xlnm._FilterDatabase" localSheetId="0" hidden="1">'ПЗ товаров, работ 2011 ЧУ ЦЭИ'!$A$9:$M$9</definedName>
    <definedName name="_GoBack" localSheetId="0">'ПЗ товаров, работ 2011 ЧУ ЦЭИ'!$B$215</definedName>
    <definedName name="_wes940" localSheetId="0">#REF!</definedName>
    <definedName name="_wes940">#REF!</definedName>
    <definedName name="_xlnm.Database" localSheetId="0">#REF!</definedName>
    <definedName name="_xlnm.Database">#REF!</definedName>
    <definedName name="fdn">'[1]ремонт 25'!$B$10</definedName>
    <definedName name="II" localSheetId="0">[2]исп.см.!#REF!</definedName>
    <definedName name="II">[2]исп.см.!#REF!</definedName>
    <definedName name="_xlnm.Print_Area" localSheetId="0">'ПЗ товаров, работ 2011 ЧУ ЦЭИ'!$A$1:$M$182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24519"/>
</workbook>
</file>

<file path=xl/calcChain.xml><?xml version="1.0" encoding="utf-8"?>
<calcChain xmlns="http://schemas.openxmlformats.org/spreadsheetml/2006/main">
  <c r="K113" i="6"/>
  <c r="K13"/>
  <c r="K91" l="1"/>
  <c r="G91" s="1"/>
  <c r="K128"/>
  <c r="G128" s="1"/>
  <c r="K127"/>
  <c r="G127" s="1"/>
  <c r="K126"/>
  <c r="G126" s="1"/>
  <c r="K125"/>
  <c r="G125" s="1"/>
  <c r="K124"/>
  <c r="G124" s="1"/>
  <c r="K123"/>
  <c r="G123" s="1"/>
  <c r="K122"/>
  <c r="G122" s="1"/>
  <c r="K121"/>
  <c r="G121" s="1"/>
  <c r="K120"/>
  <c r="G120" s="1"/>
  <c r="K119"/>
  <c r="G119" s="1"/>
  <c r="K118"/>
  <c r="G118" s="1"/>
  <c r="G117"/>
  <c r="K116"/>
  <c r="M116" s="1"/>
  <c r="K114"/>
  <c r="G114"/>
  <c r="G113"/>
  <c r="K112"/>
  <c r="G112" s="1"/>
  <c r="K111"/>
  <c r="G111" s="1"/>
  <c r="K110"/>
  <c r="G110"/>
  <c r="K109"/>
  <c r="G109"/>
  <c r="K108"/>
  <c r="G108"/>
  <c r="K106"/>
  <c r="G106"/>
  <c r="K105"/>
  <c r="G105"/>
  <c r="K104"/>
  <c r="G104"/>
  <c r="K90"/>
  <c r="G90" s="1"/>
  <c r="K89"/>
  <c r="G89" s="1"/>
  <c r="K88"/>
  <c r="G88" s="1"/>
  <c r="K87"/>
  <c r="G87" s="1"/>
  <c r="K86"/>
  <c r="G86" s="1"/>
  <c r="K85"/>
  <c r="G85"/>
  <c r="K84"/>
  <c r="G84"/>
  <c r="K83"/>
  <c r="G83"/>
  <c r="K82"/>
  <c r="G82"/>
  <c r="K81"/>
  <c r="G81"/>
  <c r="K80"/>
  <c r="G80" s="1"/>
  <c r="K79"/>
  <c r="G79" s="1"/>
  <c r="K78"/>
  <c r="G78"/>
  <c r="K77"/>
  <c r="G77"/>
  <c r="K76"/>
  <c r="G76"/>
  <c r="K75"/>
  <c r="G75" s="1"/>
  <c r="K74"/>
  <c r="G74" s="1"/>
  <c r="K73"/>
  <c r="G73"/>
  <c r="K72"/>
  <c r="G72"/>
  <c r="K71"/>
  <c r="G71" s="1"/>
  <c r="K70"/>
  <c r="G70"/>
  <c r="K69"/>
  <c r="G69"/>
  <c r="K68"/>
  <c r="G68"/>
  <c r="K67"/>
  <c r="G67"/>
  <c r="K66"/>
  <c r="G66"/>
  <c r="K65"/>
  <c r="G65"/>
  <c r="K64"/>
  <c r="G64"/>
  <c r="K63"/>
  <c r="G63"/>
  <c r="K62"/>
  <c r="G62"/>
  <c r="K61"/>
  <c r="G61"/>
  <c r="K60"/>
  <c r="G60"/>
  <c r="K59"/>
  <c r="G59"/>
  <c r="K58"/>
  <c r="G58"/>
  <c r="K57"/>
  <c r="G57"/>
  <c r="K56"/>
  <c r="G56"/>
  <c r="K55"/>
  <c r="G55"/>
  <c r="K54"/>
  <c r="G54"/>
  <c r="K53"/>
  <c r="G53"/>
  <c r="K52"/>
  <c r="G52"/>
  <c r="K51"/>
  <c r="G51"/>
  <c r="K50"/>
  <c r="G50"/>
  <c r="K49"/>
  <c r="G49"/>
  <c r="K48"/>
  <c r="G48"/>
  <c r="K47"/>
  <c r="G47"/>
  <c r="K46"/>
  <c r="G46"/>
  <c r="K45"/>
  <c r="G45" s="1"/>
  <c r="K44"/>
  <c r="G44" s="1"/>
  <c r="K43"/>
  <c r="G43" s="1"/>
  <c r="K42"/>
  <c r="G42" s="1"/>
  <c r="K41"/>
  <c r="G41" s="1"/>
  <c r="K40"/>
  <c r="G40" s="1"/>
  <c r="K39"/>
  <c r="G39" s="1"/>
  <c r="K38"/>
  <c r="G38" s="1"/>
  <c r="K37"/>
  <c r="G37" s="1"/>
  <c r="K36"/>
  <c r="G36" s="1"/>
  <c r="K35"/>
  <c r="G35" s="1"/>
  <c r="K34"/>
  <c r="G34" s="1"/>
  <c r="K33"/>
  <c r="G33" s="1"/>
  <c r="K32"/>
  <c r="G32" s="1"/>
  <c r="K31"/>
  <c r="G31" s="1"/>
  <c r="K30"/>
  <c r="G30" s="1"/>
  <c r="K29"/>
  <c r="G29" s="1"/>
  <c r="K28"/>
  <c r="G28" s="1"/>
  <c r="G27"/>
  <c r="K26"/>
  <c r="G26" s="1"/>
  <c r="K25"/>
  <c r="G25" s="1"/>
  <c r="K24"/>
  <c r="G24" s="1"/>
  <c r="K23"/>
  <c r="K21"/>
  <c r="K20"/>
  <c r="G20" s="1"/>
  <c r="K19"/>
  <c r="G19" s="1"/>
  <c r="K18"/>
  <c r="G18" s="1"/>
  <c r="K17"/>
  <c r="K16"/>
  <c r="K15"/>
  <c r="K14"/>
  <c r="G14" s="1"/>
  <c r="G13"/>
  <c r="K12"/>
  <c r="G12"/>
  <c r="G11"/>
  <c r="G10"/>
  <c r="K103" l="1"/>
  <c r="G103" s="1"/>
  <c r="K102"/>
  <c r="G102" s="1"/>
  <c r="K101"/>
  <c r="G101" s="1"/>
  <c r="K100"/>
  <c r="G100" s="1"/>
  <c r="K99"/>
  <c r="G99" s="1"/>
  <c r="K98"/>
  <c r="G98" s="1"/>
  <c r="K97"/>
  <c r="G97" s="1"/>
  <c r="K96"/>
  <c r="G96" s="1"/>
  <c r="K95"/>
  <c r="G95" s="1"/>
  <c r="K94"/>
  <c r="G94" s="1"/>
  <c r="K93"/>
  <c r="G93" s="1"/>
  <c r="K92"/>
  <c r="G92" s="1"/>
  <c r="K158"/>
  <c r="G158" s="1"/>
  <c r="K130"/>
  <c r="G130" s="1"/>
  <c r="K131"/>
  <c r="G131" s="1"/>
  <c r="K132"/>
  <c r="G132" s="1"/>
  <c r="K133"/>
  <c r="G133" s="1"/>
  <c r="K134"/>
  <c r="G134" s="1"/>
  <c r="K135"/>
  <c r="G135" s="1"/>
  <c r="K136"/>
  <c r="G136" s="1"/>
  <c r="K137"/>
  <c r="G137" s="1"/>
  <c r="K138"/>
  <c r="G138" s="1"/>
  <c r="K139"/>
  <c r="G139" s="1"/>
  <c r="K140"/>
  <c r="G140" s="1"/>
  <c r="K141"/>
  <c r="G141" s="1"/>
  <c r="K142"/>
  <c r="G142" s="1"/>
  <c r="K143"/>
  <c r="G143" s="1"/>
  <c r="K144"/>
  <c r="G144" s="1"/>
  <c r="K145"/>
  <c r="G145" s="1"/>
  <c r="K146"/>
  <c r="G146" s="1"/>
  <c r="K147"/>
  <c r="G147" s="1"/>
  <c r="K148"/>
  <c r="G148" s="1"/>
  <c r="K149"/>
  <c r="G149" s="1"/>
  <c r="K150"/>
  <c r="G150" s="1"/>
  <c r="K151"/>
  <c r="G151" s="1"/>
  <c r="K152"/>
  <c r="G152" s="1"/>
  <c r="K153"/>
  <c r="G153" s="1"/>
  <c r="K154"/>
  <c r="G154" s="1"/>
  <c r="K155"/>
  <c r="G155" s="1"/>
  <c r="K156"/>
  <c r="G156" s="1"/>
  <c r="K157"/>
  <c r="G157" s="1"/>
  <c r="K159"/>
  <c r="G159" s="1"/>
  <c r="K160"/>
  <c r="G160" s="1"/>
  <c r="K161"/>
  <c r="G161" s="1"/>
  <c r="K162"/>
  <c r="G162" s="1"/>
  <c r="K163"/>
  <c r="G163" s="1"/>
  <c r="K164"/>
  <c r="G164" s="1"/>
  <c r="K165"/>
  <c r="G165" s="1"/>
  <c r="K166"/>
  <c r="G166" s="1"/>
  <c r="K167"/>
  <c r="G167" s="1"/>
  <c r="K168"/>
  <c r="G168" s="1"/>
  <c r="K169"/>
  <c r="G169" s="1"/>
  <c r="K170"/>
  <c r="G170" s="1"/>
  <c r="K171"/>
  <c r="G171" s="1"/>
  <c r="K172"/>
  <c r="G172" s="1"/>
  <c r="K173"/>
  <c r="G173" s="1"/>
  <c r="K174"/>
  <c r="G174" s="1"/>
  <c r="M177" l="1"/>
  <c r="K176"/>
  <c r="G176" s="1"/>
  <c r="K175" l="1"/>
  <c r="G175" l="1"/>
</calcChain>
</file>

<file path=xl/comments1.xml><?xml version="1.0" encoding="utf-8"?>
<comments xmlns="http://schemas.openxmlformats.org/spreadsheetml/2006/main">
  <authors>
    <author>user</author>
  </authors>
  <commentList>
    <comment ref="G1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очень большая сумма</t>
        </r>
      </text>
    </comment>
  </commentList>
</comments>
</file>

<file path=xl/sharedStrings.xml><?xml version="1.0" encoding="utf-8"?>
<sst xmlns="http://schemas.openxmlformats.org/spreadsheetml/2006/main" count="1060" uniqueCount="354">
  <si>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</si>
  <si>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</si>
  <si>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</si>
  <si>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</si>
  <si>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</si>
  <si>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</si>
  <si>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</si>
  <si>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</si>
  <si>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</si>
  <si>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</si>
  <si>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Дата начала и окончания объявления</t>
  </si>
  <si>
    <t>№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</si>
  <si>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</si>
  <si>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</si>
  <si>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</si>
  <si>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</si>
  <si>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открытый тендер</t>
  </si>
  <si>
    <t>запрос ценовых предложений</t>
  </si>
  <si>
    <t>в течении 2011 г.</t>
  </si>
  <si>
    <t>комплект</t>
  </si>
  <si>
    <t xml:space="preserve"> 12 месяцев со дня вступления в силу договора</t>
  </si>
  <si>
    <t xml:space="preserve">частного учреждения «Центр наук </t>
  </si>
  <si>
    <t>частного учреждения «Центр наук о жизни»</t>
  </si>
  <si>
    <t>Повышение квалификации работников</t>
  </si>
  <si>
    <t>Семинары, тренинги</t>
  </si>
  <si>
    <t>60 дней со дня вступления в силу договора</t>
  </si>
  <si>
    <t xml:space="preserve">Товары по комплектации лаборатории Трансляционной медицины и долголетия  </t>
  </si>
  <si>
    <t>лабораторное оборудование для гистологических исследований</t>
  </si>
  <si>
    <t>лабораторное оборудование для исследования метаболизма лекарственных средств</t>
  </si>
  <si>
    <t>Товары по комплектации лабораторий для медико-генетических исследований</t>
  </si>
  <si>
    <t>лабораторное оборудование для медико-генетических исследований</t>
  </si>
  <si>
    <t>лабораторное оборудование для полногеномного секвенирования</t>
  </si>
  <si>
    <t>общелабораторное вспомогательное оборудование</t>
  </si>
  <si>
    <t>Товары по комплектации лабораторий для клинической диагностики</t>
  </si>
  <si>
    <t>лабораторное оборудование для клинической диагностике</t>
  </si>
  <si>
    <t>Товары по комплектации лабораторий для медицинских исследований</t>
  </si>
  <si>
    <t>лабораторное оборудование для медицинских исследований</t>
  </si>
  <si>
    <t>Общелабораторное оборудование</t>
  </si>
  <si>
    <t>Офисная мебель</t>
  </si>
  <si>
    <t>Организационная техника</t>
  </si>
  <si>
    <t>Бытовая техника</t>
  </si>
  <si>
    <t>Бытовая техника для комплектации кабинетов</t>
  </si>
  <si>
    <t>Организационная техника для комплектации кабинетов</t>
  </si>
  <si>
    <t>Офисная мебель для комплектации кабинетов</t>
  </si>
  <si>
    <t>Хозяйственные товары</t>
  </si>
  <si>
    <t>Хозяйственные товары для Учреждения</t>
  </si>
  <si>
    <t>30 дней со дня вступления в силу договора</t>
  </si>
  <si>
    <t>г. Астана, пр. Кабанбай батыра, 53</t>
  </si>
  <si>
    <t>Добровольное страхование</t>
  </si>
  <si>
    <t>90 дней со дня вступления в силу договора</t>
  </si>
  <si>
    <t>Образовательные услуги (вузов-партнеров)</t>
  </si>
  <si>
    <t>Услуги по реализации коммерческих проектов (тестирование, привлечение, организация мероприятий)</t>
  </si>
  <si>
    <t>Сумма планируемая для закупки, тенге (с учетом НДС)</t>
  </si>
  <si>
    <t>июнь 2011г.</t>
  </si>
  <si>
    <t>г.Астана</t>
  </si>
  <si>
    <t>г. Астана</t>
  </si>
  <si>
    <t>июнь 2011 г.</t>
  </si>
  <si>
    <t>Медицинское страхование, 43 человек</t>
  </si>
  <si>
    <t>Обязательное страхование работника от несчастных случаев при исполнении им трудовых (служебных) обязанностей, 43 человек</t>
  </si>
  <si>
    <t xml:space="preserve">услуги связи </t>
  </si>
  <si>
    <t>почтовые услуги</t>
  </si>
  <si>
    <t>сырье и материалы</t>
  </si>
  <si>
    <t xml:space="preserve"> (запасные части, прочие запасы) для Учреждения</t>
  </si>
  <si>
    <t>антистеплер</t>
  </si>
  <si>
    <t>блокнот А5</t>
  </si>
  <si>
    <t>бумага А3</t>
  </si>
  <si>
    <t>бумага А4</t>
  </si>
  <si>
    <t>Дырокол</t>
  </si>
  <si>
    <t>Ежедневник</t>
  </si>
  <si>
    <t>журнал входящей/исходящей регистрации</t>
  </si>
  <si>
    <t>зажим для бумаг</t>
  </si>
  <si>
    <t>игла большая</t>
  </si>
  <si>
    <t>Калькулятор</t>
  </si>
  <si>
    <t>карандаш механический</t>
  </si>
  <si>
    <t>карандаш простой</t>
  </si>
  <si>
    <t>каттер (резак для бумаги)</t>
  </si>
  <si>
    <t>клей карандаш</t>
  </si>
  <si>
    <t>книга канцелярская</t>
  </si>
  <si>
    <t>конверт А4</t>
  </si>
  <si>
    <t>конверт А5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</si>
  <si>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</si>
  <si>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</si>
  <si>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</si>
  <si>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</si>
  <si>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</si>
  <si>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</si>
  <si>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</si>
  <si>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нитки шелковые для прошивки</t>
  </si>
  <si>
    <t>Ножницы</t>
  </si>
  <si>
    <t>папка с завязками</t>
  </si>
  <si>
    <t>папка с зажимом</t>
  </si>
  <si>
    <t>папка с файлами</t>
  </si>
  <si>
    <t>папка адресная</t>
  </si>
  <si>
    <t>папка на резинке</t>
  </si>
  <si>
    <t>папка-регистратор</t>
  </si>
  <si>
    <t>пластиковый портфель для документов</t>
  </si>
  <si>
    <t>разделитель цветной</t>
  </si>
  <si>
    <t>ручка гелевая</t>
  </si>
  <si>
    <t>ручка шариковая</t>
  </si>
  <si>
    <t>Скобы</t>
  </si>
  <si>
    <t>Скоросшиватель</t>
  </si>
  <si>
    <t>скоросшиватель пластиковый</t>
  </si>
  <si>
    <t>Скотч</t>
  </si>
  <si>
    <t>Скрепки</t>
  </si>
  <si>
    <t>Степлер</t>
  </si>
  <si>
    <t>стержень к механическому карандашу</t>
  </si>
  <si>
    <t>Стикеры</t>
  </si>
  <si>
    <t>тетради общие</t>
  </si>
  <si>
    <t>Тетрадь</t>
  </si>
  <si>
    <t>Точилка</t>
  </si>
  <si>
    <t>файл прозрачный</t>
  </si>
  <si>
    <t>Фломастеры</t>
  </si>
  <si>
    <t>штемпельная подушка</t>
  </si>
  <si>
    <t>Штрих</t>
  </si>
  <si>
    <t>шт.</t>
  </si>
  <si>
    <t>пач</t>
  </si>
  <si>
    <t>дырокол на объем обхвата   не менее 15-20 листов, металлический</t>
  </si>
  <si>
    <t>шт</t>
  </si>
  <si>
    <t>журнал входящей регистрации, в твердом переплете, в клетку, формата А4</t>
  </si>
  <si>
    <t>карандаш простой чернографитный с ластиком, степень твердости НВ</t>
  </si>
  <si>
    <t>клей- карандаш не менее 15гр, нетоксичный, высокого качества</t>
  </si>
  <si>
    <t>Папка адресная на надписью «На подпись»</t>
  </si>
  <si>
    <t>разделитель цветной, высокого качества,</t>
  </si>
  <si>
    <t>Пачка</t>
  </si>
  <si>
    <t>Пач</t>
  </si>
  <si>
    <t>пачка</t>
  </si>
  <si>
    <t>тетрадь на кольцах, не менее 48 листов</t>
  </si>
  <si>
    <t>антистеплер ручной металлический захват с загнутыми краями из нержавеющей стали с пластиковыми ручками.</t>
  </si>
  <si>
    <t>бумага формата А3, 500л, 96% белизны, плотность не менее 80 г/м2</t>
  </si>
  <si>
    <t>бумага формата А4, 500л, 96% белизны, плотность не менее 80 г/м2, не менее 500 листов</t>
  </si>
  <si>
    <t>зажим для бумаг ,металлическое крепление -25мм</t>
  </si>
  <si>
    <t xml:space="preserve">зажим для бумаг, металлическое крепление - 41мм </t>
  </si>
  <si>
    <t>игла большая для прошивки документов, большое ушко</t>
  </si>
  <si>
    <t>калькулятор 12 разрядный, заводская сборка, размер не менее 18х14см</t>
  </si>
  <si>
    <t>карандаш механический, пластиковый корпус с металлическим креплением</t>
  </si>
  <si>
    <t>книга канцелярская -не менее 60л, обложка картон, листы белые 80гр плотности</t>
  </si>
  <si>
    <t>конверт А4 90гр.плотн, не менее 229*324, с отрывной лентой</t>
  </si>
  <si>
    <t>конверт А5 90 гр.плотн (162*229) с отрывной лентой</t>
  </si>
  <si>
    <t>кубарик с бумагой для заметок - блок бумаги белый в подставке</t>
  </si>
  <si>
    <t>ластик, прямоугольной формы, белый, мягкий</t>
  </si>
  <si>
    <t>линейка, пластиковая 30см, прозрачная</t>
  </si>
  <si>
    <t>лотки для бумаг, 6-ти секционные вертикальные 50% от общего объема, и 50% горизонтальных,  прочный литой пластик, цвет - черный, серый, белый.</t>
  </si>
  <si>
    <t>мастика синяя - штемпельная краска не менее 27мл.</t>
  </si>
  <si>
    <t>набор офисный должен состоять из - ластик, точилка, нож канцелярский, степлер, антистеплер, два простых карандаша, 2 ручки, ножницы, скрепки,  блок бумаги.</t>
  </si>
  <si>
    <t>нитки шелковые для прошивки, бобина около 100м</t>
  </si>
  <si>
    <t>ножницы офисные, нерж.сталь не менее 19см длина, черные ручки</t>
  </si>
  <si>
    <t>папка на резинке формата А4, объемная, не менее 2,5 см шириной с клапанами, на резинках, прозрачная</t>
  </si>
  <si>
    <t>папка с завязками, картонный бокс, размер не менее  80*230*320 с прорезью для закрытия</t>
  </si>
  <si>
    <t>папка с файлами, обложка плотный пластик толщина не менее 1мм на 20файлов</t>
  </si>
  <si>
    <t>папка-регистратор, 7,5см, обложка ламинированная, однотонная, с прозрачным карманом, в собранном виде</t>
  </si>
  <si>
    <t>пластиковый портфель для документов с 2мя отделениями для бумаг</t>
  </si>
  <si>
    <t xml:space="preserve">ручки, прозрачный или цельный корпус винтовой, с колпачком и сменным тонким стержнем, цвета – синих 80% от общего объема, черных 20%, </t>
  </si>
  <si>
    <t>скобы № 24/6 высота 5 мм нерж. сталь</t>
  </si>
  <si>
    <t>Скобы № 10, нерж. сталь</t>
  </si>
  <si>
    <t>скоросшиватель пластиковый прозрачный</t>
  </si>
  <si>
    <t>скотч - лента для упаковки ширина около 50мм длина не менее 65м, цвет желтый,</t>
  </si>
  <si>
    <t>скотч - лента для упаковки ширина около 19 мм длина не менее 65м, цвет желтый,</t>
  </si>
  <si>
    <t xml:space="preserve">скрепки 25мм, упаковка не менее 100шт </t>
  </si>
  <si>
    <t xml:space="preserve">скрепки 50мм, упаковка не менее 100шт </t>
  </si>
  <si>
    <t>степлер для скоб № 24/6 пластик/металл, с прочным устройством для скоб, глубина захвата не менее 30 листов</t>
  </si>
  <si>
    <t>степлер для скоб № 10 пластик/металл, с прочным устройством для скоб</t>
  </si>
  <si>
    <t>стержень к механическому карандашу, грифель не более 0,5мм, чернографитный</t>
  </si>
  <si>
    <t>Упаковка</t>
  </si>
  <si>
    <t>тетради общие формат А5, не менее 48л, классического исполнения, без рисунков и узоров</t>
  </si>
  <si>
    <t>точилка пластиковая, с накопителем для стружек</t>
  </si>
  <si>
    <t>файл прозрачный с перфорацией 80мкр, не менее 100 шт. в пачке</t>
  </si>
  <si>
    <t>фломастеры 12-ти цветные, нетоксичные, не растекающиеся</t>
  </si>
  <si>
    <t>штемпельная подушка размер не менее 90*50</t>
  </si>
  <si>
    <t>штрих-корректирующая ручка с металлическим наконечником</t>
  </si>
  <si>
    <t>стикеры не менее 1,5см ширина, 5ти цветные, пластиковые, флуорисцентные, Стикеры 76х76/50</t>
  </si>
  <si>
    <t>штука</t>
  </si>
  <si>
    <t>прочие канцелярские товары</t>
  </si>
  <si>
    <t xml:space="preserve">в течение 10 дней со дня подписания договора </t>
  </si>
  <si>
    <t>аренда транспортного средства (с экипажем)</t>
  </si>
  <si>
    <t xml:space="preserve">аренда транспортного средства </t>
  </si>
  <si>
    <t xml:space="preserve">аренда помещения </t>
  </si>
  <si>
    <t>по программе "Создание системы клинических исследований лек. средств на примере проведения испытаний ориг. отечественного цитопротектора и системы целенаправленнной доставки антибиотиков при тяжелвх инфекциях"</t>
  </si>
  <si>
    <t>аренда одного рабочего места в лаборатории микролаборатории</t>
  </si>
  <si>
    <t>папка с нанесением логотипа</t>
  </si>
  <si>
    <t xml:space="preserve"> Папка - размер: А4+; Бумага: 2 стороннийкартон 300 гр; Цветность: 2+1 с использованиемпантона -  “медная” бронза; Лак:ВД, печатныйлак,  Припрессовка:1+0 матовая Дополнительные работы: высечка и склейка кармана с нанесением логотипа: методом тампопечати в 2 цвет; </t>
  </si>
  <si>
    <t xml:space="preserve">План закупок товаров, работ и услуг на 2011 г. </t>
  </si>
  <si>
    <t>образовательные услуги в рамках НТП "Антенатальная терапия задержки внутриутробного развития плода"</t>
  </si>
  <si>
    <t>июль-декабрь 2011</t>
  </si>
  <si>
    <t>по месту нахождения поставщика</t>
  </si>
  <si>
    <t>услуги по аренде</t>
  </si>
  <si>
    <t>Консультационные услуги</t>
  </si>
  <si>
    <t xml:space="preserve">услуги по разработке базовой педиатрической версии устройства для лечения тяжелой дыхательной недостаточности у детей </t>
  </si>
  <si>
    <t>в рамках НТП "Разработка нового метода лечения дыхательной недостаточности у детей"</t>
  </si>
  <si>
    <t xml:space="preserve">услуги по усовершенствованию катетера для фетальной интраваскулярной порт-системы </t>
  </si>
  <si>
    <t>в рамках НТП "Антенатальная терапия внутриутробной задержки развития плода"</t>
  </si>
  <si>
    <t>в рамках НТП "Картирование эко-социальных и генетических факторов, определяющих восприимчивость к туберкулезу населения РК"</t>
  </si>
  <si>
    <t>предоставление баз данных, протоколов, информации, сбор и предоставление биологических образцов, проведение микробиологических исследований M.tuberculosis</t>
  </si>
  <si>
    <t xml:space="preserve">создание геоинформационной базы и картографирование факторов, определяющих восприимчивость к туберкулезу населения Республики Казахстан </t>
  </si>
  <si>
    <t>разработка методологии и участие в исследовании эпидемиологических факторов развития туберкулеза</t>
  </si>
  <si>
    <t>экспресс доставка документов в ближнее и дальнее зарубежье</t>
  </si>
  <si>
    <t xml:space="preserve">услуги перевода </t>
  </si>
  <si>
    <t xml:space="preserve"> в течение 3 рабочих дней со дня подписания договора</t>
  </si>
  <si>
    <t>услуги нотариуса</t>
  </si>
  <si>
    <t xml:space="preserve">услуги нотариуса </t>
  </si>
  <si>
    <t>лабораторная мебель</t>
  </si>
  <si>
    <t>для оснащения лабораторий ЦНЖ</t>
  </si>
  <si>
    <t>до ноября 2011</t>
  </si>
  <si>
    <t xml:space="preserve">в рамках НТП «Антенатальная терапия внутриутробной задержки развития плода» </t>
  </si>
  <si>
    <t>сентябрь 2011г.</t>
  </si>
  <si>
    <t>сентябрь-декабрь 2011</t>
  </si>
  <si>
    <t xml:space="preserve">количество флаконов опытной партии - 1000 </t>
  </si>
  <si>
    <t>3 партии по 350 литров</t>
  </si>
  <si>
    <t xml:space="preserve">приказом Генерального директора </t>
  </si>
  <si>
    <t xml:space="preserve">Флеш-накопитель </t>
  </si>
  <si>
    <t>устройства хранения данных, USB 2.0, 16 Gb, размер не более 32мм х 17мм</t>
  </si>
  <si>
    <t>устройства хранения данных, USB 2.0, 16 Gb, размер не более 36мм х 17мм</t>
  </si>
  <si>
    <t>август</t>
  </si>
  <si>
    <t xml:space="preserve">Прямоугольный, автоматическая оснастка, цвет – синий. Дизайн – макет. Размер 5 х 3 см. </t>
  </si>
  <si>
    <t>Прямоугольный, автоматическая оснастка, цвет – синий. Дизайн – макет. Размер 5 х 3 см.</t>
  </si>
  <si>
    <t>Прямоугольный, автоматическая оснастка, цвет – синий. Дизайн – макет. Размер 6 х 2 см</t>
  </si>
  <si>
    <t xml:space="preserve">Круглая, диаметр 40 мм., автоматическая оснастка, цвет – синий. Дизайн – макет. </t>
  </si>
  <si>
    <t xml:space="preserve">Прямоугольный, автоматическая оснастка, цвет – синий. Дизайн – макет. Размер стандарт. </t>
  </si>
  <si>
    <t>Круглая, диаметр 40 мм., автоматическая оснастка, цвет – синий. Дизайн – макет.</t>
  </si>
  <si>
    <t>Прямоугольный, автоматическая оснастка, цвет – синий. Дизайн – макет. Размер стандарт.</t>
  </si>
  <si>
    <t>Штамп датер со свободным полем</t>
  </si>
  <si>
    <t>Штам с отметкой на контроль</t>
  </si>
  <si>
    <t>Штамп с отметкой исполнено</t>
  </si>
  <si>
    <t>Штамп c названием организации</t>
  </si>
  <si>
    <t xml:space="preserve">Печать на государственном языке </t>
  </si>
  <si>
    <t xml:space="preserve">Штамп на государственном языке </t>
  </si>
  <si>
    <t xml:space="preserve">Штамп Для счетов </t>
  </si>
  <si>
    <t xml:space="preserve">Штамп с реквизитами </t>
  </si>
  <si>
    <t>штамп для договоров</t>
  </si>
  <si>
    <t xml:space="preserve">Печать на государственном и английском языках </t>
  </si>
  <si>
    <t>среда DMEM (Дульбекко) с высоким уровнем глюкозы</t>
  </si>
  <si>
    <t>глюкоза 4500 мг / л, L-глутамин,  бикарбонат натрия, без пирувата натрия, жидкая, стерильная фильтрованная, пригодная для клеточных культур, 500 мл</t>
  </si>
  <si>
    <t>уп</t>
  </si>
  <si>
    <t>14 рабочих  дней со дня подписания договора</t>
  </si>
  <si>
    <t xml:space="preserve">фетальная бычья сыворотка </t>
  </si>
  <si>
    <t xml:space="preserve"> жидкая, стерильная фильтрованная, пригодная для клеточных культур, 500 мл</t>
  </si>
  <si>
    <t xml:space="preserve">гентамицина сульфат  </t>
  </si>
  <si>
    <t>соль гидрата, чда, 250 г</t>
  </si>
  <si>
    <t xml:space="preserve">Планшет культуральный </t>
  </si>
  <si>
    <t>24-лунки, плоское дно, объем 3,4 мл</t>
  </si>
  <si>
    <t>Тритон X-100 -  Triton X-100</t>
  </si>
  <si>
    <t>для молекулярной биологии,  250 мл;</t>
  </si>
  <si>
    <t xml:space="preserve">линоленовая кислота </t>
  </si>
  <si>
    <t>чда, 500 мг</t>
  </si>
  <si>
    <t>содиум лаурил сульфат</t>
  </si>
  <si>
    <t xml:space="preserve"> чда, в упаковке 1 кг;</t>
  </si>
  <si>
    <t xml:space="preserve">сульфат железа FeSO4 </t>
  </si>
  <si>
    <t>500 г</t>
  </si>
  <si>
    <t>2,6-ди-трет-бутил-4-метилфенол</t>
  </si>
  <si>
    <t>2,6-ди-трет-бутил-4-метилфенол, 500 г</t>
  </si>
  <si>
    <t>тригидрата ацетата натрия</t>
  </si>
  <si>
    <t>тригидрата ацетата натрия, 500 г</t>
  </si>
  <si>
    <t>1-Butanol - 1-бутанол</t>
  </si>
  <si>
    <t>99.9%; 1L</t>
  </si>
  <si>
    <t>флакон</t>
  </si>
  <si>
    <t>сorn steep liquor - минерально-витаминный комплекс</t>
  </si>
  <si>
    <t>кукурузный экстракт 2,5 кг</t>
  </si>
  <si>
    <t xml:space="preserve">набор для оценки общего антиоксидантного статуса </t>
  </si>
  <si>
    <t xml:space="preserve"> термофильный витаминно-минеральный комплекс - ThermophilusVitamin-MineralStock 100X</t>
  </si>
  <si>
    <t>стерильный, фильтрованный, подходит для клеточных культур</t>
  </si>
  <si>
    <t>замороженный жидкий, подходит для клеточных культур 100 мл</t>
  </si>
  <si>
    <t>Ацетатнатрия</t>
  </si>
  <si>
    <t>Ацетатнатрия, в упаковке до 250 гр</t>
  </si>
  <si>
    <t>Набор реагентов для иммуноферментного определения концентрации g-интерферона (гамма-Интерферон)  в биологических жидкостях человека и культуральных средах..</t>
  </si>
  <si>
    <t>12х8 определений</t>
  </si>
  <si>
    <t>набор</t>
  </si>
  <si>
    <t>Набор реагентов для иммуноферментного определения концентрации фактора некроза опухолей-a   в биологических жидкостях человека и культуральных средах.</t>
  </si>
  <si>
    <t>Набор реагентов для иммуноферментного определения концентрации a-интерферона   в биологических жидкостях человека и культуральных средах.</t>
  </si>
  <si>
    <t>Набор реагентов для иммуноферментного  определения концентрации интерлейкина 8   в биологических жидкостях человека и культуральных средах.</t>
  </si>
  <si>
    <t>Набор реагентов для иммуноферментного определения  концентрации интерлейкина 6  в биологических жидкостях человека и культуральных средах.</t>
  </si>
  <si>
    <t>Набор реагентов для иммуноферментного определения концентрации интерлейкина 18  в биологических жидкостях человека и культуральных средах.</t>
  </si>
  <si>
    <t>Набор реагентов для иммуноферментного определения концентрации интерлейкина 10  в биологических жидкостях человека и культуральных средах.</t>
  </si>
  <si>
    <t>Гематоксилин по Гаррису</t>
  </si>
  <si>
    <t>л</t>
  </si>
  <si>
    <t>Краситель Папаниколау</t>
  </si>
  <si>
    <t>Краситель оранжевый G6</t>
  </si>
  <si>
    <t>Ксилол</t>
  </si>
  <si>
    <t>О-ксилол</t>
  </si>
  <si>
    <t xml:space="preserve">Мясной экстракт   </t>
  </si>
  <si>
    <t>для приготовления сред общего назначения и диагностических питательных сред, в упаковке не менее 500 г</t>
  </si>
  <si>
    <t>упаковка</t>
  </si>
  <si>
    <t>Катетер внутривенный</t>
  </si>
  <si>
    <t>внутривенный (канюля) с инъекционным портом стерильный G14</t>
  </si>
  <si>
    <t>10 рабочих дней со дня подписания договора</t>
  </si>
  <si>
    <t>Шприц</t>
  </si>
  <si>
    <t>одноразовый, 10 мл, в комплекте с иглой</t>
  </si>
  <si>
    <t>одноразовый, 5 мл, в комплекте с иглой</t>
  </si>
  <si>
    <t>одноразовый, 2 мл, в комплекте с иглой</t>
  </si>
  <si>
    <t>одноразовый, инсулиновый 1 мл, в комплекте с иглой</t>
  </si>
  <si>
    <t xml:space="preserve">Раствор перекиси водорода </t>
  </si>
  <si>
    <t>3%, 40 мл</t>
  </si>
  <si>
    <t xml:space="preserve">Флакон </t>
  </si>
  <si>
    <t xml:space="preserve">Перчатки медицинские </t>
  </si>
  <si>
    <t>пара, стерильные, размер 7,0</t>
  </si>
  <si>
    <t>пара, стерильные, размер 8,0</t>
  </si>
  <si>
    <t>Хирургический комплект</t>
  </si>
  <si>
    <t>плотность 40, в комплекте: халат, шапочка, маска, бахилы</t>
  </si>
  <si>
    <t xml:space="preserve">Коробка для утилизации шприцев </t>
  </si>
  <si>
    <t>пластик, объем 6 л.</t>
  </si>
  <si>
    <t>Штатив для пробирок</t>
  </si>
  <si>
    <t xml:space="preserve">Штатив для пробирок  диаметр отверстия 20 мм, количество гнезд не менее 10 </t>
  </si>
  <si>
    <t>Штатив для пипеток дозатора</t>
  </si>
  <si>
    <t xml:space="preserve">Штатив для пипеток-дозаторов, количество гнезд не менее 7 </t>
  </si>
  <si>
    <t xml:space="preserve">Колба коническая </t>
  </si>
  <si>
    <t>КН-3-250-34 со шкалой</t>
  </si>
  <si>
    <t>КН-3-500-34 со шкалой</t>
  </si>
  <si>
    <t xml:space="preserve">Термометр </t>
  </si>
  <si>
    <t xml:space="preserve">Электроконтактный термометр. Прямой, диапазон измерения (от 0 до +150°С), длина конуса до 103 мм </t>
  </si>
  <si>
    <t xml:space="preserve"> Витаминная ростоваядобавка - Vitamino Growth Supplement,</t>
  </si>
  <si>
    <t>Карбонат лития</t>
  </si>
  <si>
    <t>для проведения окраски по Папаниколау, 100 г</t>
  </si>
  <si>
    <t>в течение 14 календарных дней со дня предоплаты</t>
  </si>
  <si>
    <t>в течение 30 календарных дней со дня предоплаты</t>
  </si>
  <si>
    <t>в течение 45 календарных дней со дня предоплаты</t>
  </si>
  <si>
    <t>Товары по комплектации лабораторий для гистологических исследований</t>
  </si>
  <si>
    <t>Представительские расходы</t>
  </si>
  <si>
    <t>Проведение официального приема лиц, расходы по проезду, проживание, консульский сбор, оплата госпошлины, услуги переводчиков, транспортные расходы, синхронный перевод, аренда помещений, презентационные материалы, сувениры, памятные подарки</t>
  </si>
  <si>
    <t>Услуги по проведению семинара по 3 (трем) дисциплинам сертификации профессионального бухгалтера</t>
  </si>
  <si>
    <t>Товары по комплектации лабораторий для полногеномного секвенирования</t>
  </si>
  <si>
    <t>переводческие услуги</t>
  </si>
  <si>
    <t>письменный перевод на английский/казахский и с английского/казахского</t>
  </si>
  <si>
    <t>ислуги издания научно-популярной книги</t>
  </si>
  <si>
    <t xml:space="preserve">в рамках отработки методологии научных исследований, касающихся причин старения  </t>
  </si>
  <si>
    <t>услуги по предоставлению в аренду одного рабочего места в лаборатории микролаборатории</t>
  </si>
  <si>
    <t>в течение двух месяцев</t>
  </si>
  <si>
    <t xml:space="preserve">услуги аренды рабочего места и сопутствующих услуг в рамках отработки методологии научных исследований, касающихся причин старения </t>
  </si>
  <si>
    <t>с момента заключения договора до 10 ноября 2011 года</t>
  </si>
  <si>
    <t>услуги аренды рабочего места в рамках отработки методологии научных исследований, касающихся причин старения</t>
  </si>
  <si>
    <t>услуги аренды транспортного средства (с экипажем)</t>
  </si>
  <si>
    <t>образовательные услуги в сфере медицинских наук, связанных с регенеративной медициной и другими областями медицинских исследований</t>
  </si>
  <si>
    <t>срок оказания услуг - 150 дней, 2 сотрудника</t>
  </si>
  <si>
    <t xml:space="preserve">в период июль - декабрь 2011 </t>
  </si>
  <si>
    <t>г.Питтсбург, США</t>
  </si>
  <si>
    <t>Образовательные курс для 4-х участников заказчика, продолжительность не менее 14 дней</t>
  </si>
  <si>
    <t>август 2011</t>
  </si>
  <si>
    <t>Германия</t>
  </si>
  <si>
    <t>услуги по научно-техническому проекту "Картирование эко-социальных и генетических факторов, определяющих восприимчивость к туберкулезу населения РК"</t>
  </si>
  <si>
    <t>повышение квалификации сотрудников ЧУ "Центр наук о жизни" в университете Питсбурга</t>
  </si>
  <si>
    <t xml:space="preserve"> в рамках разработки инновационных подходов регенеративной медицины и внедрение научных основ медицины долголетия, 90 дней, 3 сотрудника </t>
  </si>
  <si>
    <t>услуги выработки опытной партии лекарственного средства "Цитафат" в рамках НТП "Создание системы клинических исследований лекарственных средств на примере проведения испытаний оригинального отечественного цитопроектора и системы целенаправленной доставки антибиотиков при тяжелых инфекциях"</t>
  </si>
  <si>
    <t>услуги выработки опытной партии пробиотического йогурта в рамках разрабтки инновационных подходов регенеративной медицины и внедрения научных основ медицины долголетия</t>
  </si>
  <si>
    <t>услуги по проведению семинара по клиническим исследованиям</t>
  </si>
  <si>
    <t>тема: "Правила клинических исследований - вводный курс для профессионалов" и "Мониторинг клинических исследований: вводный курс"</t>
  </si>
  <si>
    <t>услуга страхования гражданско-правовой отвественности за причинение вреда жизни, здоровью и имуществу третьих лиц</t>
  </si>
  <si>
    <t>для 3-х сотрудников, страховая сумму не менее 1000000 тенге</t>
  </si>
  <si>
    <t>Total antioxidant level evaluating kit  - кит для оценки общего антиоксидантного статуса</t>
  </si>
  <si>
    <t xml:space="preserve">аппаратурный комплекс для полногеномного пиросеквенирования </t>
  </si>
  <si>
    <t>блокнот A5/50 стандартный.</t>
  </si>
  <si>
    <t>ежедневник формата A5, обложка твердый переплет на 2011 год</t>
  </si>
  <si>
    <t>каттер - нож канцелярский ширина не менее 18мм, пластиковый корпус.</t>
  </si>
  <si>
    <t>маркеры для выделения текста, высокого качества, не менее трех цветов.</t>
  </si>
  <si>
    <t>папка с зажимом, обложка плотный пластик толщина не менее 1мм с металлическим зажимом</t>
  </si>
  <si>
    <t>ручка с  гелевым стержнем не более 0,33 мм, высокого качества</t>
  </si>
  <si>
    <t>скоросшиватель - папка картонная 220-300гр.плотности с металлическими скобами для прошивки документов с отверстиями</t>
  </si>
  <si>
    <t xml:space="preserve">о жизни» от 26 августа 2011 года №85-н/қ              </t>
  </si>
</sst>
</file>

<file path=xl/styles.xml><?xml version="1.0" encoding="utf-8"?>
<styleSheet xmlns="http://schemas.openxmlformats.org/spreadsheetml/2006/main">
  <numFmts count="36">
    <numFmt numFmtId="164" formatCode="_(&quot;$&quot;* #,##0_);_(&quot;$&quot;* \(#,##0\);_(&quot;$&quot;* &quot;-&quot;_);_(@_)"/>
    <numFmt numFmtId="165" formatCode="_(* #,##0_);_(* \(#,##0\);_(* &quot;-&quot;_);_(@_)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.00"/>
    <numFmt numFmtId="170" formatCode="&quot;$&quot;#.00"/>
    <numFmt numFmtId="171" formatCode="#,##0_);\(#,##0\);0_);* @_)"/>
    <numFmt numFmtId="172" formatCode="#,##0.0_);\(#,##0.0\);0.0_);* @_)"/>
    <numFmt numFmtId="173" formatCode="#,##0.00_);\(#,##0.00\);0.00_);* @_)"/>
    <numFmt numFmtId="174" formatCode="#,##0.000_);\(#,##0.000\);0.000_);* @_)"/>
    <numFmt numFmtId="175" formatCode="#,##0.0000_);\(#,##0.0000\);0.0000_);* @_)"/>
    <numFmt numFmtId="176" formatCode="d\-mmm;[Red]&quot;Not date&quot;;&quot;-&quot;;[Red]* &quot;Not date&quot;"/>
    <numFmt numFmtId="177" formatCode="d\-mmm\-yyyy;[Red]&quot;Not date&quot;;&quot;-&quot;;[Red]* &quot;Not date&quot;"/>
    <numFmt numFmtId="178" formatCode="d\-mmm\-yyyy\ h:mm\ AM/PM;[Red]* &quot;Not date&quot;;&quot;-&quot;;[Red]* &quot;Not date&quot;"/>
    <numFmt numFmtId="179" formatCode="d/mm/yyyy;[Red]* &quot;Not date&quot;;&quot;-&quot;;[Red]* &quot;Not date&quot;"/>
    <numFmt numFmtId="180" formatCode="mm/dd/yyyy;[Red]* &quot;Not date&quot;;&quot;-&quot;;[Red]* &quot;Not date&quot;"/>
    <numFmt numFmtId="181" formatCode="mmm\-yy;[Red]* &quot;Not date&quot;;&quot;-&quot;;[Red]* &quot;Not date&quot;"/>
    <numFmt numFmtId="182" formatCode="0;\-0;0;* @"/>
    <numFmt numFmtId="183" formatCode="h:mm\ AM/PM;[Red]* &quot;Not time&quot;;\-;[Red]* &quot;Not time&quot;"/>
    <numFmt numFmtId="184" formatCode="[h]:mm;[Red]* &quot;Not time&quot;;[h]:mm;[Red]* &quot;Not time&quot;"/>
    <numFmt numFmtId="185" formatCode="0%;\-0%;0%;* @_%"/>
    <numFmt numFmtId="186" formatCode="0.0%;\-0.0%;0.0%;* @_%"/>
    <numFmt numFmtId="187" formatCode="0.00%;\-0.00%;0.00%;* @_%"/>
    <numFmt numFmtId="188" formatCode="0.000%;\-0.000%;0.000%;* @_%"/>
    <numFmt numFmtId="189" formatCode="&quot;$&quot;* #,##0_);&quot;$&quot;* \(#,##0\);&quot;$&quot;* 0_);* @_)"/>
    <numFmt numFmtId="190" formatCode="&quot;$&quot;* #,##0.0_);&quot;$&quot;* \(#,##0.0\);&quot;$&quot;* 0.0_);* @_)"/>
    <numFmt numFmtId="191" formatCode="&quot;$&quot;* #,##0.00_);&quot;$&quot;* \(#,##0.00\);&quot;$&quot;* 0.00_);* @_)"/>
    <numFmt numFmtId="192" formatCode="&quot;$&quot;* #,##0.000_);&quot;$&quot;* \(#,##0.000\);&quot;$&quot;* 0.000_);* @_)"/>
    <numFmt numFmtId="193" formatCode="&quot;$&quot;* #,##0.0000_);&quot;$&quot;* \(#,##0.0000\);&quot;$&quot;* 0.0000_);* @_)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  <numFmt numFmtId="199" formatCode="0.0%"/>
  </numFmts>
  <fonts count="5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3">
    <xf numFmtId="0" fontId="0" fillId="0" borderId="0"/>
    <xf numFmtId="0" fontId="1" fillId="0" borderId="0"/>
    <xf numFmtId="167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8" fontId="5" fillId="0" borderId="2">
      <protection locked="0"/>
    </xf>
    <xf numFmtId="168" fontId="5" fillId="0" borderId="2">
      <protection locked="0"/>
    </xf>
    <xf numFmtId="4" fontId="5" fillId="0" borderId="0">
      <protection locked="0"/>
    </xf>
    <xf numFmtId="4" fontId="5" fillId="0" borderId="0">
      <protection locked="0"/>
    </xf>
    <xf numFmtId="169" fontId="5" fillId="0" borderId="0">
      <protection locked="0"/>
    </xf>
    <xf numFmtId="169" fontId="5" fillId="0" borderId="0">
      <protection locked="0"/>
    </xf>
    <xf numFmtId="4" fontId="5" fillId="0" borderId="0">
      <protection locked="0"/>
    </xf>
    <xf numFmtId="4" fontId="5" fillId="0" borderId="0">
      <protection locked="0"/>
    </xf>
    <xf numFmtId="169" fontId="5" fillId="0" borderId="0">
      <protection locked="0"/>
    </xf>
    <xf numFmtId="169" fontId="5" fillId="0" borderId="0">
      <protection locked="0"/>
    </xf>
    <xf numFmtId="4" fontId="5" fillId="0" borderId="0">
      <protection locked="0"/>
    </xf>
    <xf numFmtId="169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68" fontId="5" fillId="0" borderId="2">
      <protection locked="0"/>
    </xf>
    <xf numFmtId="168" fontId="5" fillId="0" borderId="2">
      <protection locked="0"/>
    </xf>
    <xf numFmtId="168" fontId="6" fillId="0" borderId="0">
      <protection locked="0"/>
    </xf>
    <xf numFmtId="168" fontId="6" fillId="0" borderId="0">
      <protection locked="0"/>
    </xf>
    <xf numFmtId="168" fontId="5" fillId="0" borderId="2">
      <protection locked="0"/>
    </xf>
    <xf numFmtId="171" fontId="7" fillId="0" borderId="0" applyFill="0" applyBorder="0">
      <alignment vertical="top"/>
    </xf>
    <xf numFmtId="172" fontId="7" fillId="0" borderId="0" applyFill="0" applyBorder="0">
      <alignment vertical="top"/>
    </xf>
    <xf numFmtId="173" fontId="7" fillId="0" borderId="0" applyFill="0" applyBorder="0">
      <alignment vertical="top"/>
    </xf>
    <xf numFmtId="174" fontId="7" fillId="0" borderId="0" applyFill="0" applyBorder="0">
      <alignment vertical="top"/>
    </xf>
    <xf numFmtId="175" fontId="7" fillId="0" borderId="0" applyFill="0" applyBorder="0">
      <alignment vertical="top"/>
    </xf>
    <xf numFmtId="176" fontId="7" fillId="0" borderId="0" applyFill="0" applyBorder="0">
      <alignment vertical="top"/>
    </xf>
    <xf numFmtId="177" fontId="7" fillId="0" borderId="0" applyFill="0" applyBorder="0">
      <alignment vertical="top"/>
    </xf>
    <xf numFmtId="178" fontId="7" fillId="0" borderId="0" applyFill="0" applyBorder="0">
      <alignment vertical="top"/>
    </xf>
    <xf numFmtId="179" fontId="7" fillId="0" borderId="0" applyFill="0" applyBorder="0">
      <alignment vertical="top"/>
    </xf>
    <xf numFmtId="180" fontId="7" fillId="0" borderId="0" applyFill="0" applyBorder="0">
      <alignment vertical="top"/>
    </xf>
    <xf numFmtId="181" fontId="7" fillId="0" borderId="0" applyFill="0" applyBorder="0">
      <alignment vertical="top"/>
    </xf>
    <xf numFmtId="181" fontId="7" fillId="0" borderId="0" applyFill="0" applyBorder="0">
      <alignment horizontal="center" vertical="top"/>
    </xf>
    <xf numFmtId="182" fontId="7" fillId="0" borderId="0" applyFill="0" applyBorder="0">
      <alignment vertical="top"/>
    </xf>
    <xf numFmtId="183" fontId="7" fillId="0" borderId="0" applyFill="0" applyBorder="0">
      <alignment vertical="top"/>
    </xf>
    <xf numFmtId="184" fontId="7" fillId="0" borderId="0" applyFill="0" applyBorder="0">
      <alignment vertical="top"/>
    </xf>
    <xf numFmtId="185" fontId="7" fillId="0" borderId="0" applyFill="0" applyBorder="0">
      <alignment vertical="top"/>
    </xf>
    <xf numFmtId="186" fontId="8" fillId="0" borderId="0" applyFill="0" applyBorder="0">
      <alignment vertical="top"/>
    </xf>
    <xf numFmtId="187" fontId="7" fillId="0" borderId="0" applyFill="0" applyBorder="0">
      <alignment vertical="top"/>
    </xf>
    <xf numFmtId="188" fontId="7" fillId="0" borderId="0" applyFill="0" applyBorder="0">
      <alignment vertical="top"/>
    </xf>
    <xf numFmtId="189" fontId="7" fillId="0" borderId="0" applyFill="0" applyBorder="0">
      <alignment vertical="top"/>
    </xf>
    <xf numFmtId="190" fontId="7" fillId="0" borderId="0" applyFill="0" applyBorder="0">
      <alignment vertical="top"/>
    </xf>
    <xf numFmtId="191" fontId="7" fillId="0" borderId="0" applyFill="0" applyBorder="0">
      <alignment vertical="top"/>
    </xf>
    <xf numFmtId="192" fontId="7" fillId="0" borderId="0" applyFill="0" applyBorder="0">
      <alignment vertical="top"/>
    </xf>
    <xf numFmtId="193" fontId="7" fillId="0" borderId="0" applyFill="0" applyBorder="0">
      <alignment vertical="top"/>
    </xf>
    <xf numFmtId="0" fontId="10" fillId="0" borderId="0" applyNumberFormat="0" applyFill="0" applyBorder="0" applyAlignment="0" applyProtection="0"/>
    <xf numFmtId="194" fontId="3" fillId="0" borderId="0" applyFont="0" applyFill="0" applyBorder="0" applyAlignment="0" applyProtection="0"/>
    <xf numFmtId="0" fontId="2" fillId="0" borderId="0"/>
    <xf numFmtId="0" fontId="11" fillId="0" borderId="0" applyFill="0" applyBorder="0">
      <alignment vertical="top"/>
    </xf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horizontal="left" vertical="top"/>
      <protection hidden="1"/>
    </xf>
    <xf numFmtId="0" fontId="15" fillId="0" borderId="0" applyFill="0" applyBorder="0">
      <alignment horizontal="left" vertical="top" indent="1"/>
      <protection hidden="1"/>
    </xf>
    <xf numFmtId="0" fontId="15" fillId="0" borderId="0" applyFill="0" applyBorder="0">
      <alignment horizontal="left" vertical="top" indent="2"/>
      <protection hidden="1"/>
    </xf>
    <xf numFmtId="0" fontId="15" fillId="0" borderId="0" applyFill="0" applyBorder="0">
      <alignment horizontal="left" vertical="top" indent="3"/>
      <protection hidden="1"/>
    </xf>
    <xf numFmtId="171" fontId="16" fillId="0" borderId="0" applyFill="0" applyBorder="0">
      <alignment vertical="top"/>
      <protection locked="0"/>
    </xf>
    <xf numFmtId="172" fontId="16" fillId="0" borderId="0" applyFill="0" applyBorder="0">
      <alignment vertical="top"/>
      <protection locked="0"/>
    </xf>
    <xf numFmtId="173" fontId="16" fillId="0" borderId="0" applyFill="0" applyBorder="0">
      <alignment vertical="top"/>
      <protection locked="0"/>
    </xf>
    <xf numFmtId="174" fontId="16" fillId="0" borderId="0" applyFill="0" applyBorder="0">
      <alignment vertical="top"/>
      <protection locked="0"/>
    </xf>
    <xf numFmtId="175" fontId="16" fillId="0" borderId="0" applyFill="0" applyBorder="0">
      <alignment vertical="top"/>
      <protection locked="0"/>
    </xf>
    <xf numFmtId="176" fontId="16" fillId="0" borderId="0" applyFill="0" applyBorder="0">
      <alignment vertical="top"/>
      <protection locked="0"/>
    </xf>
    <xf numFmtId="195" fontId="16" fillId="0" borderId="0" applyFill="0" applyBorder="0">
      <alignment vertical="top"/>
      <protection locked="0"/>
    </xf>
    <xf numFmtId="196" fontId="16" fillId="0" borderId="0" applyFill="0" applyBorder="0">
      <alignment vertical="top"/>
      <protection locked="0"/>
    </xf>
    <xf numFmtId="179" fontId="16" fillId="0" borderId="0" applyFill="0" applyBorder="0">
      <alignment vertical="top"/>
      <protection locked="0"/>
    </xf>
    <xf numFmtId="180" fontId="16" fillId="0" borderId="0" applyFill="0" applyBorder="0">
      <alignment vertical="top"/>
      <protection locked="0"/>
    </xf>
    <xf numFmtId="181" fontId="16" fillId="0" borderId="0" applyFill="0" applyBorder="0">
      <alignment vertical="top"/>
      <protection locked="0"/>
    </xf>
    <xf numFmtId="182" fontId="16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2" fontId="16" fillId="0" borderId="0" applyFill="0" applyBorder="0">
      <alignment vertical="top"/>
      <protection locked="0"/>
    </xf>
    <xf numFmtId="49" fontId="16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0" fontId="16" fillId="0" borderId="0" applyFill="0" applyBorder="0">
      <alignment vertical="top" wrapText="1"/>
      <protection locked="0"/>
    </xf>
    <xf numFmtId="183" fontId="16" fillId="0" borderId="0" applyFill="0" applyBorder="0">
      <alignment vertical="top"/>
      <protection locked="0"/>
    </xf>
    <xf numFmtId="184" fontId="16" fillId="0" borderId="0" applyFill="0" applyBorder="0">
      <alignment vertical="top"/>
      <protection locked="0"/>
    </xf>
    <xf numFmtId="185" fontId="16" fillId="0" borderId="0" applyFill="0" applyBorder="0">
      <alignment vertical="top"/>
      <protection locked="0"/>
    </xf>
    <xf numFmtId="186" fontId="16" fillId="0" borderId="0" applyFill="0" applyBorder="0">
      <alignment vertical="top"/>
      <protection locked="0"/>
    </xf>
    <xf numFmtId="187" fontId="16" fillId="0" borderId="0" applyFill="0" applyBorder="0">
      <alignment vertical="top"/>
      <protection locked="0"/>
    </xf>
    <xf numFmtId="188" fontId="16" fillId="0" borderId="0" applyFill="0" applyBorder="0">
      <alignment vertical="top"/>
      <protection locked="0"/>
    </xf>
    <xf numFmtId="189" fontId="16" fillId="0" borderId="0" applyFill="0" applyBorder="0">
      <alignment vertical="top"/>
      <protection locked="0"/>
    </xf>
    <xf numFmtId="190" fontId="16" fillId="0" borderId="0" applyFill="0" applyBorder="0">
      <alignment vertical="top"/>
      <protection locked="0"/>
    </xf>
    <xf numFmtId="191" fontId="16" fillId="0" borderId="0" applyFill="0" applyBorder="0">
      <alignment vertical="top"/>
      <protection locked="0"/>
    </xf>
    <xf numFmtId="192" fontId="16" fillId="0" borderId="0" applyFill="0" applyBorder="0">
      <alignment vertical="top"/>
      <protection locked="0"/>
    </xf>
    <xf numFmtId="193" fontId="16" fillId="0" borderId="0" applyFill="0" applyBorder="0">
      <alignment vertical="top"/>
      <protection locked="0"/>
    </xf>
    <xf numFmtId="49" fontId="16" fillId="0" borderId="0" applyFill="0" applyBorder="0">
      <alignment horizontal="left" vertical="top"/>
      <protection locked="0"/>
    </xf>
    <xf numFmtId="49" fontId="16" fillId="0" borderId="0" applyFill="0" applyBorder="0">
      <alignment horizontal="left" vertical="top" indent="1"/>
      <protection locked="0"/>
    </xf>
    <xf numFmtId="49" fontId="16" fillId="0" borderId="0" applyFill="0" applyBorder="0">
      <alignment horizontal="left" vertical="top" indent="2"/>
      <protection locked="0"/>
    </xf>
    <xf numFmtId="49" fontId="16" fillId="0" borderId="0" applyFill="0" applyBorder="0">
      <alignment horizontal="left" vertical="top" indent="3"/>
      <protection locked="0"/>
    </xf>
    <xf numFmtId="49" fontId="16" fillId="0" borderId="0" applyFill="0" applyBorder="0">
      <alignment horizontal="left" vertical="top" indent="4"/>
      <protection locked="0"/>
    </xf>
    <xf numFmtId="49" fontId="16" fillId="0" borderId="0" applyFill="0" applyBorder="0">
      <alignment horizontal="center"/>
      <protection locked="0"/>
    </xf>
    <xf numFmtId="49" fontId="16" fillId="0" borderId="0" applyFill="0" applyBorder="0">
      <alignment horizontal="center" wrapText="1"/>
      <protection locked="0"/>
    </xf>
    <xf numFmtId="49" fontId="7" fillId="0" borderId="0" applyFill="0" applyBorder="0">
      <alignment vertical="top"/>
    </xf>
    <xf numFmtId="0" fontId="7" fillId="0" borderId="0" applyFill="0" applyBorder="0">
      <alignment vertical="top" wrapText="1"/>
    </xf>
    <xf numFmtId="0" fontId="18" fillId="0" borderId="0" applyNumberFormat="0" applyFont="0" applyBorder="0" applyAlignment="0">
      <alignment horizontal="left"/>
    </xf>
    <xf numFmtId="0" fontId="14" fillId="0" borderId="0" applyFill="0" applyBorder="0">
      <alignment vertical="top"/>
    </xf>
    <xf numFmtId="0" fontId="14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4" fillId="0" borderId="0" applyFill="0" applyBorder="0">
      <alignment horizontal="left" vertical="top" indent="3"/>
    </xf>
    <xf numFmtId="0" fontId="7" fillId="0" borderId="0" applyFill="0" applyBorder="0">
      <alignment vertical="top"/>
    </xf>
    <xf numFmtId="0" fontId="7" fillId="0" borderId="0" applyFill="0" applyBorder="0">
      <alignment horizontal="left" vertical="top" indent="1"/>
    </xf>
    <xf numFmtId="0" fontId="7" fillId="0" borderId="0" applyFill="0" applyBorder="0">
      <alignment horizontal="left" vertical="top" indent="2"/>
    </xf>
    <xf numFmtId="0" fontId="7" fillId="0" borderId="0" applyFill="0" applyBorder="0">
      <alignment horizontal="left" vertical="top" indent="3"/>
    </xf>
    <xf numFmtId="0" fontId="7" fillId="0" borderId="0" applyFill="0" applyBorder="0">
      <alignment horizontal="left" vertical="top" indent="4"/>
    </xf>
    <xf numFmtId="0" fontId="7" fillId="0" borderId="0" applyFill="0" applyBorder="0">
      <alignment horizontal="center"/>
    </xf>
    <xf numFmtId="0" fontId="7" fillId="0" borderId="0" applyFill="0" applyBorder="0">
      <alignment horizontal="center" wrapText="1"/>
    </xf>
    <xf numFmtId="197" fontId="4" fillId="0" borderId="1" applyBorder="0">
      <protection hidden="1"/>
    </xf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7" fillId="0" borderId="0" applyFill="0" applyBorder="0"/>
    <xf numFmtId="0" fontId="2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22" fillId="0" borderId="0"/>
    <xf numFmtId="0" fontId="2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6" fillId="0" borderId="0">
      <protection locked="0"/>
    </xf>
    <xf numFmtId="168" fontId="6" fillId="0" borderId="0">
      <protection locked="0"/>
    </xf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98" fontId="5" fillId="0" borderId="0">
      <protection locked="0"/>
    </xf>
    <xf numFmtId="198" fontId="5" fillId="0" borderId="0">
      <protection locked="0"/>
    </xf>
    <xf numFmtId="0" fontId="1" fillId="0" borderId="0"/>
    <xf numFmtId="0" fontId="2" fillId="0" borderId="0"/>
    <xf numFmtId="0" fontId="1" fillId="0" borderId="0"/>
    <xf numFmtId="0" fontId="7" fillId="0" borderId="0"/>
    <xf numFmtId="167" fontId="2" fillId="0" borderId="0" applyFont="0" applyFill="0" applyBorder="0" applyAlignment="0" applyProtection="0"/>
    <xf numFmtId="0" fontId="1" fillId="0" borderId="0"/>
    <xf numFmtId="0" fontId="9" fillId="0" borderId="0"/>
    <xf numFmtId="0" fontId="26" fillId="0" borderId="0"/>
    <xf numFmtId="0" fontId="9" fillId="0" borderId="0"/>
    <xf numFmtId="0" fontId="25" fillId="0" borderId="0">
      <alignment vertical="center"/>
    </xf>
    <xf numFmtId="0" fontId="27" fillId="0" borderId="0"/>
    <xf numFmtId="0" fontId="9" fillId="0" borderId="0"/>
    <xf numFmtId="164" fontId="28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6" fillId="0" borderId="0"/>
    <xf numFmtId="0" fontId="2" fillId="0" borderId="0"/>
    <xf numFmtId="0" fontId="1" fillId="0" borderId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0" borderId="0"/>
    <xf numFmtId="167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" fillId="0" borderId="0"/>
    <xf numFmtId="0" fontId="3" fillId="0" borderId="0"/>
    <xf numFmtId="199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97" fontId="4" fillId="0" borderId="14" applyBorder="0">
      <protection hidden="1"/>
    </xf>
    <xf numFmtId="16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167" fontId="9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9" fillId="0" borderId="0"/>
    <xf numFmtId="0" fontId="3" fillId="0" borderId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1" fillId="8" borderId="5" applyNumberFormat="0" applyAlignment="0" applyProtection="0"/>
    <xf numFmtId="0" fontId="32" fillId="21" borderId="6" applyNumberFormat="0" applyAlignment="0" applyProtection="0"/>
    <xf numFmtId="0" fontId="33" fillId="21" borderId="5" applyNumberFormat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0" applyNumberFormat="0" applyFill="0" applyAlignment="0" applyProtection="0"/>
    <xf numFmtId="0" fontId="38" fillId="22" borderId="11" applyNumberFormat="0" applyAlignment="0" applyProtection="0"/>
    <xf numFmtId="0" fontId="39" fillId="0" borderId="0" applyNumberFormat="0" applyFill="0" applyBorder="0" applyAlignment="0" applyProtection="0"/>
    <xf numFmtId="0" fontId="40" fillId="23" borderId="0" applyNumberFormat="0" applyBorder="0" applyAlignment="0" applyProtection="0"/>
    <xf numFmtId="0" fontId="3" fillId="0" borderId="0"/>
    <xf numFmtId="0" fontId="3" fillId="0" borderId="0"/>
    <xf numFmtId="0" fontId="41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2" fillId="24" borderId="12" applyNumberFormat="0" applyFont="0" applyAlignment="0" applyProtection="0"/>
    <xf numFmtId="0" fontId="43" fillId="0" borderId="13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9" fillId="0" borderId="0"/>
    <xf numFmtId="0" fontId="9" fillId="0" borderId="0"/>
    <xf numFmtId="167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8" borderId="15" applyNumberFormat="0" applyAlignment="0" applyProtection="0"/>
    <xf numFmtId="0" fontId="32" fillId="21" borderId="16" applyNumberFormat="0" applyAlignment="0" applyProtection="0"/>
    <xf numFmtId="0" fontId="33" fillId="21" borderId="15" applyNumberFormat="0" applyAlignment="0" applyProtection="0"/>
    <xf numFmtId="0" fontId="37" fillId="0" borderId="17" applyNumberFormat="0" applyFill="0" applyAlignment="0" applyProtection="0"/>
    <xf numFmtId="0" fontId="2" fillId="24" borderId="18" applyNumberFormat="0" applyFont="0" applyAlignment="0" applyProtection="0"/>
  </cellStyleXfs>
  <cellXfs count="57">
    <xf numFmtId="0" fontId="0" fillId="0" borderId="0" xfId="0"/>
    <xf numFmtId="3" fontId="24" fillId="2" borderId="19" xfId="0" applyNumberFormat="1" applyFont="1" applyFill="1" applyBorder="1" applyAlignment="1">
      <alignment horizontal="center" vertical="center" wrapText="1"/>
    </xf>
    <xf numFmtId="3" fontId="24" fillId="2" borderId="3" xfId="0" applyNumberFormat="1" applyFont="1" applyFill="1" applyBorder="1" applyAlignment="1">
      <alignment horizontal="center" vertical="center" wrapText="1"/>
    </xf>
    <xf numFmtId="3" fontId="24" fillId="2" borderId="21" xfId="0" applyNumberFormat="1" applyFont="1" applyFill="1" applyBorder="1" applyAlignment="1">
      <alignment horizontal="center" vertical="center" wrapText="1"/>
    </xf>
    <xf numFmtId="3" fontId="24" fillId="2" borderId="20" xfId="0" applyNumberFormat="1" applyFont="1" applyFill="1" applyBorder="1" applyAlignment="1">
      <alignment horizontal="center" vertical="center" wrapText="1"/>
    </xf>
    <xf numFmtId="3" fontId="24" fillId="2" borderId="0" xfId="1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Border="1" applyAlignment="1">
      <alignment vertical="center" wrapText="1"/>
    </xf>
    <xf numFmtId="3" fontId="24" fillId="2" borderId="0" xfId="0" applyNumberFormat="1" applyFont="1" applyFill="1" applyAlignment="1">
      <alignment vertical="center"/>
    </xf>
    <xf numFmtId="3" fontId="48" fillId="2" borderId="0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 wrapText="1"/>
    </xf>
    <xf numFmtId="3" fontId="48" fillId="2" borderId="1" xfId="2" applyNumberFormat="1" applyFont="1" applyFill="1" applyBorder="1" applyAlignment="1">
      <alignment horizontal="center" vertical="center" wrapText="1"/>
    </xf>
    <xf numFmtId="3" fontId="48" fillId="2" borderId="3" xfId="2" applyNumberFormat="1" applyFont="1" applyFill="1" applyBorder="1" applyAlignment="1">
      <alignment horizontal="center" vertical="center" wrapText="1"/>
    </xf>
    <xf numFmtId="3" fontId="48" fillId="2" borderId="22" xfId="2" applyNumberFormat="1" applyFont="1" applyFill="1" applyBorder="1" applyAlignment="1">
      <alignment horizontal="center" vertical="center" wrapText="1"/>
    </xf>
    <xf numFmtId="3" fontId="24" fillId="2" borderId="3" xfId="2" applyNumberFormat="1" applyFont="1" applyFill="1" applyBorder="1" applyAlignment="1">
      <alignment horizontal="center" vertical="center" wrapText="1"/>
    </xf>
    <xf numFmtId="3" fontId="24" fillId="2" borderId="19" xfId="2" applyNumberFormat="1" applyFont="1" applyFill="1" applyBorder="1" applyAlignment="1">
      <alignment horizontal="center" vertical="center" wrapText="1"/>
    </xf>
    <xf numFmtId="3" fontId="24" fillId="2" borderId="19" xfId="1" applyNumberFormat="1" applyFont="1" applyFill="1" applyBorder="1" applyAlignment="1">
      <alignment horizontal="center" vertical="center" wrapText="1"/>
    </xf>
    <xf numFmtId="3" fontId="24" fillId="2" borderId="19" xfId="145" applyNumberFormat="1" applyFont="1" applyFill="1" applyBorder="1" applyAlignment="1">
      <alignment horizontal="center" vertical="center" wrapText="1"/>
    </xf>
    <xf numFmtId="0" fontId="24" fillId="2" borderId="19" xfId="1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wrapText="1"/>
    </xf>
    <xf numFmtId="3" fontId="24" fillId="2" borderId="19" xfId="0" applyNumberFormat="1" applyFont="1" applyFill="1" applyBorder="1" applyAlignment="1">
      <alignment horizontal="center" wrapText="1"/>
    </xf>
    <xf numFmtId="3" fontId="24" fillId="2" borderId="20" xfId="0" applyNumberFormat="1" applyFont="1" applyFill="1" applyBorder="1" applyAlignment="1">
      <alignment horizontal="center" wrapText="1"/>
    </xf>
    <xf numFmtId="0" fontId="24" fillId="2" borderId="19" xfId="0" applyFont="1" applyFill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3" fontId="24" fillId="2" borderId="1" xfId="1" applyNumberFormat="1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4" fontId="24" fillId="2" borderId="0" xfId="0" applyNumberFormat="1" applyFont="1" applyFill="1" applyAlignment="1">
      <alignment horizontal="center" vertical="center"/>
    </xf>
    <xf numFmtId="0" fontId="24" fillId="2" borderId="21" xfId="0" applyFont="1" applyFill="1" applyBorder="1" applyAlignment="1">
      <alignment horizontal="center" vertical="center" wrapText="1"/>
    </xf>
    <xf numFmtId="3" fontId="24" fillId="2" borderId="3" xfId="1" applyNumberFormat="1" applyFont="1" applyFill="1" applyBorder="1" applyAlignment="1">
      <alignment horizontal="center" vertical="center" wrapText="1"/>
    </xf>
    <xf numFmtId="3" fontId="24" fillId="2" borderId="3" xfId="145" applyNumberFormat="1" applyFont="1" applyFill="1" applyBorder="1" applyAlignment="1">
      <alignment horizontal="center" vertical="center" wrapText="1"/>
    </xf>
    <xf numFmtId="0" fontId="24" fillId="2" borderId="3" xfId="1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3" fontId="24" fillId="2" borderId="1" xfId="145" applyNumberFormat="1" applyFont="1" applyFill="1" applyBorder="1" applyAlignment="1">
      <alignment horizontal="center" vertical="center" wrapText="1"/>
    </xf>
    <xf numFmtId="3" fontId="48" fillId="2" borderId="19" xfId="0" applyNumberFormat="1" applyFont="1" applyFill="1" applyBorder="1" applyAlignment="1">
      <alignment horizontal="center" vertical="center"/>
    </xf>
    <xf numFmtId="3" fontId="48" fillId="2" borderId="19" xfId="0" applyNumberFormat="1" applyFont="1" applyFill="1" applyBorder="1" applyAlignment="1">
      <alignment horizontal="center" vertical="center" wrapText="1"/>
    </xf>
    <xf numFmtId="3" fontId="48" fillId="2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center" vertical="center" wrapText="1"/>
    </xf>
    <xf numFmtId="3" fontId="48" fillId="2" borderId="0" xfId="0" applyNumberFormat="1" applyFont="1" applyFill="1" applyAlignment="1">
      <alignment horizontal="left" vertical="center"/>
    </xf>
    <xf numFmtId="3" fontId="48" fillId="2" borderId="0" xfId="0" applyNumberFormat="1" applyFont="1" applyFill="1" applyAlignment="1">
      <alignment horizontal="center" vertical="center" wrapText="1"/>
    </xf>
    <xf numFmtId="0" fontId="49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/>
    </xf>
    <xf numFmtId="1" fontId="24" fillId="2" borderId="19" xfId="0" applyNumberFormat="1" applyFont="1" applyFill="1" applyBorder="1" applyAlignment="1">
      <alignment horizontal="center" vertical="center" wrapText="1"/>
    </xf>
    <xf numFmtId="0" fontId="24" fillId="25" borderId="19" xfId="0" applyFont="1" applyFill="1" applyBorder="1" applyAlignment="1">
      <alignment vertical="center" wrapText="1"/>
    </xf>
    <xf numFmtId="0" fontId="24" fillId="2" borderId="20" xfId="0" applyFont="1" applyFill="1" applyBorder="1" applyAlignment="1">
      <alignment horizontal="center" vertical="center"/>
    </xf>
    <xf numFmtId="0" fontId="24" fillId="2" borderId="19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vertical="center" wrapText="1"/>
    </xf>
    <xf numFmtId="9" fontId="24" fillId="2" borderId="19" xfId="0" applyNumberFormat="1" applyFont="1" applyFill="1" applyBorder="1" applyAlignment="1">
      <alignment horizontal="center" vertical="center" wrapText="1"/>
    </xf>
    <xf numFmtId="3" fontId="48" fillId="2" borderId="4" xfId="1" applyNumberFormat="1" applyFont="1" applyFill="1" applyBorder="1" applyAlignment="1">
      <alignment horizontal="center" vertical="center" wrapText="1"/>
    </xf>
    <xf numFmtId="3" fontId="48" fillId="2" borderId="0" xfId="0" applyNumberFormat="1" applyFont="1" applyFill="1" applyBorder="1" applyAlignment="1">
      <alignment horizontal="center" vertical="center" wrapText="1"/>
    </xf>
    <xf numFmtId="3" fontId="48" fillId="2" borderId="0" xfId="0" applyNumberFormat="1" applyFont="1" applyFill="1" applyBorder="1" applyAlignment="1">
      <alignment vertical="center" wrapText="1"/>
    </xf>
    <xf numFmtId="3" fontId="48" fillId="2" borderId="0" xfId="0" applyNumberFormat="1" applyFont="1" applyFill="1" applyBorder="1" applyAlignment="1">
      <alignment vertical="center"/>
    </xf>
    <xf numFmtId="3" fontId="48" fillId="2" borderId="0" xfId="1" applyNumberFormat="1" applyFont="1" applyFill="1" applyBorder="1" applyAlignment="1">
      <alignment horizontal="center" vertical="center" wrapText="1"/>
    </xf>
    <xf numFmtId="3" fontId="48" fillId="2" borderId="0" xfId="0" applyNumberFormat="1" applyFont="1" applyFill="1" applyBorder="1" applyAlignment="1">
      <alignment horizontal="left" vertical="center" wrapText="1"/>
    </xf>
  </cellXfs>
  <cellStyles count="253">
    <cellStyle name="?’ћѓћ‚›‰" xfId="6"/>
    <cellStyle name="?’һғһ‚›ү" xfId="5"/>
    <cellStyle name="”?ќђќ‘ћ‚›‰" xfId="7"/>
    <cellStyle name="”?қђқ‘һ‚›ү" xfId="8"/>
    <cellStyle name="”?љ‘?ђћ‚ђќќ›‰" xfId="10"/>
    <cellStyle name="”?љ‘?ђһ‚ђққ›ү" xfId="9"/>
    <cellStyle name="”€ќђќ‘ћ‚›‰" xfId="11"/>
    <cellStyle name="”€қђқ‘һ‚›ү" xfId="12"/>
    <cellStyle name="”€љ‘€ђћ‚ђќќ›‰" xfId="14"/>
    <cellStyle name="”€љ‘€ђһ‚ђққ›ү" xfId="13"/>
    <cellStyle name="”ќђќ‘ћ‚›‰" xfId="15"/>
    <cellStyle name="”љ‘ђћ‚ђќќ›‰" xfId="16"/>
    <cellStyle name="„…ќ…†ќ›‰" xfId="17"/>
    <cellStyle name="„…қ…†қ›ү" xfId="18"/>
    <cellStyle name="€’ћѓћ‚›‰" xfId="20"/>
    <cellStyle name="€’һғһ‚›ү" xfId="19"/>
    <cellStyle name="‡ђѓћ‹ћ‚ћљ1" xfId="21"/>
    <cellStyle name="‡ђѓћ‹ћ‚ћљ2" xfId="22"/>
    <cellStyle name="’ћѓћ‚›‰" xfId="23"/>
    <cellStyle name="20% - Акцент1 2" xfId="199"/>
    <cellStyle name="20% - Акцент2 2" xfId="200"/>
    <cellStyle name="20% - Акцент3 2" xfId="201"/>
    <cellStyle name="20% - Акцент4 2" xfId="202"/>
    <cellStyle name="20% - Акцент5 2" xfId="203"/>
    <cellStyle name="20% - Акцент6 2" xfId="204"/>
    <cellStyle name="40% - Акцент1 2" xfId="205"/>
    <cellStyle name="40% - Акцент2 2" xfId="206"/>
    <cellStyle name="40% - Акцент3 2" xfId="207"/>
    <cellStyle name="40% - Акцент4 2" xfId="208"/>
    <cellStyle name="40% - Акцент5 2" xfId="209"/>
    <cellStyle name="40% - Акцент6 2" xfId="210"/>
    <cellStyle name="60% - Акцент1 2" xfId="211"/>
    <cellStyle name="60% - Акцент2 2" xfId="212"/>
    <cellStyle name="60% - Акцент3 2" xfId="213"/>
    <cellStyle name="60% - Акцент4 2" xfId="214"/>
    <cellStyle name="60% - Акцент5 2" xfId="215"/>
    <cellStyle name="60% - Акцент6 2" xfId="216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3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2 2" xfId="194"/>
    <cellStyle name="E&amp;Y House" xfId="48"/>
    <cellStyle name="Euro" xfId="49"/>
    <cellStyle name="Excel Built-in Normal" xfId="50"/>
    <cellStyle name="h0 -Heading" xfId="51"/>
    <cellStyle name="h1 -Heading" xfId="52"/>
    <cellStyle name="h2 -Heading" xfId="53"/>
    <cellStyle name="h3 -Heading" xfId="54"/>
    <cellStyle name="hp0 -Hyperlink" xfId="55"/>
    <cellStyle name="hp1 -Hyperlink" xfId="56"/>
    <cellStyle name="hp2 -Hyperlink" xfId="57"/>
    <cellStyle name="hp3 -Hyperlink" xfId="58"/>
    <cellStyle name="ic0 -InpComma" xfId="59"/>
    <cellStyle name="ic1 -InpComma" xfId="60"/>
    <cellStyle name="ic2 -InpComma" xfId="61"/>
    <cellStyle name="ic3 -InpComma" xfId="62"/>
    <cellStyle name="ic4 -InpComma" xfId="63"/>
    <cellStyle name="idDMM -InpDate" xfId="64"/>
    <cellStyle name="idDMMY -InpDate" xfId="65"/>
    <cellStyle name="idDMMYHM -InpDateTime" xfId="66"/>
    <cellStyle name="idDMY -InpDate" xfId="67"/>
    <cellStyle name="idMDY -InpDate" xfId="68"/>
    <cellStyle name="idMMY -InpDate" xfId="69"/>
    <cellStyle name="if0 -InpFixed" xfId="70"/>
    <cellStyle name="if0b-InpFixedB" xfId="71"/>
    <cellStyle name="if0-InpFixed" xfId="72"/>
    <cellStyle name="iln -InpTableTextNoWrap" xfId="73"/>
    <cellStyle name="ilnb-InpTableTextNoWrapB" xfId="74"/>
    <cellStyle name="ilw -InpTableTextWrap" xfId="75"/>
    <cellStyle name="imHM  -InpTime" xfId="76"/>
    <cellStyle name="imHM24+ -InpTime" xfId="77"/>
    <cellStyle name="ip0 -InpPercent" xfId="78"/>
    <cellStyle name="ip1 -InpPercent" xfId="79"/>
    <cellStyle name="ip2 -InpPercent" xfId="80"/>
    <cellStyle name="ip3 -InpPercent" xfId="81"/>
    <cellStyle name="ir0 -InpCurr" xfId="82"/>
    <cellStyle name="ir1 -InpCurr" xfId="83"/>
    <cellStyle name="ir2 -InpCurr" xfId="84"/>
    <cellStyle name="ir3 -InpCurr" xfId="85"/>
    <cellStyle name="ir4 -InpCurr" xfId="86"/>
    <cellStyle name="is0 -InpSideText" xfId="87"/>
    <cellStyle name="is1 -InpSideText" xfId="88"/>
    <cellStyle name="is2 -InpSideText" xfId="89"/>
    <cellStyle name="is3 -InpSideText" xfId="90"/>
    <cellStyle name="is4 -InpSideText" xfId="91"/>
    <cellStyle name="itn -InpTopTextNoWrap" xfId="92"/>
    <cellStyle name="itw -InpTopTextWrap" xfId="93"/>
    <cellStyle name="ltn -TableTextNoWrap" xfId="94"/>
    <cellStyle name="ltw -TableTextWrap" xfId="95"/>
    <cellStyle name="Normal" xfId="0" builtinId="0"/>
    <cellStyle name="Normal 2" xfId="155"/>
    <cellStyle name="Normal 2 2" xfId="153"/>
    <cellStyle name="Normal 2 3" xfId="151"/>
    <cellStyle name="Normal 3" xfId="156"/>
    <cellStyle name="Normal 4" xfId="217"/>
    <cellStyle name="Normal 5" xfId="218"/>
    <cellStyle name="Report" xfId="96"/>
    <cellStyle name="sh0 -SideHeading" xfId="97"/>
    <cellStyle name="sh1 -SideHeading" xfId="98"/>
    <cellStyle name="sh2 -SideHeading" xfId="99"/>
    <cellStyle name="sh3 -SideHeading" xfId="100"/>
    <cellStyle name="st0 -SideText" xfId="101"/>
    <cellStyle name="st1 -SideText" xfId="102"/>
    <cellStyle name="st2 -SideText" xfId="103"/>
    <cellStyle name="st3 -SideText" xfId="104"/>
    <cellStyle name="st4 -SideText" xfId="105"/>
    <cellStyle name="ttn -TopTextNoWrap" xfId="106"/>
    <cellStyle name="ttw -TopTextWrap" xfId="107"/>
    <cellStyle name="Акцент1 2" xfId="219"/>
    <cellStyle name="Акцент2 2" xfId="220"/>
    <cellStyle name="Акцент3 2" xfId="221"/>
    <cellStyle name="Акцент4 2" xfId="222"/>
    <cellStyle name="Акцент5 2" xfId="223"/>
    <cellStyle name="Акцент6 2" xfId="224"/>
    <cellStyle name="Ввод  2" xfId="225"/>
    <cellStyle name="Ввод  2 2" xfId="248"/>
    <cellStyle name="Виталий" xfId="108"/>
    <cellStyle name="Виталий 2" xfId="192"/>
    <cellStyle name="Вывод 2" xfId="226"/>
    <cellStyle name="Вывод 2 2" xfId="249"/>
    <cellStyle name="Вычисление 2" xfId="227"/>
    <cellStyle name="Вычисление 2 2" xfId="250"/>
    <cellStyle name="Гиперссылка 2" xfId="109"/>
    <cellStyle name="Денежный [0] 2" xfId="157"/>
    <cellStyle name="Денежный [0] 2 2" xfId="185"/>
    <cellStyle name="Денежный [0] 3" xfId="158"/>
    <cellStyle name="Денежный [0] 4" xfId="159"/>
    <cellStyle name="Денежный [0] 5" xfId="160"/>
    <cellStyle name="Денежный [0] 5 2" xfId="186"/>
    <cellStyle name="Денежный [0] 6" xfId="161"/>
    <cellStyle name="Заголовок 1 2" xfId="228"/>
    <cellStyle name="Заголовок 2 2" xfId="229"/>
    <cellStyle name="Заголовок 3 2" xfId="230"/>
    <cellStyle name="Заголовок 4 2" xfId="231"/>
    <cellStyle name="Итог 2" xfId="232"/>
    <cellStyle name="Итог 2 2" xfId="251"/>
    <cellStyle name="КАНДАГАЧ тел3-33-96" xfId="110"/>
    <cellStyle name="Контрольная ячейка 2" xfId="233"/>
    <cellStyle name="Название 2" xfId="234"/>
    <cellStyle name="Нейтральный 2" xfId="235"/>
    <cellStyle name="Обычный 10" xfId="111"/>
    <cellStyle name="Обычный 11" xfId="112"/>
    <cellStyle name="Обычный 12" xfId="1"/>
    <cellStyle name="Обычный 12 2" xfId="154"/>
    <cellStyle name="Обычный 12 3" xfId="183"/>
    <cellStyle name="Обычный 12 4" xfId="152"/>
    <cellStyle name="Обычный 12 4 2" xfId="196"/>
    <cellStyle name="Обычный 12 5" xfId="244"/>
    <cellStyle name="Обычный 13" xfId="162"/>
    <cellStyle name="Обычный 14" xfId="163"/>
    <cellStyle name="Обычный 14 2" xfId="197"/>
    <cellStyle name="Обычный 15" xfId="145"/>
    <cellStyle name="Обычный 15 2" xfId="195"/>
    <cellStyle name="Обычный 16" xfId="150"/>
    <cellStyle name="Обычный 16 2" xfId="245"/>
    <cellStyle name="Обычный 2" xfId="4"/>
    <cellStyle name="Обычный 2 2" xfId="113"/>
    <cellStyle name="Обычный 2 2 2" xfId="164"/>
    <cellStyle name="Обычный 2 2 3" xfId="165"/>
    <cellStyle name="Обычный 2 3" xfId="166"/>
    <cellStyle name="Обычный 2 4" xfId="167"/>
    <cellStyle name="Обычный 2 5" xfId="168"/>
    <cellStyle name="Обычный 2 6" xfId="169"/>
    <cellStyle name="Обычный 2 7" xfId="170"/>
    <cellStyle name="Обычный 2 8" xfId="171"/>
    <cellStyle name="Обычный 2 9" xfId="187"/>
    <cellStyle name="Обычный 3" xfId="114"/>
    <cellStyle name="Обычный 3 10" xfId="172"/>
    <cellStyle name="Обычный 3 2" xfId="115"/>
    <cellStyle name="Обычный 3 2 2" xfId="236"/>
    <cellStyle name="Обычный 3 2 3" xfId="237"/>
    <cellStyle name="Обычный 3 2 4" xfId="173"/>
    <cellStyle name="Обычный 3 3" xfId="116"/>
    <cellStyle name="Обычный 3 4" xfId="117"/>
    <cellStyle name="Обычный 3 5" xfId="118"/>
    <cellStyle name="Обычный 3 6" xfId="119"/>
    <cellStyle name="Обычный 3 7" xfId="120"/>
    <cellStyle name="Обычный 3 8" xfId="121"/>
    <cellStyle name="Обычный 3 8 2" xfId="122"/>
    <cellStyle name="Обычный 3 9" xfId="188"/>
    <cellStyle name="Обычный 4" xfId="123"/>
    <cellStyle name="Обычный 4 2" xfId="148"/>
    <cellStyle name="Обычный 5" xfId="124"/>
    <cellStyle name="Обычный 5 2" xfId="125"/>
    <cellStyle name="Обычный 5 3" xfId="126"/>
    <cellStyle name="Обычный 5_бюджет 2010-11" xfId="146"/>
    <cellStyle name="Обычный 6" xfId="127"/>
    <cellStyle name="Обычный 6 2" xfId="147"/>
    <cellStyle name="Обычный 7" xfId="128"/>
    <cellStyle name="Обычный 8" xfId="129"/>
    <cellStyle name="Обычный 9" xfId="130"/>
    <cellStyle name="Плохой 2" xfId="238"/>
    <cellStyle name="Пояснение 2" xfId="239"/>
    <cellStyle name="Примечание 2" xfId="240"/>
    <cellStyle name="Примечание 2 2" xfId="252"/>
    <cellStyle name="Связанная ячейка 2" xfId="241"/>
    <cellStyle name="Стиль 1" xfId="131"/>
    <cellStyle name="Текст предупреждения 2" xfId="242"/>
    <cellStyle name="Тысячи [0]_96111" xfId="132"/>
    <cellStyle name="Тысячи_96111" xfId="133"/>
    <cellStyle name="Үђғһ‹һ‚һљ1" xfId="134"/>
    <cellStyle name="Үђғһ‹һ‚һљ2" xfId="135"/>
    <cellStyle name="Финансовый [0] 2" xfId="247"/>
    <cellStyle name="Финансовый [0] 4" xfId="174"/>
    <cellStyle name="Финансовый [0] 6" xfId="175"/>
    <cellStyle name="Финансовый 10" xfId="191"/>
    <cellStyle name="Финансовый 2" xfId="3"/>
    <cellStyle name="Финансовый 2 2" xfId="136"/>
    <cellStyle name="Финансовый 2 3" xfId="176"/>
    <cellStyle name="Финансовый 2 4" xfId="177"/>
    <cellStyle name="Финансовый 2 5" xfId="178"/>
    <cellStyle name="Финансовый 2 6" xfId="179"/>
    <cellStyle name="Финансовый 2 7" xfId="180"/>
    <cellStyle name="Финансовый 2 8" xfId="149"/>
    <cellStyle name="Финансовый 3" xfId="137"/>
    <cellStyle name="Финансовый 3 2" xfId="189"/>
    <cellStyle name="Финансовый 4" xfId="138"/>
    <cellStyle name="Финансовый 4 2" xfId="139"/>
    <cellStyle name="Финансовый 4 2 2" xfId="246"/>
    <cellStyle name="Финансовый 4 3" xfId="140"/>
    <cellStyle name="Финансовый 4 4" xfId="181"/>
    <cellStyle name="Финансовый 5" xfId="141"/>
    <cellStyle name="Финансовый 5 2" xfId="190"/>
    <cellStyle name="Финансовый 6" xfId="142"/>
    <cellStyle name="Финансовый 7" xfId="2"/>
    <cellStyle name="Финансовый 7 2" xfId="198"/>
    <cellStyle name="Финансовый 8" xfId="182"/>
    <cellStyle name="Финансовый 9" xfId="184"/>
    <cellStyle name="Хороший 2" xfId="243"/>
    <cellStyle name="Џђћ–…ќ’ќ›‰" xfId="144"/>
    <cellStyle name="Џђһ–…қ’қ›ү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9"/>
  <sheetViews>
    <sheetView tabSelected="1" view="pageBreakPreview" zoomScale="74" zoomScaleNormal="80" zoomScaleSheetLayoutView="74" workbookViewId="0">
      <selection activeCell="K9" sqref="K9"/>
    </sheetView>
  </sheetViews>
  <sheetFormatPr defaultRowHeight="15"/>
  <cols>
    <col min="1" max="1" width="7.7109375" style="6" customWidth="1"/>
    <col min="2" max="2" width="29.28515625" style="38" customWidth="1"/>
    <col min="3" max="3" width="17" style="38" customWidth="1"/>
    <col min="4" max="4" width="28.5703125" style="38" customWidth="1"/>
    <col min="5" max="5" width="15.42578125" style="6" customWidth="1"/>
    <col min="6" max="6" width="13.7109375" style="6" customWidth="1"/>
    <col min="7" max="7" width="16.85546875" style="6" customWidth="1"/>
    <col min="8" max="8" width="16.85546875" style="6" hidden="1" customWidth="1"/>
    <col min="9" max="9" width="14.85546875" style="6" customWidth="1"/>
    <col min="10" max="10" width="13.7109375" style="6" customWidth="1"/>
    <col min="11" max="11" width="20.42578125" style="6" customWidth="1"/>
    <col min="12" max="12" width="6.140625" style="6" hidden="1" customWidth="1"/>
    <col min="13" max="13" width="21.42578125" style="6" customWidth="1"/>
    <col min="14" max="14" width="16.42578125" style="6" customWidth="1"/>
    <col min="15" max="15" width="18.140625" style="6" customWidth="1"/>
    <col min="16" max="16" width="15.5703125" style="6" customWidth="1"/>
    <col min="17" max="17" width="9.140625" style="6" customWidth="1"/>
    <col min="18" max="16384" width="9.140625" style="6"/>
  </cols>
  <sheetData>
    <row r="1" spans="1:13">
      <c r="A1" s="5"/>
      <c r="B1" s="5"/>
      <c r="C1" s="5"/>
      <c r="D1" s="5"/>
      <c r="E1" s="5"/>
      <c r="F1" s="5"/>
      <c r="G1" s="5"/>
      <c r="H1" s="5"/>
      <c r="I1" s="5"/>
      <c r="J1" s="52"/>
      <c r="K1" s="52"/>
      <c r="L1" s="52"/>
    </row>
    <row r="2" spans="1:13">
      <c r="A2" s="5"/>
      <c r="B2" s="5"/>
      <c r="C2" s="5"/>
      <c r="D2" s="5"/>
      <c r="E2" s="5"/>
      <c r="F2" s="5"/>
      <c r="G2" s="5"/>
      <c r="H2" s="5"/>
      <c r="I2" s="5"/>
      <c r="J2" s="53" t="s">
        <v>0</v>
      </c>
      <c r="K2" s="53"/>
      <c r="L2" s="7"/>
      <c r="M2" s="8"/>
    </row>
    <row r="3" spans="1:13">
      <c r="A3" s="5"/>
      <c r="B3" s="5"/>
      <c r="C3" s="5"/>
      <c r="D3" s="5"/>
      <c r="E3" s="5"/>
      <c r="F3" s="5"/>
      <c r="G3" s="5"/>
      <c r="H3" s="5"/>
      <c r="I3" s="5"/>
      <c r="J3" s="53" t="s">
        <v>207</v>
      </c>
      <c r="K3" s="53"/>
      <c r="L3" s="53"/>
      <c r="M3" s="53"/>
    </row>
    <row r="4" spans="1:13" ht="15" customHeight="1">
      <c r="A4" s="5"/>
      <c r="B4" s="5"/>
      <c r="C4" s="5"/>
      <c r="D4" s="5"/>
      <c r="E4" s="5"/>
      <c r="F4" s="5"/>
      <c r="G4" s="5"/>
      <c r="H4" s="5"/>
      <c r="I4" s="5"/>
      <c r="J4" s="56" t="s">
        <v>21</v>
      </c>
      <c r="K4" s="56"/>
      <c r="L4" s="56"/>
      <c r="M4" s="56"/>
    </row>
    <row r="5" spans="1:13" ht="15" customHeight="1">
      <c r="A5" s="5"/>
      <c r="B5" s="5"/>
      <c r="C5" s="5"/>
      <c r="D5" s="5"/>
      <c r="E5" s="5"/>
      <c r="F5" s="5"/>
      <c r="G5" s="5"/>
      <c r="H5" s="5"/>
      <c r="I5" s="5"/>
      <c r="J5" s="56" t="s">
        <v>353</v>
      </c>
      <c r="K5" s="56"/>
      <c r="L5" s="56"/>
      <c r="M5" s="56"/>
    </row>
    <row r="6" spans="1:13">
      <c r="A6" s="5"/>
      <c r="B6" s="5"/>
      <c r="C6" s="5"/>
      <c r="D6" s="5"/>
      <c r="E6" s="5"/>
      <c r="F6" s="5"/>
      <c r="G6" s="5"/>
      <c r="H6" s="5"/>
      <c r="I6" s="5"/>
      <c r="J6" s="54"/>
      <c r="K6" s="54"/>
      <c r="L6" s="7"/>
      <c r="M6" s="8"/>
    </row>
    <row r="7" spans="1:13">
      <c r="A7" s="5"/>
      <c r="B7" s="5"/>
      <c r="C7" s="55" t="s">
        <v>180</v>
      </c>
      <c r="D7" s="55"/>
      <c r="E7" s="55"/>
      <c r="F7" s="55"/>
      <c r="G7" s="55"/>
      <c r="H7" s="55"/>
      <c r="I7" s="55"/>
      <c r="J7" s="55"/>
      <c r="K7" s="9"/>
      <c r="L7" s="10"/>
    </row>
    <row r="8" spans="1:13">
      <c r="A8" s="5"/>
      <c r="B8" s="5"/>
      <c r="C8" s="51" t="s">
        <v>22</v>
      </c>
      <c r="D8" s="51"/>
      <c r="E8" s="51"/>
      <c r="F8" s="51"/>
      <c r="G8" s="51"/>
      <c r="H8" s="51"/>
      <c r="I8" s="51"/>
      <c r="J8" s="51"/>
      <c r="K8" s="10"/>
      <c r="L8" s="10"/>
    </row>
    <row r="9" spans="1:13" ht="128.25">
      <c r="A9" s="11" t="s">
        <v>11</v>
      </c>
      <c r="B9" s="11" t="s">
        <v>1</v>
      </c>
      <c r="C9" s="11" t="s">
        <v>2</v>
      </c>
      <c r="D9" s="11" t="s">
        <v>3</v>
      </c>
      <c r="E9" s="11" t="s">
        <v>4</v>
      </c>
      <c r="F9" s="11" t="s">
        <v>5</v>
      </c>
      <c r="G9" s="11" t="s">
        <v>6</v>
      </c>
      <c r="H9" s="12"/>
      <c r="I9" s="11" t="s">
        <v>7</v>
      </c>
      <c r="J9" s="11" t="s">
        <v>8</v>
      </c>
      <c r="K9" s="11" t="s">
        <v>9</v>
      </c>
      <c r="L9" s="13" t="s">
        <v>10</v>
      </c>
      <c r="M9" s="11" t="s">
        <v>52</v>
      </c>
    </row>
    <row r="10" spans="1:13" ht="75">
      <c r="A10" s="14">
        <v>1</v>
      </c>
      <c r="B10" s="15" t="s">
        <v>13</v>
      </c>
      <c r="C10" s="16" t="s">
        <v>15</v>
      </c>
      <c r="D10" s="15" t="s">
        <v>58</v>
      </c>
      <c r="E10" s="17" t="s">
        <v>14</v>
      </c>
      <c r="F10" s="1">
        <v>1</v>
      </c>
      <c r="G10" s="1">
        <f>K10/F10</f>
        <v>1638000</v>
      </c>
      <c r="H10" s="1"/>
      <c r="I10" s="18" t="s">
        <v>20</v>
      </c>
      <c r="J10" s="16" t="s">
        <v>47</v>
      </c>
      <c r="K10" s="17">
        <v>1638000</v>
      </c>
      <c r="L10" s="5"/>
      <c r="M10" s="17">
        <v>1638000</v>
      </c>
    </row>
    <row r="11" spans="1:13" ht="60">
      <c r="A11" s="14">
        <v>2</v>
      </c>
      <c r="B11" s="14" t="s">
        <v>48</v>
      </c>
      <c r="C11" s="16" t="s">
        <v>15</v>
      </c>
      <c r="D11" s="14" t="s">
        <v>57</v>
      </c>
      <c r="E11" s="17" t="s">
        <v>14</v>
      </c>
      <c r="F11" s="1">
        <v>1</v>
      </c>
      <c r="G11" s="1">
        <f t="shared" ref="G11:G13" si="0">K11/F11</f>
        <v>5160000</v>
      </c>
      <c r="H11" s="1"/>
      <c r="I11" s="18" t="s">
        <v>20</v>
      </c>
      <c r="J11" s="16" t="s">
        <v>47</v>
      </c>
      <c r="K11" s="17">
        <v>5160000</v>
      </c>
      <c r="L11" s="5"/>
      <c r="M11" s="17">
        <v>5160000</v>
      </c>
    </row>
    <row r="12" spans="1:13" ht="150">
      <c r="A12" s="14">
        <v>3</v>
      </c>
      <c r="B12" s="2" t="s">
        <v>314</v>
      </c>
      <c r="C12" s="16" t="s">
        <v>15</v>
      </c>
      <c r="D12" s="1" t="s">
        <v>315</v>
      </c>
      <c r="E12" s="17" t="s">
        <v>14</v>
      </c>
      <c r="F12" s="1">
        <v>1</v>
      </c>
      <c r="G12" s="1">
        <f t="shared" si="0"/>
        <v>6658928.5714285709</v>
      </c>
      <c r="H12" s="1"/>
      <c r="I12" s="18" t="s">
        <v>18</v>
      </c>
      <c r="J12" s="16" t="s">
        <v>47</v>
      </c>
      <c r="K12" s="17">
        <f t="shared" ref="K12:K75" si="1">M12/1.12</f>
        <v>6658928.5714285709</v>
      </c>
      <c r="L12" s="5"/>
      <c r="M12" s="17">
        <v>7458000</v>
      </c>
    </row>
    <row r="13" spans="1:13" ht="45">
      <c r="A13" s="14">
        <v>4</v>
      </c>
      <c r="B13" s="2" t="s">
        <v>24</v>
      </c>
      <c r="C13" s="16" t="s">
        <v>15</v>
      </c>
      <c r="D13" s="1" t="s">
        <v>23</v>
      </c>
      <c r="E13" s="17" t="s">
        <v>14</v>
      </c>
      <c r="F13" s="1">
        <v>1</v>
      </c>
      <c r="G13" s="1">
        <f t="shared" si="0"/>
        <v>5590178.5714285709</v>
      </c>
      <c r="H13" s="1"/>
      <c r="I13" s="18" t="s">
        <v>18</v>
      </c>
      <c r="J13" s="16" t="s">
        <v>47</v>
      </c>
      <c r="K13" s="17">
        <f>M13/1.12</f>
        <v>5590178.5714285709</v>
      </c>
      <c r="L13" s="5"/>
      <c r="M13" s="17">
        <v>6261000</v>
      </c>
    </row>
    <row r="14" spans="1:13" ht="60">
      <c r="A14" s="14">
        <v>5</v>
      </c>
      <c r="B14" s="3" t="s">
        <v>316</v>
      </c>
      <c r="C14" s="16" t="s">
        <v>15</v>
      </c>
      <c r="D14" s="1" t="s">
        <v>23</v>
      </c>
      <c r="E14" s="17" t="s">
        <v>14</v>
      </c>
      <c r="F14" s="1">
        <v>1</v>
      </c>
      <c r="G14" s="1">
        <f>K14/F14</f>
        <v>201785.71428571426</v>
      </c>
      <c r="H14" s="1"/>
      <c r="I14" s="18" t="s">
        <v>56</v>
      </c>
      <c r="J14" s="16" t="s">
        <v>55</v>
      </c>
      <c r="K14" s="17">
        <f t="shared" si="1"/>
        <v>201785.71428571426</v>
      </c>
      <c r="L14" s="5"/>
      <c r="M14" s="17">
        <v>226000</v>
      </c>
    </row>
    <row r="15" spans="1:13" ht="60">
      <c r="A15" s="14">
        <v>6</v>
      </c>
      <c r="B15" s="3" t="s">
        <v>26</v>
      </c>
      <c r="C15" s="16" t="s">
        <v>16</v>
      </c>
      <c r="D15" s="1" t="s">
        <v>28</v>
      </c>
      <c r="E15" s="17" t="s">
        <v>19</v>
      </c>
      <c r="F15" s="1">
        <v>1</v>
      </c>
      <c r="G15" s="1">
        <v>272047322</v>
      </c>
      <c r="H15" s="1"/>
      <c r="I15" s="18" t="s">
        <v>49</v>
      </c>
      <c r="J15" s="16" t="s">
        <v>47</v>
      </c>
      <c r="K15" s="17">
        <f t="shared" si="1"/>
        <v>272047321.4285714</v>
      </c>
      <c r="L15" s="5"/>
      <c r="M15" s="17">
        <v>304693000</v>
      </c>
    </row>
    <row r="16" spans="1:13" ht="72" customHeight="1">
      <c r="A16" s="14">
        <v>7</v>
      </c>
      <c r="B16" s="1" t="s">
        <v>313</v>
      </c>
      <c r="C16" s="16" t="s">
        <v>16</v>
      </c>
      <c r="D16" s="1" t="s">
        <v>27</v>
      </c>
      <c r="E16" s="17" t="s">
        <v>19</v>
      </c>
      <c r="F16" s="1">
        <v>1</v>
      </c>
      <c r="G16" s="1">
        <v>56964286</v>
      </c>
      <c r="H16" s="1"/>
      <c r="I16" s="18" t="s">
        <v>49</v>
      </c>
      <c r="J16" s="16" t="s">
        <v>47</v>
      </c>
      <c r="K16" s="17">
        <f t="shared" si="1"/>
        <v>56964285.714285709</v>
      </c>
      <c r="L16" s="5"/>
      <c r="M16" s="17">
        <v>63800000</v>
      </c>
    </row>
    <row r="17" spans="1:13" ht="57" customHeight="1">
      <c r="A17" s="14">
        <v>8</v>
      </c>
      <c r="B17" s="3" t="s">
        <v>29</v>
      </c>
      <c r="C17" s="16" t="s">
        <v>16</v>
      </c>
      <c r="D17" s="1" t="s">
        <v>30</v>
      </c>
      <c r="E17" s="17" t="s">
        <v>19</v>
      </c>
      <c r="F17" s="1">
        <v>1</v>
      </c>
      <c r="G17" s="1">
        <v>267771429</v>
      </c>
      <c r="H17" s="1"/>
      <c r="I17" s="18" t="s">
        <v>49</v>
      </c>
      <c r="J17" s="16" t="s">
        <v>47</v>
      </c>
      <c r="K17" s="17">
        <f t="shared" si="1"/>
        <v>267771428.57142854</v>
      </c>
      <c r="L17" s="5"/>
      <c r="M17" s="17">
        <v>299904000</v>
      </c>
    </row>
    <row r="18" spans="1:13" ht="76.5" customHeight="1">
      <c r="A18" s="14">
        <v>9</v>
      </c>
      <c r="B18" s="1" t="s">
        <v>317</v>
      </c>
      <c r="C18" s="16" t="s">
        <v>16</v>
      </c>
      <c r="D18" s="1" t="s">
        <v>31</v>
      </c>
      <c r="E18" s="17" t="s">
        <v>19</v>
      </c>
      <c r="F18" s="1">
        <v>1</v>
      </c>
      <c r="G18" s="1">
        <f>K18</f>
        <v>45100892.857142851</v>
      </c>
      <c r="H18" s="1"/>
      <c r="I18" s="18" t="s">
        <v>49</v>
      </c>
      <c r="J18" s="16" t="s">
        <v>47</v>
      </c>
      <c r="K18" s="17">
        <f t="shared" si="1"/>
        <v>45100892.857142851</v>
      </c>
      <c r="L18" s="5"/>
      <c r="M18" s="17">
        <v>50513000</v>
      </c>
    </row>
    <row r="19" spans="1:13" ht="56.25" customHeight="1">
      <c r="A19" s="14">
        <v>10</v>
      </c>
      <c r="B19" s="19" t="s">
        <v>345</v>
      </c>
      <c r="C19" s="16" t="s">
        <v>16</v>
      </c>
      <c r="D19" s="24" t="s">
        <v>345</v>
      </c>
      <c r="E19" s="17" t="s">
        <v>19</v>
      </c>
      <c r="F19" s="1">
        <v>1</v>
      </c>
      <c r="G19" s="1">
        <f>F19*K19</f>
        <v>283035714.28571427</v>
      </c>
      <c r="H19" s="1"/>
      <c r="I19" s="18" t="s">
        <v>25</v>
      </c>
      <c r="J19" s="16" t="s">
        <v>47</v>
      </c>
      <c r="K19" s="17">
        <f>M19/1.12</f>
        <v>283035714.28571427</v>
      </c>
      <c r="L19" s="5"/>
      <c r="M19" s="17">
        <v>317000000</v>
      </c>
    </row>
    <row r="20" spans="1:13" ht="57" customHeight="1">
      <c r="A20" s="14">
        <v>11</v>
      </c>
      <c r="B20" s="3" t="s">
        <v>37</v>
      </c>
      <c r="C20" s="16" t="s">
        <v>16</v>
      </c>
      <c r="D20" s="1" t="s">
        <v>32</v>
      </c>
      <c r="E20" s="17" t="s">
        <v>19</v>
      </c>
      <c r="F20" s="1">
        <v>1</v>
      </c>
      <c r="G20" s="1">
        <f>K20*F20</f>
        <v>151338171.4285714</v>
      </c>
      <c r="H20" s="1"/>
      <c r="I20" s="18" t="s">
        <v>49</v>
      </c>
      <c r="J20" s="16" t="s">
        <v>47</v>
      </c>
      <c r="K20" s="17">
        <f t="shared" si="1"/>
        <v>151338171.4285714</v>
      </c>
      <c r="L20" s="5"/>
      <c r="M20" s="17">
        <v>169498752</v>
      </c>
    </row>
    <row r="21" spans="1:13" ht="58.5" customHeight="1">
      <c r="A21" s="14">
        <v>12</v>
      </c>
      <c r="B21" s="3" t="s">
        <v>33</v>
      </c>
      <c r="C21" s="16" t="s">
        <v>16</v>
      </c>
      <c r="D21" s="1" t="s">
        <v>34</v>
      </c>
      <c r="E21" s="17" t="s">
        <v>19</v>
      </c>
      <c r="F21" s="1">
        <v>1</v>
      </c>
      <c r="G21" s="1">
        <v>65508929</v>
      </c>
      <c r="H21" s="1"/>
      <c r="I21" s="18" t="s">
        <v>49</v>
      </c>
      <c r="J21" s="16" t="s">
        <v>47</v>
      </c>
      <c r="K21" s="17">
        <f t="shared" si="1"/>
        <v>65508928.571428567</v>
      </c>
      <c r="L21" s="5"/>
      <c r="M21" s="17">
        <v>73370000</v>
      </c>
    </row>
    <row r="22" spans="1:13" ht="58.5" customHeight="1">
      <c r="A22" s="14">
        <v>13</v>
      </c>
      <c r="B22" s="3" t="s">
        <v>199</v>
      </c>
      <c r="C22" s="16" t="s">
        <v>15</v>
      </c>
      <c r="D22" s="1" t="s">
        <v>200</v>
      </c>
      <c r="E22" s="17" t="s">
        <v>19</v>
      </c>
      <c r="F22" s="1">
        <v>1</v>
      </c>
      <c r="G22" s="1">
        <v>151358248</v>
      </c>
      <c r="H22" s="1"/>
      <c r="I22" s="18" t="s">
        <v>201</v>
      </c>
      <c r="J22" s="16" t="s">
        <v>47</v>
      </c>
      <c r="K22" s="1">
        <v>151358248</v>
      </c>
      <c r="L22" s="5"/>
      <c r="M22" s="1">
        <v>151358248</v>
      </c>
    </row>
    <row r="23" spans="1:13" ht="60" customHeight="1">
      <c r="A23" s="14">
        <v>14</v>
      </c>
      <c r="B23" s="3" t="s">
        <v>35</v>
      </c>
      <c r="C23" s="16" t="s">
        <v>16</v>
      </c>
      <c r="D23" s="1" t="s">
        <v>36</v>
      </c>
      <c r="E23" s="17" t="s">
        <v>19</v>
      </c>
      <c r="F23" s="1">
        <v>1</v>
      </c>
      <c r="G23" s="1">
        <v>62377700</v>
      </c>
      <c r="H23" s="1"/>
      <c r="I23" s="18" t="s">
        <v>49</v>
      </c>
      <c r="J23" s="16" t="s">
        <v>47</v>
      </c>
      <c r="K23" s="17">
        <f t="shared" si="1"/>
        <v>62377678.571428567</v>
      </c>
      <c r="L23" s="5"/>
      <c r="M23" s="17">
        <v>69863000</v>
      </c>
    </row>
    <row r="24" spans="1:13" ht="57" customHeight="1">
      <c r="A24" s="14">
        <v>15</v>
      </c>
      <c r="B24" s="1" t="s">
        <v>38</v>
      </c>
      <c r="C24" s="16" t="s">
        <v>17</v>
      </c>
      <c r="D24" s="1" t="s">
        <v>43</v>
      </c>
      <c r="E24" s="17" t="s">
        <v>19</v>
      </c>
      <c r="F24" s="1">
        <v>1</v>
      </c>
      <c r="G24" s="1">
        <f t="shared" ref="G24:G30" si="2">K24/F24</f>
        <v>8038571.4285714282</v>
      </c>
      <c r="H24" s="1"/>
      <c r="I24" s="18" t="s">
        <v>25</v>
      </c>
      <c r="J24" s="16" t="s">
        <v>47</v>
      </c>
      <c r="K24" s="17">
        <f t="shared" si="1"/>
        <v>8038571.4285714282</v>
      </c>
      <c r="L24" s="5"/>
      <c r="M24" s="1">
        <v>9003200</v>
      </c>
    </row>
    <row r="25" spans="1:13" ht="54" customHeight="1">
      <c r="A25" s="14">
        <v>16</v>
      </c>
      <c r="B25" s="3" t="s">
        <v>39</v>
      </c>
      <c r="C25" s="16" t="s">
        <v>16</v>
      </c>
      <c r="D25" s="3" t="s">
        <v>42</v>
      </c>
      <c r="E25" s="17" t="s">
        <v>19</v>
      </c>
      <c r="F25" s="1">
        <v>1</v>
      </c>
      <c r="G25" s="1">
        <f t="shared" si="2"/>
        <v>12067410.714285713</v>
      </c>
      <c r="H25" s="1"/>
      <c r="I25" s="18" t="s">
        <v>46</v>
      </c>
      <c r="J25" s="16" t="s">
        <v>47</v>
      </c>
      <c r="K25" s="17">
        <f t="shared" si="1"/>
        <v>12067410.714285713</v>
      </c>
      <c r="L25" s="5"/>
      <c r="M25" s="1">
        <v>13515500</v>
      </c>
    </row>
    <row r="26" spans="1:13" ht="53.25" customHeight="1">
      <c r="A26" s="14">
        <v>17</v>
      </c>
      <c r="B26" s="3" t="s">
        <v>40</v>
      </c>
      <c r="C26" s="16" t="s">
        <v>17</v>
      </c>
      <c r="D26" s="3" t="s">
        <v>41</v>
      </c>
      <c r="E26" s="17" t="s">
        <v>19</v>
      </c>
      <c r="F26" s="1">
        <v>1</v>
      </c>
      <c r="G26" s="1">
        <f t="shared" si="2"/>
        <v>300000</v>
      </c>
      <c r="H26" s="1"/>
      <c r="I26" s="18" t="s">
        <v>46</v>
      </c>
      <c r="J26" s="16" t="s">
        <v>47</v>
      </c>
      <c r="K26" s="17">
        <f t="shared" si="1"/>
        <v>300000</v>
      </c>
      <c r="L26" s="5"/>
      <c r="M26" s="1">
        <v>336000</v>
      </c>
    </row>
    <row r="27" spans="1:13" ht="62.25" customHeight="1">
      <c r="A27" s="14">
        <v>18</v>
      </c>
      <c r="B27" s="3" t="s">
        <v>44</v>
      </c>
      <c r="C27" s="16" t="s">
        <v>17</v>
      </c>
      <c r="D27" s="1" t="s">
        <v>45</v>
      </c>
      <c r="E27" s="17" t="s">
        <v>19</v>
      </c>
      <c r="F27" s="1">
        <v>1</v>
      </c>
      <c r="G27" s="1">
        <f t="shared" si="2"/>
        <v>2541964</v>
      </c>
      <c r="H27" s="1"/>
      <c r="I27" s="18" t="s">
        <v>46</v>
      </c>
      <c r="J27" s="16" t="s">
        <v>47</v>
      </c>
      <c r="K27" s="17">
        <v>2541964</v>
      </c>
      <c r="L27" s="5"/>
      <c r="M27" s="1">
        <v>2847000</v>
      </c>
    </row>
    <row r="28" spans="1:13" ht="75">
      <c r="A28" s="14">
        <v>19</v>
      </c>
      <c r="B28" s="3" t="s">
        <v>195</v>
      </c>
      <c r="C28" s="16" t="s">
        <v>15</v>
      </c>
      <c r="D28" s="4" t="s">
        <v>202</v>
      </c>
      <c r="E28" s="17" t="s">
        <v>14</v>
      </c>
      <c r="F28" s="1">
        <v>1</v>
      </c>
      <c r="G28" s="1">
        <f t="shared" si="2"/>
        <v>12321.428571428571</v>
      </c>
      <c r="H28" s="1"/>
      <c r="I28" s="18" t="s">
        <v>196</v>
      </c>
      <c r="J28" s="16" t="s">
        <v>47</v>
      </c>
      <c r="K28" s="17">
        <f t="shared" si="1"/>
        <v>12321.428571428571</v>
      </c>
      <c r="L28" s="5"/>
      <c r="M28" s="1">
        <v>13800</v>
      </c>
    </row>
    <row r="29" spans="1:13" ht="75">
      <c r="A29" s="14">
        <v>20</v>
      </c>
      <c r="B29" s="3" t="s">
        <v>318</v>
      </c>
      <c r="C29" s="16" t="s">
        <v>15</v>
      </c>
      <c r="D29" s="4" t="s">
        <v>319</v>
      </c>
      <c r="E29" s="17" t="s">
        <v>14</v>
      </c>
      <c r="F29" s="1">
        <v>1</v>
      </c>
      <c r="G29" s="1">
        <f>K29</f>
        <v>80357.142857142855</v>
      </c>
      <c r="H29" s="1"/>
      <c r="I29" s="18" t="s">
        <v>196</v>
      </c>
      <c r="J29" s="16" t="s">
        <v>47</v>
      </c>
      <c r="K29" s="17">
        <f t="shared" si="1"/>
        <v>80357.142857142855</v>
      </c>
      <c r="L29" s="5"/>
      <c r="M29" s="1">
        <v>90000</v>
      </c>
    </row>
    <row r="30" spans="1:13" ht="45">
      <c r="A30" s="14">
        <v>21</v>
      </c>
      <c r="B30" s="3" t="s">
        <v>197</v>
      </c>
      <c r="C30" s="16" t="s">
        <v>15</v>
      </c>
      <c r="D30" s="4" t="s">
        <v>198</v>
      </c>
      <c r="E30" s="17" t="s">
        <v>14</v>
      </c>
      <c r="F30" s="1">
        <v>1</v>
      </c>
      <c r="G30" s="1">
        <f t="shared" si="2"/>
        <v>89285.714285714275</v>
      </c>
      <c r="H30" s="1"/>
      <c r="I30" s="18" t="s">
        <v>182</v>
      </c>
      <c r="J30" s="16" t="s">
        <v>47</v>
      </c>
      <c r="K30" s="17">
        <f t="shared" si="1"/>
        <v>89285.714285714275</v>
      </c>
      <c r="L30" s="5"/>
      <c r="M30" s="1">
        <v>100000</v>
      </c>
    </row>
    <row r="31" spans="1:13" ht="45">
      <c r="A31" s="14">
        <v>22</v>
      </c>
      <c r="B31" s="20" t="s">
        <v>61</v>
      </c>
      <c r="C31" s="16" t="s">
        <v>16</v>
      </c>
      <c r="D31" s="4" t="s">
        <v>62</v>
      </c>
      <c r="E31" s="17" t="s">
        <v>19</v>
      </c>
      <c r="F31" s="1">
        <v>1</v>
      </c>
      <c r="G31" s="1">
        <f>K31/F31</f>
        <v>25774406.249999996</v>
      </c>
      <c r="H31" s="1"/>
      <c r="I31" s="18" t="s">
        <v>18</v>
      </c>
      <c r="J31" s="16" t="s">
        <v>47</v>
      </c>
      <c r="K31" s="17">
        <f t="shared" si="1"/>
        <v>25774406.249999996</v>
      </c>
      <c r="L31" s="5"/>
      <c r="M31" s="1">
        <v>28867335</v>
      </c>
    </row>
    <row r="32" spans="1:13" ht="60">
      <c r="A32" s="14">
        <v>23</v>
      </c>
      <c r="B32" s="20" t="s">
        <v>320</v>
      </c>
      <c r="C32" s="16" t="s">
        <v>16</v>
      </c>
      <c r="D32" s="4" t="s">
        <v>321</v>
      </c>
      <c r="E32" s="17" t="s">
        <v>14</v>
      </c>
      <c r="F32" s="1">
        <v>1</v>
      </c>
      <c r="G32" s="1">
        <f>K32/F32</f>
        <v>8392857.1428571418</v>
      </c>
      <c r="H32" s="1"/>
      <c r="I32" s="18" t="s">
        <v>18</v>
      </c>
      <c r="J32" s="16" t="s">
        <v>47</v>
      </c>
      <c r="K32" s="17">
        <f t="shared" si="1"/>
        <v>8392857.1428571418</v>
      </c>
      <c r="L32" s="5"/>
      <c r="M32" s="1">
        <v>9400000</v>
      </c>
    </row>
    <row r="33" spans="1:13" ht="75">
      <c r="A33" s="14">
        <v>24</v>
      </c>
      <c r="B33" s="19" t="s">
        <v>63</v>
      </c>
      <c r="C33" s="21" t="s">
        <v>17</v>
      </c>
      <c r="D33" s="19" t="s">
        <v>127</v>
      </c>
      <c r="E33" s="19" t="s">
        <v>170</v>
      </c>
      <c r="F33" s="19">
        <v>10</v>
      </c>
      <c r="G33" s="22">
        <f>K33/F33</f>
        <v>66.964285714285708</v>
      </c>
      <c r="H33" s="1"/>
      <c r="I33" s="18" t="s">
        <v>172</v>
      </c>
      <c r="J33" s="16" t="s">
        <v>47</v>
      </c>
      <c r="K33" s="17">
        <f t="shared" si="1"/>
        <v>669.64285714285711</v>
      </c>
      <c r="L33" s="5"/>
      <c r="M33" s="17">
        <v>750</v>
      </c>
    </row>
    <row r="34" spans="1:13" ht="77.25" customHeight="1">
      <c r="A34" s="14">
        <v>25</v>
      </c>
      <c r="B34" s="19" t="s">
        <v>64</v>
      </c>
      <c r="C34" s="21" t="s">
        <v>17</v>
      </c>
      <c r="D34" s="19" t="s">
        <v>346</v>
      </c>
      <c r="E34" s="19" t="s">
        <v>114</v>
      </c>
      <c r="F34" s="19">
        <v>20</v>
      </c>
      <c r="G34" s="22">
        <f t="shared" ref="G34:G111" si="3">K34/F34</f>
        <v>290.17857142857144</v>
      </c>
      <c r="H34" s="1"/>
      <c r="I34" s="18" t="s">
        <v>172</v>
      </c>
      <c r="J34" s="16" t="s">
        <v>47</v>
      </c>
      <c r="K34" s="17">
        <f t="shared" si="1"/>
        <v>5803.5714285714284</v>
      </c>
      <c r="L34" s="5"/>
      <c r="M34" s="17">
        <v>6500</v>
      </c>
    </row>
    <row r="35" spans="1:13" ht="69" customHeight="1">
      <c r="A35" s="14">
        <v>26</v>
      </c>
      <c r="B35" s="19" t="s">
        <v>65</v>
      </c>
      <c r="C35" s="21" t="s">
        <v>17</v>
      </c>
      <c r="D35" s="19" t="s">
        <v>128</v>
      </c>
      <c r="E35" s="19" t="s">
        <v>115</v>
      </c>
      <c r="F35" s="19">
        <v>10</v>
      </c>
      <c r="G35" s="22">
        <f t="shared" si="3"/>
        <v>857.14285714285711</v>
      </c>
      <c r="H35" s="1"/>
      <c r="I35" s="18" t="s">
        <v>172</v>
      </c>
      <c r="J35" s="16" t="s">
        <v>47</v>
      </c>
      <c r="K35" s="17">
        <f t="shared" si="1"/>
        <v>8571.4285714285706</v>
      </c>
      <c r="L35" s="5"/>
      <c r="M35" s="17">
        <v>9600</v>
      </c>
    </row>
    <row r="36" spans="1:13" ht="74.25" customHeight="1">
      <c r="A36" s="14">
        <v>27</v>
      </c>
      <c r="B36" s="19" t="s">
        <v>66</v>
      </c>
      <c r="C36" s="21" t="s">
        <v>17</v>
      </c>
      <c r="D36" s="19" t="s">
        <v>129</v>
      </c>
      <c r="E36" s="19" t="s">
        <v>115</v>
      </c>
      <c r="F36" s="19">
        <v>516</v>
      </c>
      <c r="G36" s="22">
        <f t="shared" si="3"/>
        <v>401.78571428571422</v>
      </c>
      <c r="H36" s="1"/>
      <c r="I36" s="18" t="s">
        <v>172</v>
      </c>
      <c r="J36" s="16" t="s">
        <v>47</v>
      </c>
      <c r="K36" s="17">
        <f t="shared" si="1"/>
        <v>207321.42857142855</v>
      </c>
      <c r="L36" s="5"/>
      <c r="M36" s="17">
        <v>232200</v>
      </c>
    </row>
    <row r="37" spans="1:13" ht="72" customHeight="1">
      <c r="A37" s="14">
        <v>28</v>
      </c>
      <c r="B37" s="19" t="s">
        <v>67</v>
      </c>
      <c r="C37" s="21" t="s">
        <v>17</v>
      </c>
      <c r="D37" s="19" t="s">
        <v>116</v>
      </c>
      <c r="E37" s="19" t="s">
        <v>117</v>
      </c>
      <c r="F37" s="19">
        <v>20</v>
      </c>
      <c r="G37" s="22">
        <f t="shared" si="3"/>
        <v>276.78571428571428</v>
      </c>
      <c r="H37" s="1"/>
      <c r="I37" s="18" t="s">
        <v>172</v>
      </c>
      <c r="J37" s="16" t="s">
        <v>47</v>
      </c>
      <c r="K37" s="17">
        <f t="shared" si="1"/>
        <v>5535.7142857142853</v>
      </c>
      <c r="L37" s="5"/>
      <c r="M37" s="17">
        <v>6200</v>
      </c>
    </row>
    <row r="38" spans="1:13" ht="75" customHeight="1">
      <c r="A38" s="14">
        <v>29</v>
      </c>
      <c r="B38" s="19" t="s">
        <v>68</v>
      </c>
      <c r="C38" s="21" t="s">
        <v>17</v>
      </c>
      <c r="D38" s="19" t="s">
        <v>347</v>
      </c>
      <c r="E38" s="19" t="s">
        <v>117</v>
      </c>
      <c r="F38" s="19">
        <v>10</v>
      </c>
      <c r="G38" s="22">
        <f t="shared" si="3"/>
        <v>857.14285714285711</v>
      </c>
      <c r="H38" s="1"/>
      <c r="I38" s="18" t="s">
        <v>172</v>
      </c>
      <c r="J38" s="16" t="s">
        <v>47</v>
      </c>
      <c r="K38" s="17">
        <f t="shared" si="1"/>
        <v>8571.4285714285706</v>
      </c>
      <c r="L38" s="5"/>
      <c r="M38" s="17">
        <v>9600</v>
      </c>
    </row>
    <row r="39" spans="1:13" ht="74.25" customHeight="1">
      <c r="A39" s="14">
        <v>30</v>
      </c>
      <c r="B39" s="19" t="s">
        <v>69</v>
      </c>
      <c r="C39" s="21" t="s">
        <v>17</v>
      </c>
      <c r="D39" s="19" t="s">
        <v>118</v>
      </c>
      <c r="E39" s="19" t="s">
        <v>117</v>
      </c>
      <c r="F39" s="19">
        <v>10</v>
      </c>
      <c r="G39" s="22">
        <f t="shared" si="3"/>
        <v>892.85714285714278</v>
      </c>
      <c r="H39" s="1"/>
      <c r="I39" s="18" t="s">
        <v>172</v>
      </c>
      <c r="J39" s="16" t="s">
        <v>47</v>
      </c>
      <c r="K39" s="17">
        <f t="shared" si="1"/>
        <v>8928.5714285714275</v>
      </c>
      <c r="L39" s="5"/>
      <c r="M39" s="17">
        <v>10000</v>
      </c>
    </row>
    <row r="40" spans="1:13" ht="72" customHeight="1">
      <c r="A40" s="14">
        <v>31</v>
      </c>
      <c r="B40" s="19" t="s">
        <v>70</v>
      </c>
      <c r="C40" s="23" t="s">
        <v>17</v>
      </c>
      <c r="D40" s="19" t="s">
        <v>130</v>
      </c>
      <c r="E40" s="19" t="s">
        <v>117</v>
      </c>
      <c r="F40" s="22">
        <v>500</v>
      </c>
      <c r="G40" s="22">
        <f t="shared" si="3"/>
        <v>8.928571428571427</v>
      </c>
      <c r="H40" s="1"/>
      <c r="I40" s="18" t="s">
        <v>172</v>
      </c>
      <c r="J40" s="16" t="s">
        <v>47</v>
      </c>
      <c r="K40" s="17">
        <f t="shared" si="1"/>
        <v>4464.2857142857138</v>
      </c>
      <c r="L40" s="5"/>
      <c r="M40" s="17">
        <v>5000</v>
      </c>
    </row>
    <row r="41" spans="1:13" ht="69" customHeight="1">
      <c r="A41" s="14">
        <v>32</v>
      </c>
      <c r="B41" s="19" t="s">
        <v>70</v>
      </c>
      <c r="C41" s="21" t="s">
        <v>17</v>
      </c>
      <c r="D41" s="19" t="s">
        <v>131</v>
      </c>
      <c r="E41" s="19" t="s">
        <v>117</v>
      </c>
      <c r="F41" s="19">
        <v>300</v>
      </c>
      <c r="G41" s="22">
        <f t="shared" si="3"/>
        <v>13.392857142857142</v>
      </c>
      <c r="H41" s="1"/>
      <c r="I41" s="18" t="s">
        <v>172</v>
      </c>
      <c r="J41" s="16" t="s">
        <v>47</v>
      </c>
      <c r="K41" s="17">
        <f t="shared" si="1"/>
        <v>4017.8571428571427</v>
      </c>
      <c r="L41" s="5"/>
      <c r="M41" s="17">
        <v>4500</v>
      </c>
    </row>
    <row r="42" spans="1:13" ht="75" customHeight="1">
      <c r="A42" s="14">
        <v>33</v>
      </c>
      <c r="B42" s="19" t="s">
        <v>71</v>
      </c>
      <c r="C42" s="21" t="s">
        <v>17</v>
      </c>
      <c r="D42" s="19" t="s">
        <v>132</v>
      </c>
      <c r="E42" s="19" t="s">
        <v>117</v>
      </c>
      <c r="F42" s="19">
        <v>6</v>
      </c>
      <c r="G42" s="22">
        <f t="shared" si="3"/>
        <v>80.357142857142847</v>
      </c>
      <c r="H42" s="1"/>
      <c r="I42" s="18" t="s">
        <v>172</v>
      </c>
      <c r="J42" s="16" t="s">
        <v>47</v>
      </c>
      <c r="K42" s="17">
        <f t="shared" si="1"/>
        <v>482.14285714285711</v>
      </c>
      <c r="L42" s="5"/>
      <c r="M42" s="17">
        <v>540</v>
      </c>
    </row>
    <row r="43" spans="1:13" ht="71.25" customHeight="1">
      <c r="A43" s="14">
        <v>34</v>
      </c>
      <c r="B43" s="19" t="s">
        <v>72</v>
      </c>
      <c r="C43" s="21" t="s">
        <v>17</v>
      </c>
      <c r="D43" s="19" t="s">
        <v>133</v>
      </c>
      <c r="E43" s="19" t="s">
        <v>117</v>
      </c>
      <c r="F43" s="19">
        <v>15</v>
      </c>
      <c r="G43" s="22">
        <f t="shared" si="3"/>
        <v>1312.4999999999998</v>
      </c>
      <c r="H43" s="1"/>
      <c r="I43" s="18" t="s">
        <v>172</v>
      </c>
      <c r="J43" s="16" t="s">
        <v>47</v>
      </c>
      <c r="K43" s="17">
        <f t="shared" si="1"/>
        <v>19687.499999999996</v>
      </c>
      <c r="L43" s="5"/>
      <c r="M43" s="17">
        <v>22050</v>
      </c>
    </row>
    <row r="44" spans="1:13" ht="70.5" customHeight="1">
      <c r="A44" s="14">
        <v>35</v>
      </c>
      <c r="B44" s="19" t="s">
        <v>73</v>
      </c>
      <c r="C44" s="21" t="s">
        <v>17</v>
      </c>
      <c r="D44" s="19" t="s">
        <v>134</v>
      </c>
      <c r="E44" s="19" t="s">
        <v>117</v>
      </c>
      <c r="F44" s="19">
        <v>45</v>
      </c>
      <c r="G44" s="22">
        <f t="shared" si="3"/>
        <v>124.99999999999999</v>
      </c>
      <c r="H44" s="1"/>
      <c r="I44" s="18" t="s">
        <v>172</v>
      </c>
      <c r="J44" s="16" t="s">
        <v>47</v>
      </c>
      <c r="K44" s="17">
        <f t="shared" si="1"/>
        <v>5624.9999999999991</v>
      </c>
      <c r="L44" s="5"/>
      <c r="M44" s="17">
        <v>6300</v>
      </c>
    </row>
    <row r="45" spans="1:13" ht="75" customHeight="1">
      <c r="A45" s="14">
        <v>36</v>
      </c>
      <c r="B45" s="19" t="s">
        <v>74</v>
      </c>
      <c r="C45" s="21" t="s">
        <v>17</v>
      </c>
      <c r="D45" s="19"/>
      <c r="E45" s="19"/>
      <c r="F45" s="19">
        <v>129</v>
      </c>
      <c r="G45" s="22">
        <f t="shared" si="3"/>
        <v>13.392857142857142</v>
      </c>
      <c r="H45" s="1"/>
      <c r="I45" s="18" t="s">
        <v>172</v>
      </c>
      <c r="J45" s="16" t="s">
        <v>47</v>
      </c>
      <c r="K45" s="17">
        <f t="shared" si="1"/>
        <v>1727.6785714285713</v>
      </c>
      <c r="L45" s="5"/>
      <c r="M45" s="17">
        <v>1935</v>
      </c>
    </row>
    <row r="46" spans="1:13" ht="66.75" customHeight="1">
      <c r="A46" s="14">
        <v>37</v>
      </c>
      <c r="B46" s="19" t="s">
        <v>75</v>
      </c>
      <c r="C46" s="21" t="s">
        <v>17</v>
      </c>
      <c r="D46" s="19" t="s">
        <v>119</v>
      </c>
      <c r="E46" s="19" t="s">
        <v>117</v>
      </c>
      <c r="F46" s="19">
        <v>6</v>
      </c>
      <c r="G46" s="22">
        <f t="shared" si="3"/>
        <v>41.964285714285708</v>
      </c>
      <c r="H46" s="1"/>
      <c r="I46" s="18" t="s">
        <v>172</v>
      </c>
      <c r="J46" s="16" t="s">
        <v>47</v>
      </c>
      <c r="K46" s="17">
        <f t="shared" si="1"/>
        <v>251.78571428571425</v>
      </c>
      <c r="L46" s="5"/>
      <c r="M46" s="17">
        <v>282</v>
      </c>
    </row>
    <row r="47" spans="1:13" ht="69" customHeight="1">
      <c r="A47" s="14">
        <v>38</v>
      </c>
      <c r="B47" s="19" t="s">
        <v>76</v>
      </c>
      <c r="C47" s="21" t="s">
        <v>17</v>
      </c>
      <c r="D47" s="19" t="s">
        <v>348</v>
      </c>
      <c r="E47" s="19" t="s">
        <v>117</v>
      </c>
      <c r="F47" s="19">
        <v>40</v>
      </c>
      <c r="G47" s="22">
        <f t="shared" si="3"/>
        <v>91.071428571428569</v>
      </c>
      <c r="H47" s="1"/>
      <c r="I47" s="18" t="s">
        <v>172</v>
      </c>
      <c r="J47" s="16" t="s">
        <v>47</v>
      </c>
      <c r="K47" s="17">
        <f t="shared" si="1"/>
        <v>3642.8571428571427</v>
      </c>
      <c r="L47" s="5"/>
      <c r="M47" s="17">
        <v>4080</v>
      </c>
    </row>
    <row r="48" spans="1:13" ht="69" customHeight="1">
      <c r="A48" s="14">
        <v>39</v>
      </c>
      <c r="B48" s="19" t="s">
        <v>77</v>
      </c>
      <c r="C48" s="21" t="s">
        <v>17</v>
      </c>
      <c r="D48" s="19" t="s">
        <v>120</v>
      </c>
      <c r="E48" s="19" t="s">
        <v>117</v>
      </c>
      <c r="F48" s="19">
        <v>5</v>
      </c>
      <c r="G48" s="22">
        <f t="shared" si="3"/>
        <v>892.85714285714278</v>
      </c>
      <c r="H48" s="1"/>
      <c r="I48" s="18" t="s">
        <v>172</v>
      </c>
      <c r="J48" s="16" t="s">
        <v>47</v>
      </c>
      <c r="K48" s="17">
        <f t="shared" si="1"/>
        <v>4464.2857142857138</v>
      </c>
      <c r="L48" s="5"/>
      <c r="M48" s="17">
        <v>5000</v>
      </c>
    </row>
    <row r="49" spans="1:13" ht="73.5" customHeight="1">
      <c r="A49" s="14">
        <v>40</v>
      </c>
      <c r="B49" s="19" t="s">
        <v>78</v>
      </c>
      <c r="C49" s="21" t="s">
        <v>17</v>
      </c>
      <c r="D49" s="19" t="s">
        <v>135</v>
      </c>
      <c r="E49" s="19" t="s">
        <v>117</v>
      </c>
      <c r="F49" s="19">
        <v>30</v>
      </c>
      <c r="G49" s="22">
        <f t="shared" si="3"/>
        <v>26.785714285714281</v>
      </c>
      <c r="H49" s="1"/>
      <c r="I49" s="18" t="s">
        <v>172</v>
      </c>
      <c r="J49" s="16" t="s">
        <v>47</v>
      </c>
      <c r="K49" s="17">
        <f t="shared" si="1"/>
        <v>803.57142857142844</v>
      </c>
      <c r="L49" s="5"/>
      <c r="M49" s="17">
        <v>900</v>
      </c>
    </row>
    <row r="50" spans="1:13" ht="66" customHeight="1">
      <c r="A50" s="14">
        <v>41</v>
      </c>
      <c r="B50" s="19" t="s">
        <v>79</v>
      </c>
      <c r="C50" s="21" t="s">
        <v>17</v>
      </c>
      <c r="D50" s="19" t="s">
        <v>136</v>
      </c>
      <c r="E50" s="19" t="s">
        <v>117</v>
      </c>
      <c r="F50" s="19">
        <v>60</v>
      </c>
      <c r="G50" s="22">
        <f t="shared" si="3"/>
        <v>11.607142857142856</v>
      </c>
      <c r="H50" s="1"/>
      <c r="I50" s="18" t="s">
        <v>172</v>
      </c>
      <c r="J50" s="16" t="s">
        <v>47</v>
      </c>
      <c r="K50" s="17">
        <f t="shared" si="1"/>
        <v>696.42857142857133</v>
      </c>
      <c r="L50" s="5"/>
      <c r="M50" s="17">
        <v>780</v>
      </c>
    </row>
    <row r="51" spans="1:13" ht="75" customHeight="1">
      <c r="A51" s="14">
        <v>42</v>
      </c>
      <c r="B51" s="19" t="s">
        <v>80</v>
      </c>
      <c r="C51" s="21" t="s">
        <v>17</v>
      </c>
      <c r="D51" s="19" t="s">
        <v>137</v>
      </c>
      <c r="E51" s="19" t="s">
        <v>117</v>
      </c>
      <c r="F51" s="19">
        <v>86</v>
      </c>
      <c r="G51" s="22">
        <f t="shared" si="3"/>
        <v>245.53571428571428</v>
      </c>
      <c r="H51" s="1"/>
      <c r="I51" s="18" t="s">
        <v>172</v>
      </c>
      <c r="J51" s="16" t="s">
        <v>47</v>
      </c>
      <c r="K51" s="17">
        <f t="shared" si="1"/>
        <v>21116.071428571428</v>
      </c>
      <c r="L51" s="5"/>
      <c r="M51" s="17">
        <v>23650</v>
      </c>
    </row>
    <row r="52" spans="1:13" ht="72" customHeight="1">
      <c r="A52" s="14">
        <v>43</v>
      </c>
      <c r="B52" s="19" t="s">
        <v>81</v>
      </c>
      <c r="C52" s="21" t="s">
        <v>17</v>
      </c>
      <c r="D52" s="19" t="s">
        <v>138</v>
      </c>
      <c r="E52" s="19" t="s">
        <v>117</v>
      </c>
      <c r="F52" s="19">
        <v>40</v>
      </c>
      <c r="G52" s="22">
        <f t="shared" si="3"/>
        <v>8.928571428571427</v>
      </c>
      <c r="H52" s="1"/>
      <c r="I52" s="18" t="s">
        <v>172</v>
      </c>
      <c r="J52" s="16" t="s">
        <v>47</v>
      </c>
      <c r="K52" s="17">
        <f t="shared" si="1"/>
        <v>357.14285714285711</v>
      </c>
      <c r="L52" s="5"/>
      <c r="M52" s="17">
        <v>400</v>
      </c>
    </row>
    <row r="53" spans="1:13" ht="66" customHeight="1">
      <c r="A53" s="14">
        <v>44</v>
      </c>
      <c r="B53" s="19" t="s">
        <v>82</v>
      </c>
      <c r="C53" s="21" t="s">
        <v>17</v>
      </c>
      <c r="D53" s="19" t="s">
        <v>139</v>
      </c>
      <c r="E53" s="19" t="s">
        <v>117</v>
      </c>
      <c r="F53" s="19">
        <v>20</v>
      </c>
      <c r="G53" s="22">
        <f t="shared" si="3"/>
        <v>31.249999999999993</v>
      </c>
      <c r="H53" s="1"/>
      <c r="I53" s="18" t="s">
        <v>172</v>
      </c>
      <c r="J53" s="16" t="s">
        <v>47</v>
      </c>
      <c r="K53" s="17">
        <f t="shared" si="1"/>
        <v>624.99999999999989</v>
      </c>
      <c r="L53" s="5"/>
      <c r="M53" s="17">
        <v>700</v>
      </c>
    </row>
    <row r="54" spans="1:13" ht="69" customHeight="1">
      <c r="A54" s="14">
        <v>45</v>
      </c>
      <c r="B54" s="19" t="s">
        <v>83</v>
      </c>
      <c r="C54" s="21" t="s">
        <v>17</v>
      </c>
      <c r="D54" s="19" t="s">
        <v>140</v>
      </c>
      <c r="E54" s="19" t="s">
        <v>117</v>
      </c>
      <c r="F54" s="19">
        <v>86</v>
      </c>
      <c r="G54" s="22">
        <f t="shared" si="3"/>
        <v>517.85714285714278</v>
      </c>
      <c r="H54" s="1"/>
      <c r="I54" s="18" t="s">
        <v>172</v>
      </c>
      <c r="J54" s="16" t="s">
        <v>47</v>
      </c>
      <c r="K54" s="17">
        <f t="shared" si="1"/>
        <v>44535.714285714283</v>
      </c>
      <c r="L54" s="5"/>
      <c r="M54" s="17">
        <v>49880</v>
      </c>
    </row>
    <row r="55" spans="1:13" ht="90">
      <c r="A55" s="14">
        <v>46</v>
      </c>
      <c r="B55" s="19" t="s">
        <v>84</v>
      </c>
      <c r="C55" s="21" t="s">
        <v>17</v>
      </c>
      <c r="D55" s="19" t="s">
        <v>141</v>
      </c>
      <c r="E55" s="19" t="s">
        <v>117</v>
      </c>
      <c r="F55" s="19">
        <v>80</v>
      </c>
      <c r="G55" s="22">
        <f t="shared" si="3"/>
        <v>62.499999999999986</v>
      </c>
      <c r="H55" s="1"/>
      <c r="I55" s="18" t="s">
        <v>172</v>
      </c>
      <c r="J55" s="16" t="s">
        <v>47</v>
      </c>
      <c r="K55" s="17">
        <f t="shared" si="1"/>
        <v>4999.9999999999991</v>
      </c>
      <c r="L55" s="5"/>
      <c r="M55" s="17">
        <v>5600</v>
      </c>
    </row>
    <row r="56" spans="1:13" ht="68.25" customHeight="1">
      <c r="A56" s="14">
        <v>47</v>
      </c>
      <c r="B56" s="19" t="s">
        <v>85</v>
      </c>
      <c r="C56" s="21" t="s">
        <v>17</v>
      </c>
      <c r="D56" s="19" t="s">
        <v>349</v>
      </c>
      <c r="E56" s="19" t="s">
        <v>117</v>
      </c>
      <c r="F56" s="19">
        <v>1</v>
      </c>
      <c r="G56" s="22">
        <f t="shared" si="3"/>
        <v>276.78571428571428</v>
      </c>
      <c r="H56" s="1"/>
      <c r="I56" s="18" t="s">
        <v>172</v>
      </c>
      <c r="J56" s="16" t="s">
        <v>47</v>
      </c>
      <c r="K56" s="17">
        <f t="shared" si="1"/>
        <v>276.78571428571428</v>
      </c>
      <c r="L56" s="5"/>
      <c r="M56" s="17">
        <v>310</v>
      </c>
    </row>
    <row r="57" spans="1:13" ht="66" customHeight="1">
      <c r="A57" s="14">
        <v>48</v>
      </c>
      <c r="B57" s="19" t="s">
        <v>86</v>
      </c>
      <c r="C57" s="21" t="s">
        <v>17</v>
      </c>
      <c r="D57" s="19" t="s">
        <v>142</v>
      </c>
      <c r="E57" s="19" t="s">
        <v>117</v>
      </c>
      <c r="F57" s="19">
        <v>20</v>
      </c>
      <c r="G57" s="22">
        <f t="shared" si="3"/>
        <v>1406.2499999999998</v>
      </c>
      <c r="H57" s="1"/>
      <c r="I57" s="18" t="s">
        <v>172</v>
      </c>
      <c r="J57" s="16" t="s">
        <v>47</v>
      </c>
      <c r="K57" s="17">
        <f t="shared" si="1"/>
        <v>28124.999999999996</v>
      </c>
      <c r="L57" s="5"/>
      <c r="M57" s="17">
        <v>31500</v>
      </c>
    </row>
    <row r="58" spans="1:13" ht="90">
      <c r="A58" s="14">
        <v>49</v>
      </c>
      <c r="B58" s="19" t="s">
        <v>87</v>
      </c>
      <c r="C58" s="21" t="s">
        <v>17</v>
      </c>
      <c r="D58" s="19" t="s">
        <v>143</v>
      </c>
      <c r="E58" s="19" t="s">
        <v>117</v>
      </c>
      <c r="F58" s="19">
        <v>1</v>
      </c>
      <c r="G58" s="22">
        <f t="shared" si="3"/>
        <v>928.57142857142844</v>
      </c>
      <c r="H58" s="1"/>
      <c r="I58" s="18" t="s">
        <v>172</v>
      </c>
      <c r="J58" s="16" t="s">
        <v>47</v>
      </c>
      <c r="K58" s="17">
        <f t="shared" si="1"/>
        <v>928.57142857142844</v>
      </c>
      <c r="L58" s="5"/>
      <c r="M58" s="17">
        <v>1040</v>
      </c>
    </row>
    <row r="59" spans="1:13" ht="60">
      <c r="A59" s="14">
        <v>50</v>
      </c>
      <c r="B59" s="19" t="s">
        <v>88</v>
      </c>
      <c r="C59" s="21" t="s">
        <v>17</v>
      </c>
      <c r="D59" s="19" t="s">
        <v>144</v>
      </c>
      <c r="E59" s="19" t="s">
        <v>117</v>
      </c>
      <c r="F59" s="19">
        <v>20</v>
      </c>
      <c r="G59" s="22">
        <f t="shared" si="3"/>
        <v>142.85714285714283</v>
      </c>
      <c r="H59" s="1"/>
      <c r="I59" s="18" t="s">
        <v>172</v>
      </c>
      <c r="J59" s="16" t="s">
        <v>47</v>
      </c>
      <c r="K59" s="17">
        <f t="shared" si="1"/>
        <v>2857.1428571428569</v>
      </c>
      <c r="L59" s="5"/>
      <c r="M59" s="17">
        <v>3200</v>
      </c>
    </row>
    <row r="60" spans="1:13" ht="60">
      <c r="A60" s="14">
        <v>51</v>
      </c>
      <c r="B60" s="19" t="s">
        <v>89</v>
      </c>
      <c r="C60" s="21" t="s">
        <v>17</v>
      </c>
      <c r="D60" s="19" t="s">
        <v>145</v>
      </c>
      <c r="E60" s="19" t="s">
        <v>117</v>
      </c>
      <c r="F60" s="19">
        <v>40</v>
      </c>
      <c r="G60" s="22">
        <f t="shared" si="3"/>
        <v>482.14285714285705</v>
      </c>
      <c r="H60" s="1"/>
      <c r="I60" s="18" t="s">
        <v>172</v>
      </c>
      <c r="J60" s="16" t="s">
        <v>47</v>
      </c>
      <c r="K60" s="17">
        <f t="shared" si="1"/>
        <v>19285.714285714283</v>
      </c>
      <c r="L60" s="5"/>
      <c r="M60" s="17">
        <v>21600</v>
      </c>
    </row>
    <row r="61" spans="1:13" ht="60">
      <c r="A61" s="14">
        <v>52</v>
      </c>
      <c r="B61" s="19" t="s">
        <v>90</v>
      </c>
      <c r="C61" s="21" t="s">
        <v>17</v>
      </c>
      <c r="D61" s="19" t="s">
        <v>121</v>
      </c>
      <c r="E61" s="19" t="s">
        <v>117</v>
      </c>
      <c r="F61" s="19">
        <v>43</v>
      </c>
      <c r="G61" s="22">
        <f t="shared" si="3"/>
        <v>223.21428571428569</v>
      </c>
      <c r="H61" s="1"/>
      <c r="I61" s="18" t="s">
        <v>172</v>
      </c>
      <c r="J61" s="16" t="s">
        <v>47</v>
      </c>
      <c r="K61" s="17">
        <f t="shared" si="1"/>
        <v>9598.2142857142844</v>
      </c>
      <c r="L61" s="5"/>
      <c r="M61" s="17">
        <v>10750</v>
      </c>
    </row>
    <row r="62" spans="1:13" ht="60">
      <c r="A62" s="14">
        <v>53</v>
      </c>
      <c r="B62" s="19" t="s">
        <v>91</v>
      </c>
      <c r="C62" s="21" t="s">
        <v>17</v>
      </c>
      <c r="D62" s="19" t="s">
        <v>146</v>
      </c>
      <c r="E62" s="19" t="s">
        <v>117</v>
      </c>
      <c r="F62" s="19">
        <v>43</v>
      </c>
      <c r="G62" s="22">
        <f t="shared" si="3"/>
        <v>205.35714285714283</v>
      </c>
      <c r="H62" s="1"/>
      <c r="I62" s="18" t="s">
        <v>172</v>
      </c>
      <c r="J62" s="16" t="s">
        <v>47</v>
      </c>
      <c r="K62" s="17">
        <f t="shared" si="1"/>
        <v>8830.3571428571413</v>
      </c>
      <c r="L62" s="5"/>
      <c r="M62" s="17">
        <v>9890</v>
      </c>
    </row>
    <row r="63" spans="1:13" ht="60">
      <c r="A63" s="14">
        <v>54</v>
      </c>
      <c r="B63" s="19" t="s">
        <v>92</v>
      </c>
      <c r="C63" s="21" t="s">
        <v>17</v>
      </c>
      <c r="D63" s="19" t="s">
        <v>147</v>
      </c>
      <c r="E63" s="19" t="s">
        <v>117</v>
      </c>
      <c r="F63" s="19">
        <v>10</v>
      </c>
      <c r="G63" s="22">
        <f t="shared" si="3"/>
        <v>223.21428571428569</v>
      </c>
      <c r="H63" s="1"/>
      <c r="I63" s="18" t="s">
        <v>172</v>
      </c>
      <c r="J63" s="16" t="s">
        <v>47</v>
      </c>
      <c r="K63" s="17">
        <f t="shared" si="1"/>
        <v>2232.1428571428569</v>
      </c>
      <c r="L63" s="5"/>
      <c r="M63" s="17">
        <v>2500</v>
      </c>
    </row>
    <row r="64" spans="1:13" ht="60">
      <c r="A64" s="14">
        <v>55</v>
      </c>
      <c r="B64" s="19" t="s">
        <v>93</v>
      </c>
      <c r="C64" s="21" t="s">
        <v>17</v>
      </c>
      <c r="D64" s="19" t="s">
        <v>350</v>
      </c>
      <c r="E64" s="19" t="s">
        <v>117</v>
      </c>
      <c r="F64" s="19">
        <v>43</v>
      </c>
      <c r="G64" s="22">
        <f t="shared" si="3"/>
        <v>482.14285714285711</v>
      </c>
      <c r="H64" s="1"/>
      <c r="I64" s="18" t="s">
        <v>172</v>
      </c>
      <c r="J64" s="16" t="s">
        <v>47</v>
      </c>
      <c r="K64" s="17">
        <f t="shared" si="1"/>
        <v>20732.142857142855</v>
      </c>
      <c r="L64" s="5"/>
      <c r="M64" s="17">
        <v>23220</v>
      </c>
    </row>
    <row r="65" spans="1:13" ht="60">
      <c r="A65" s="14">
        <v>56</v>
      </c>
      <c r="B65" s="19" t="s">
        <v>94</v>
      </c>
      <c r="C65" s="21" t="s">
        <v>17</v>
      </c>
      <c r="D65" s="19" t="s">
        <v>148</v>
      </c>
      <c r="E65" s="19" t="s">
        <v>117</v>
      </c>
      <c r="F65" s="19">
        <v>50</v>
      </c>
      <c r="G65" s="22">
        <f t="shared" si="3"/>
        <v>464.28571428571428</v>
      </c>
      <c r="H65" s="1"/>
      <c r="I65" s="18" t="s">
        <v>172</v>
      </c>
      <c r="J65" s="16" t="s">
        <v>47</v>
      </c>
      <c r="K65" s="17">
        <f t="shared" si="1"/>
        <v>23214.285714285714</v>
      </c>
      <c r="L65" s="5"/>
      <c r="M65" s="17">
        <v>26000</v>
      </c>
    </row>
    <row r="66" spans="1:13" ht="180">
      <c r="A66" s="14">
        <v>57</v>
      </c>
      <c r="B66" s="19" t="s">
        <v>178</v>
      </c>
      <c r="C66" s="21" t="s">
        <v>17</v>
      </c>
      <c r="D66" s="24" t="s">
        <v>179</v>
      </c>
      <c r="E66" s="19" t="s">
        <v>117</v>
      </c>
      <c r="F66" s="19">
        <v>200</v>
      </c>
      <c r="G66" s="22">
        <f t="shared" si="3"/>
        <v>312.49999999999994</v>
      </c>
      <c r="H66" s="1"/>
      <c r="I66" s="18" t="s">
        <v>172</v>
      </c>
      <c r="J66" s="16" t="s">
        <v>47</v>
      </c>
      <c r="K66" s="17">
        <f t="shared" si="1"/>
        <v>62499.999999999993</v>
      </c>
      <c r="L66" s="5"/>
      <c r="M66" s="17">
        <v>70000</v>
      </c>
    </row>
    <row r="67" spans="1:13" ht="60">
      <c r="A67" s="14">
        <v>58</v>
      </c>
      <c r="B67" s="19" t="s">
        <v>95</v>
      </c>
      <c r="C67" s="21" t="s">
        <v>17</v>
      </c>
      <c r="D67" s="19" t="s">
        <v>149</v>
      </c>
      <c r="E67" s="19" t="s">
        <v>117</v>
      </c>
      <c r="F67" s="19">
        <v>10</v>
      </c>
      <c r="G67" s="22">
        <f t="shared" si="3"/>
        <v>446.42857142857139</v>
      </c>
      <c r="H67" s="1"/>
      <c r="I67" s="18" t="s">
        <v>172</v>
      </c>
      <c r="J67" s="16" t="s">
        <v>47</v>
      </c>
      <c r="K67" s="17">
        <f t="shared" si="1"/>
        <v>4464.2857142857138</v>
      </c>
      <c r="L67" s="5"/>
      <c r="M67" s="17">
        <v>5000</v>
      </c>
    </row>
    <row r="68" spans="1:13" ht="60">
      <c r="A68" s="14">
        <v>59</v>
      </c>
      <c r="B68" s="19" t="s">
        <v>96</v>
      </c>
      <c r="C68" s="21" t="s">
        <v>17</v>
      </c>
      <c r="D68" s="19" t="s">
        <v>150</v>
      </c>
      <c r="E68" s="19" t="s">
        <v>117</v>
      </c>
      <c r="F68" s="19">
        <v>43</v>
      </c>
      <c r="G68" s="22">
        <f t="shared" si="3"/>
        <v>165.17857142857142</v>
      </c>
      <c r="H68" s="1"/>
      <c r="I68" s="18" t="s">
        <v>172</v>
      </c>
      <c r="J68" s="16" t="s">
        <v>47</v>
      </c>
      <c r="K68" s="17">
        <f t="shared" si="1"/>
        <v>7102.6785714285706</v>
      </c>
      <c r="L68" s="5"/>
      <c r="M68" s="17">
        <v>7955</v>
      </c>
    </row>
    <row r="69" spans="1:13" ht="60">
      <c r="A69" s="14">
        <v>60</v>
      </c>
      <c r="B69" s="19" t="s">
        <v>97</v>
      </c>
      <c r="C69" s="21" t="s">
        <v>17</v>
      </c>
      <c r="D69" s="19" t="s">
        <v>122</v>
      </c>
      <c r="E69" s="19" t="s">
        <v>123</v>
      </c>
      <c r="F69" s="19">
        <v>43</v>
      </c>
      <c r="G69" s="22">
        <f t="shared" si="3"/>
        <v>49.107142857142854</v>
      </c>
      <c r="H69" s="1"/>
      <c r="I69" s="18" t="s">
        <v>172</v>
      </c>
      <c r="J69" s="16" t="s">
        <v>47</v>
      </c>
      <c r="K69" s="17">
        <f t="shared" si="1"/>
        <v>2111.6071428571427</v>
      </c>
      <c r="L69" s="5"/>
      <c r="M69" s="17">
        <v>2365</v>
      </c>
    </row>
    <row r="70" spans="1:13" ht="60">
      <c r="A70" s="14">
        <v>61</v>
      </c>
      <c r="B70" s="19" t="s">
        <v>98</v>
      </c>
      <c r="C70" s="21" t="s">
        <v>17</v>
      </c>
      <c r="D70" s="19" t="s">
        <v>351</v>
      </c>
      <c r="E70" s="19" t="s">
        <v>117</v>
      </c>
      <c r="F70" s="19">
        <v>172</v>
      </c>
      <c r="G70" s="22">
        <f t="shared" si="3"/>
        <v>44.642857142857139</v>
      </c>
      <c r="H70" s="1"/>
      <c r="I70" s="18" t="s">
        <v>172</v>
      </c>
      <c r="J70" s="16" t="s">
        <v>47</v>
      </c>
      <c r="K70" s="17">
        <f t="shared" si="1"/>
        <v>7678.5714285714275</v>
      </c>
      <c r="L70" s="5"/>
      <c r="M70" s="17">
        <v>8600</v>
      </c>
    </row>
    <row r="71" spans="1:13" ht="90">
      <c r="A71" s="14">
        <v>62</v>
      </c>
      <c r="B71" s="19" t="s">
        <v>99</v>
      </c>
      <c r="C71" s="21" t="s">
        <v>17</v>
      </c>
      <c r="D71" s="19" t="s">
        <v>151</v>
      </c>
      <c r="E71" s="19" t="s">
        <v>117</v>
      </c>
      <c r="F71" s="19">
        <v>80</v>
      </c>
      <c r="G71" s="22">
        <f t="shared" si="3"/>
        <v>93.749999999999986</v>
      </c>
      <c r="H71" s="1"/>
      <c r="I71" s="18" t="s">
        <v>172</v>
      </c>
      <c r="J71" s="16" t="s">
        <v>47</v>
      </c>
      <c r="K71" s="17">
        <f t="shared" si="1"/>
        <v>7499.9999999999991</v>
      </c>
      <c r="L71" s="5"/>
      <c r="M71" s="17">
        <v>8400</v>
      </c>
    </row>
    <row r="72" spans="1:13" ht="60">
      <c r="A72" s="14">
        <v>63</v>
      </c>
      <c r="B72" s="19" t="s">
        <v>99</v>
      </c>
      <c r="C72" s="21" t="s">
        <v>17</v>
      </c>
      <c r="D72" s="19" t="s">
        <v>152</v>
      </c>
      <c r="E72" s="19" t="s">
        <v>124</v>
      </c>
      <c r="F72" s="19">
        <v>80</v>
      </c>
      <c r="G72" s="22">
        <f t="shared" si="3"/>
        <v>49.107142857142847</v>
      </c>
      <c r="H72" s="1"/>
      <c r="I72" s="18" t="s">
        <v>172</v>
      </c>
      <c r="J72" s="16" t="s">
        <v>47</v>
      </c>
      <c r="K72" s="17">
        <f t="shared" si="1"/>
        <v>3928.571428571428</v>
      </c>
      <c r="L72" s="5"/>
      <c r="M72" s="17">
        <v>4400</v>
      </c>
    </row>
    <row r="73" spans="1:13" ht="60">
      <c r="A73" s="14">
        <v>64</v>
      </c>
      <c r="B73" s="19" t="s">
        <v>100</v>
      </c>
      <c r="C73" s="21" t="s">
        <v>17</v>
      </c>
      <c r="D73" s="19" t="s">
        <v>153</v>
      </c>
      <c r="E73" s="19" t="s">
        <v>124</v>
      </c>
      <c r="F73" s="19">
        <v>50</v>
      </c>
      <c r="G73" s="22">
        <f t="shared" si="3"/>
        <v>22.321428571428569</v>
      </c>
      <c r="H73" s="1"/>
      <c r="I73" s="18" t="s">
        <v>172</v>
      </c>
      <c r="J73" s="16" t="s">
        <v>47</v>
      </c>
      <c r="K73" s="17">
        <f t="shared" si="1"/>
        <v>1116.0714285714284</v>
      </c>
      <c r="L73" s="5"/>
      <c r="M73" s="17">
        <v>1250</v>
      </c>
    </row>
    <row r="74" spans="1:13" ht="90">
      <c r="A74" s="14">
        <v>65</v>
      </c>
      <c r="B74" s="19" t="s">
        <v>101</v>
      </c>
      <c r="C74" s="21" t="s">
        <v>17</v>
      </c>
      <c r="D74" s="19" t="s">
        <v>352</v>
      </c>
      <c r="E74" s="19" t="s">
        <v>117</v>
      </c>
      <c r="F74" s="19">
        <v>50</v>
      </c>
      <c r="G74" s="22">
        <f t="shared" si="3"/>
        <v>35.714285714285708</v>
      </c>
      <c r="H74" s="1"/>
      <c r="I74" s="18" t="s">
        <v>172</v>
      </c>
      <c r="J74" s="16" t="s">
        <v>47</v>
      </c>
      <c r="K74" s="17">
        <f t="shared" si="1"/>
        <v>1785.7142857142856</v>
      </c>
      <c r="L74" s="5"/>
      <c r="M74" s="17">
        <v>2000</v>
      </c>
    </row>
    <row r="75" spans="1:13" ht="60">
      <c r="A75" s="14">
        <v>66</v>
      </c>
      <c r="B75" s="19" t="s">
        <v>102</v>
      </c>
      <c r="C75" s="21" t="s">
        <v>17</v>
      </c>
      <c r="D75" s="19" t="s">
        <v>154</v>
      </c>
      <c r="E75" s="19" t="s">
        <v>117</v>
      </c>
      <c r="F75" s="19">
        <v>10</v>
      </c>
      <c r="G75" s="22">
        <f t="shared" si="3"/>
        <v>129.46428571428572</v>
      </c>
      <c r="H75" s="1"/>
      <c r="I75" s="18" t="s">
        <v>172</v>
      </c>
      <c r="J75" s="16" t="s">
        <v>47</v>
      </c>
      <c r="K75" s="17">
        <f t="shared" si="1"/>
        <v>1294.6428571428571</v>
      </c>
      <c r="L75" s="5"/>
      <c r="M75" s="17">
        <v>1450</v>
      </c>
    </row>
    <row r="76" spans="1:13" ht="60">
      <c r="A76" s="14">
        <v>67</v>
      </c>
      <c r="B76" s="19" t="s">
        <v>102</v>
      </c>
      <c r="C76" s="21" t="s">
        <v>17</v>
      </c>
      <c r="D76" s="19" t="s">
        <v>155</v>
      </c>
      <c r="E76" s="19" t="s">
        <v>117</v>
      </c>
      <c r="F76" s="19">
        <v>18</v>
      </c>
      <c r="G76" s="22">
        <f t="shared" si="3"/>
        <v>89.285714285714278</v>
      </c>
      <c r="H76" s="1"/>
      <c r="I76" s="18" t="s">
        <v>172</v>
      </c>
      <c r="J76" s="16" t="s">
        <v>47</v>
      </c>
      <c r="K76" s="17">
        <f t="shared" ref="K76:K114" si="4">M76/1.12</f>
        <v>1607.1428571428569</v>
      </c>
      <c r="L76" s="5"/>
      <c r="M76" s="17">
        <v>1800</v>
      </c>
    </row>
    <row r="77" spans="1:13" ht="60">
      <c r="A77" s="14">
        <v>68</v>
      </c>
      <c r="B77" s="19" t="s">
        <v>103</v>
      </c>
      <c r="C77" s="21" t="s">
        <v>17</v>
      </c>
      <c r="D77" s="19" t="s">
        <v>156</v>
      </c>
      <c r="E77" s="19" t="s">
        <v>117</v>
      </c>
      <c r="F77" s="19">
        <v>100</v>
      </c>
      <c r="G77" s="22">
        <f t="shared" si="3"/>
        <v>44.642857142857139</v>
      </c>
      <c r="H77" s="1"/>
      <c r="I77" s="18" t="s">
        <v>172</v>
      </c>
      <c r="J77" s="16" t="s">
        <v>47</v>
      </c>
      <c r="K77" s="17">
        <f t="shared" si="4"/>
        <v>4464.2857142857138</v>
      </c>
      <c r="L77" s="5"/>
      <c r="M77" s="17">
        <v>5000</v>
      </c>
    </row>
    <row r="78" spans="1:13" ht="60">
      <c r="A78" s="14">
        <v>69</v>
      </c>
      <c r="B78" s="19" t="s">
        <v>103</v>
      </c>
      <c r="C78" s="21" t="s">
        <v>17</v>
      </c>
      <c r="D78" s="19" t="s">
        <v>157</v>
      </c>
      <c r="E78" s="19" t="s">
        <v>115</v>
      </c>
      <c r="F78" s="19">
        <v>86</v>
      </c>
      <c r="G78" s="22">
        <f t="shared" si="3"/>
        <v>40.178571428571423</v>
      </c>
      <c r="H78" s="1"/>
      <c r="I78" s="18" t="s">
        <v>172</v>
      </c>
      <c r="J78" s="16" t="s">
        <v>47</v>
      </c>
      <c r="K78" s="17">
        <f t="shared" si="4"/>
        <v>3455.3571428571427</v>
      </c>
      <c r="L78" s="5"/>
      <c r="M78" s="17">
        <v>3870</v>
      </c>
    </row>
    <row r="79" spans="1:13" ht="60">
      <c r="A79" s="14">
        <v>70</v>
      </c>
      <c r="B79" s="19" t="s">
        <v>104</v>
      </c>
      <c r="C79" s="21" t="s">
        <v>17</v>
      </c>
      <c r="D79" s="19" t="s">
        <v>158</v>
      </c>
      <c r="E79" s="19" t="s">
        <v>115</v>
      </c>
      <c r="F79" s="19">
        <v>43</v>
      </c>
      <c r="G79" s="22">
        <f t="shared" si="3"/>
        <v>267.85714285714283</v>
      </c>
      <c r="H79" s="1"/>
      <c r="I79" s="18" t="s">
        <v>172</v>
      </c>
      <c r="J79" s="16" t="s">
        <v>47</v>
      </c>
      <c r="K79" s="17">
        <f t="shared" si="4"/>
        <v>11517.857142857141</v>
      </c>
      <c r="L79" s="5"/>
      <c r="M79" s="17">
        <v>12900</v>
      </c>
    </row>
    <row r="80" spans="1:13" ht="75">
      <c r="A80" s="14">
        <v>71</v>
      </c>
      <c r="B80" s="19" t="s">
        <v>104</v>
      </c>
      <c r="C80" s="21" t="s">
        <v>17</v>
      </c>
      <c r="D80" s="19" t="s">
        <v>159</v>
      </c>
      <c r="E80" s="19" t="s">
        <v>117</v>
      </c>
      <c r="F80" s="19">
        <v>43</v>
      </c>
      <c r="G80" s="22">
        <f t="shared" si="3"/>
        <v>223.21428571428569</v>
      </c>
      <c r="H80" s="1"/>
      <c r="I80" s="18" t="s">
        <v>172</v>
      </c>
      <c r="J80" s="16" t="s">
        <v>47</v>
      </c>
      <c r="K80" s="17">
        <f t="shared" si="4"/>
        <v>9598.2142857142844</v>
      </c>
      <c r="L80" s="5"/>
      <c r="M80" s="17">
        <v>10750</v>
      </c>
    </row>
    <row r="81" spans="1:13" ht="66.75" customHeight="1">
      <c r="A81" s="14">
        <v>72</v>
      </c>
      <c r="B81" s="19" t="s">
        <v>105</v>
      </c>
      <c r="C81" s="21" t="s">
        <v>17</v>
      </c>
      <c r="D81" s="19" t="s">
        <v>160</v>
      </c>
      <c r="E81" s="19" t="s">
        <v>117</v>
      </c>
      <c r="F81" s="19">
        <v>86</v>
      </c>
      <c r="G81" s="22">
        <f t="shared" si="3"/>
        <v>124.99999999999999</v>
      </c>
      <c r="H81" s="1"/>
      <c r="I81" s="18" t="s">
        <v>172</v>
      </c>
      <c r="J81" s="16" t="s">
        <v>47</v>
      </c>
      <c r="K81" s="17">
        <f t="shared" si="4"/>
        <v>10749.999999999998</v>
      </c>
      <c r="L81" s="5"/>
      <c r="M81" s="17">
        <v>12040</v>
      </c>
    </row>
    <row r="82" spans="1:13" ht="70.5" customHeight="1">
      <c r="A82" s="14">
        <v>73</v>
      </c>
      <c r="B82" s="19" t="s">
        <v>106</v>
      </c>
      <c r="C82" s="21" t="s">
        <v>17</v>
      </c>
      <c r="D82" s="19" t="s">
        <v>161</v>
      </c>
      <c r="E82" s="19" t="s">
        <v>162</v>
      </c>
      <c r="F82" s="19">
        <v>172</v>
      </c>
      <c r="G82" s="22">
        <f t="shared" si="3"/>
        <v>196.42857142857142</v>
      </c>
      <c r="H82" s="1"/>
      <c r="I82" s="18" t="s">
        <v>172</v>
      </c>
      <c r="J82" s="16" t="s">
        <v>47</v>
      </c>
      <c r="K82" s="17">
        <f t="shared" si="4"/>
        <v>33785.714285714283</v>
      </c>
      <c r="L82" s="5"/>
      <c r="M82" s="17">
        <v>37840</v>
      </c>
    </row>
    <row r="83" spans="1:13" ht="75">
      <c r="A83" s="14">
        <v>74</v>
      </c>
      <c r="B83" s="19" t="s">
        <v>106</v>
      </c>
      <c r="C83" s="21" t="s">
        <v>17</v>
      </c>
      <c r="D83" s="19" t="s">
        <v>169</v>
      </c>
      <c r="E83" s="19" t="s">
        <v>125</v>
      </c>
      <c r="F83" s="19">
        <v>82</v>
      </c>
      <c r="G83" s="22">
        <f t="shared" si="3"/>
        <v>138.39285714285714</v>
      </c>
      <c r="H83" s="1"/>
      <c r="I83" s="18" t="s">
        <v>172</v>
      </c>
      <c r="J83" s="16" t="s">
        <v>47</v>
      </c>
      <c r="K83" s="17">
        <f t="shared" si="4"/>
        <v>11348.214285714284</v>
      </c>
      <c r="L83" s="5"/>
      <c r="M83" s="17">
        <v>12710</v>
      </c>
    </row>
    <row r="84" spans="1:13" ht="73.5" customHeight="1">
      <c r="A84" s="14">
        <v>75</v>
      </c>
      <c r="B84" s="19" t="s">
        <v>107</v>
      </c>
      <c r="C84" s="21" t="s">
        <v>17</v>
      </c>
      <c r="D84" s="19" t="s">
        <v>163</v>
      </c>
      <c r="E84" s="19" t="s">
        <v>117</v>
      </c>
      <c r="F84" s="19">
        <v>40</v>
      </c>
      <c r="G84" s="22">
        <f t="shared" si="3"/>
        <v>49.107142857142847</v>
      </c>
      <c r="H84" s="1"/>
      <c r="I84" s="18" t="s">
        <v>172</v>
      </c>
      <c r="J84" s="16" t="s">
        <v>47</v>
      </c>
      <c r="K84" s="17">
        <f t="shared" si="4"/>
        <v>1964.285714285714</v>
      </c>
      <c r="L84" s="5"/>
      <c r="M84" s="17">
        <v>2200</v>
      </c>
    </row>
    <row r="85" spans="1:13" ht="60">
      <c r="A85" s="14">
        <v>76</v>
      </c>
      <c r="B85" s="19" t="s">
        <v>108</v>
      </c>
      <c r="C85" s="21" t="s">
        <v>17</v>
      </c>
      <c r="D85" s="19" t="s">
        <v>126</v>
      </c>
      <c r="E85" s="19" t="s">
        <v>117</v>
      </c>
      <c r="F85" s="19">
        <v>12</v>
      </c>
      <c r="G85" s="22">
        <f t="shared" si="3"/>
        <v>66.964285714285708</v>
      </c>
      <c r="H85" s="1"/>
      <c r="I85" s="18" t="s">
        <v>172</v>
      </c>
      <c r="J85" s="16" t="s">
        <v>47</v>
      </c>
      <c r="K85" s="17">
        <f t="shared" si="4"/>
        <v>803.57142857142844</v>
      </c>
      <c r="L85" s="5"/>
      <c r="M85" s="17">
        <v>900</v>
      </c>
    </row>
    <row r="86" spans="1:13" ht="71.25" customHeight="1">
      <c r="A86" s="14">
        <v>77</v>
      </c>
      <c r="B86" s="19" t="s">
        <v>109</v>
      </c>
      <c r="C86" s="21" t="s">
        <v>17</v>
      </c>
      <c r="D86" s="19" t="s">
        <v>164</v>
      </c>
      <c r="E86" s="19" t="s">
        <v>117</v>
      </c>
      <c r="F86" s="19">
        <v>43</v>
      </c>
      <c r="G86" s="22">
        <f t="shared" si="3"/>
        <v>31.249999999999996</v>
      </c>
      <c r="H86" s="1"/>
      <c r="I86" s="18" t="s">
        <v>172</v>
      </c>
      <c r="J86" s="16" t="s">
        <v>47</v>
      </c>
      <c r="K86" s="17">
        <f t="shared" si="4"/>
        <v>1343.7499999999998</v>
      </c>
      <c r="L86" s="5"/>
      <c r="M86" s="17">
        <v>1505</v>
      </c>
    </row>
    <row r="87" spans="1:13" ht="72" customHeight="1">
      <c r="A87" s="14">
        <v>78</v>
      </c>
      <c r="B87" s="19" t="s">
        <v>110</v>
      </c>
      <c r="C87" s="21" t="s">
        <v>17</v>
      </c>
      <c r="D87" s="19" t="s">
        <v>165</v>
      </c>
      <c r="E87" s="19" t="s">
        <v>124</v>
      </c>
      <c r="F87" s="19">
        <v>43</v>
      </c>
      <c r="G87" s="22">
        <f t="shared" si="3"/>
        <v>8.928571428571427</v>
      </c>
      <c r="H87" s="1"/>
      <c r="I87" s="18" t="s">
        <v>172</v>
      </c>
      <c r="J87" s="16" t="s">
        <v>47</v>
      </c>
      <c r="K87" s="17">
        <f t="shared" si="4"/>
        <v>383.92857142857139</v>
      </c>
      <c r="L87" s="5"/>
      <c r="M87" s="17">
        <v>430</v>
      </c>
    </row>
    <row r="88" spans="1:13" ht="71.25" customHeight="1">
      <c r="A88" s="14">
        <v>79</v>
      </c>
      <c r="B88" s="19" t="s">
        <v>111</v>
      </c>
      <c r="C88" s="21" t="s">
        <v>17</v>
      </c>
      <c r="D88" s="19" t="s">
        <v>166</v>
      </c>
      <c r="E88" s="19" t="s">
        <v>115</v>
      </c>
      <c r="F88" s="19">
        <v>5</v>
      </c>
      <c r="G88" s="22">
        <f t="shared" si="3"/>
        <v>491.07142857142856</v>
      </c>
      <c r="H88" s="1"/>
      <c r="I88" s="18" t="s">
        <v>172</v>
      </c>
      <c r="J88" s="16" t="s">
        <v>47</v>
      </c>
      <c r="K88" s="17">
        <f t="shared" si="4"/>
        <v>2455.3571428571427</v>
      </c>
      <c r="L88" s="5"/>
      <c r="M88" s="17">
        <v>2750</v>
      </c>
    </row>
    <row r="89" spans="1:13" ht="72" customHeight="1">
      <c r="A89" s="14">
        <v>80</v>
      </c>
      <c r="B89" s="19" t="s">
        <v>112</v>
      </c>
      <c r="C89" s="21" t="s">
        <v>17</v>
      </c>
      <c r="D89" s="19" t="s">
        <v>167</v>
      </c>
      <c r="E89" s="19" t="s">
        <v>117</v>
      </c>
      <c r="F89" s="19">
        <v>3</v>
      </c>
      <c r="G89" s="22">
        <f t="shared" si="3"/>
        <v>334.82142857142856</v>
      </c>
      <c r="H89" s="1"/>
      <c r="I89" s="18" t="s">
        <v>172</v>
      </c>
      <c r="J89" s="16" t="s">
        <v>47</v>
      </c>
      <c r="K89" s="17">
        <f t="shared" si="4"/>
        <v>1004.4642857142857</v>
      </c>
      <c r="L89" s="5"/>
      <c r="M89" s="17">
        <v>1125</v>
      </c>
    </row>
    <row r="90" spans="1:13" ht="70.5" customHeight="1">
      <c r="A90" s="14">
        <v>81</v>
      </c>
      <c r="B90" s="19" t="s">
        <v>113</v>
      </c>
      <c r="C90" s="21" t="s">
        <v>17</v>
      </c>
      <c r="D90" s="19" t="s">
        <v>168</v>
      </c>
      <c r="E90" s="19" t="s">
        <v>117</v>
      </c>
      <c r="F90" s="19">
        <v>20</v>
      </c>
      <c r="G90" s="22">
        <f t="shared" si="3"/>
        <v>98.214285714285694</v>
      </c>
      <c r="H90" s="1"/>
      <c r="I90" s="18" t="s">
        <v>172</v>
      </c>
      <c r="J90" s="16" t="s">
        <v>47</v>
      </c>
      <c r="K90" s="17">
        <f t="shared" si="4"/>
        <v>1964.285714285714</v>
      </c>
      <c r="L90" s="5"/>
      <c r="M90" s="17">
        <v>2200</v>
      </c>
    </row>
    <row r="91" spans="1:13" ht="45">
      <c r="A91" s="14">
        <v>82</v>
      </c>
      <c r="B91" s="20" t="s">
        <v>171</v>
      </c>
      <c r="C91" s="21" t="s">
        <v>17</v>
      </c>
      <c r="D91" s="20" t="s">
        <v>171</v>
      </c>
      <c r="E91" s="17" t="s">
        <v>19</v>
      </c>
      <c r="F91" s="1">
        <v>1</v>
      </c>
      <c r="G91" s="1">
        <f t="shared" si="3"/>
        <v>2067502.6785714284</v>
      </c>
      <c r="H91" s="1"/>
      <c r="I91" s="18" t="s">
        <v>18</v>
      </c>
      <c r="J91" s="16" t="s">
        <v>47</v>
      </c>
      <c r="K91" s="17">
        <f t="shared" si="4"/>
        <v>2067502.6785714284</v>
      </c>
      <c r="L91" s="5"/>
      <c r="M91" s="1">
        <v>2315603</v>
      </c>
    </row>
    <row r="92" spans="1:13" ht="70.5" customHeight="1">
      <c r="A92" s="14">
        <v>83</v>
      </c>
      <c r="B92" s="25" t="s">
        <v>219</v>
      </c>
      <c r="C92" s="20" t="s">
        <v>17</v>
      </c>
      <c r="D92" s="20" t="s">
        <v>212</v>
      </c>
      <c r="E92" s="17" t="s">
        <v>117</v>
      </c>
      <c r="F92" s="1">
        <v>1</v>
      </c>
      <c r="G92" s="1">
        <f t="shared" ref="G92:G103" si="5">K92/F92</f>
        <v>6249.9999999999991</v>
      </c>
      <c r="H92" s="1"/>
      <c r="I92" s="18" t="s">
        <v>172</v>
      </c>
      <c r="J92" s="26" t="s">
        <v>47</v>
      </c>
      <c r="K92" s="17">
        <f t="shared" ref="K92:K103" si="6">M92/1.12</f>
        <v>6249.9999999999991</v>
      </c>
      <c r="L92" s="5"/>
      <c r="M92" s="1">
        <v>7000</v>
      </c>
    </row>
    <row r="93" spans="1:13" ht="71.25" customHeight="1">
      <c r="A93" s="14">
        <v>84</v>
      </c>
      <c r="B93" s="27" t="s">
        <v>219</v>
      </c>
      <c r="C93" s="20" t="s">
        <v>17</v>
      </c>
      <c r="D93" s="27" t="s">
        <v>212</v>
      </c>
      <c r="E93" s="17" t="s">
        <v>117</v>
      </c>
      <c r="F93" s="1">
        <v>1</v>
      </c>
      <c r="G93" s="1">
        <f t="shared" si="5"/>
        <v>6249.9999999999991</v>
      </c>
      <c r="H93" s="1"/>
      <c r="I93" s="18" t="s">
        <v>172</v>
      </c>
      <c r="J93" s="26" t="s">
        <v>47</v>
      </c>
      <c r="K93" s="17">
        <f t="shared" si="6"/>
        <v>6249.9999999999991</v>
      </c>
      <c r="L93" s="5"/>
      <c r="M93" s="1">
        <v>7000</v>
      </c>
    </row>
    <row r="94" spans="1:13" ht="70.5" customHeight="1">
      <c r="A94" s="14">
        <v>85</v>
      </c>
      <c r="B94" s="27" t="s">
        <v>219</v>
      </c>
      <c r="C94" s="20" t="s">
        <v>17</v>
      </c>
      <c r="D94" s="27" t="s">
        <v>213</v>
      </c>
      <c r="E94" s="17" t="s">
        <v>117</v>
      </c>
      <c r="F94" s="1">
        <v>1</v>
      </c>
      <c r="G94" s="1">
        <f t="shared" si="5"/>
        <v>6249.9999999999991</v>
      </c>
      <c r="H94" s="1"/>
      <c r="I94" s="18" t="s">
        <v>172</v>
      </c>
      <c r="J94" s="26" t="s">
        <v>47</v>
      </c>
      <c r="K94" s="17">
        <f t="shared" si="6"/>
        <v>6249.9999999999991</v>
      </c>
      <c r="L94" s="5"/>
      <c r="M94" s="1">
        <v>7000</v>
      </c>
    </row>
    <row r="95" spans="1:13" ht="68.25" customHeight="1">
      <c r="A95" s="14">
        <v>86</v>
      </c>
      <c r="B95" s="27" t="s">
        <v>221</v>
      </c>
      <c r="C95" s="20" t="s">
        <v>17</v>
      </c>
      <c r="D95" s="27" t="s">
        <v>213</v>
      </c>
      <c r="E95" s="17" t="s">
        <v>117</v>
      </c>
      <c r="F95" s="1">
        <v>1</v>
      </c>
      <c r="G95" s="1">
        <f t="shared" si="5"/>
        <v>6249.9999999999991</v>
      </c>
      <c r="H95" s="1"/>
      <c r="I95" s="18" t="s">
        <v>172</v>
      </c>
      <c r="J95" s="26" t="s">
        <v>47</v>
      </c>
      <c r="K95" s="17">
        <f t="shared" si="6"/>
        <v>6249.9999999999991</v>
      </c>
      <c r="L95" s="5"/>
      <c r="M95" s="1">
        <v>7000</v>
      </c>
    </row>
    <row r="96" spans="1:13" ht="73.5" customHeight="1">
      <c r="A96" s="14">
        <v>87</v>
      </c>
      <c r="B96" s="27" t="s">
        <v>220</v>
      </c>
      <c r="C96" s="20" t="s">
        <v>17</v>
      </c>
      <c r="D96" s="27" t="s">
        <v>213</v>
      </c>
      <c r="E96" s="17" t="s">
        <v>117</v>
      </c>
      <c r="F96" s="1">
        <v>1</v>
      </c>
      <c r="G96" s="1">
        <f t="shared" si="5"/>
        <v>6249.9999999999991</v>
      </c>
      <c r="H96" s="1"/>
      <c r="I96" s="18" t="s">
        <v>172</v>
      </c>
      <c r="J96" s="26" t="s">
        <v>47</v>
      </c>
      <c r="K96" s="17">
        <f t="shared" si="6"/>
        <v>6249.9999999999991</v>
      </c>
      <c r="L96" s="5"/>
      <c r="M96" s="1">
        <v>7000</v>
      </c>
    </row>
    <row r="97" spans="1:13" ht="71.25" customHeight="1">
      <c r="A97" s="14">
        <v>88</v>
      </c>
      <c r="B97" s="27" t="s">
        <v>222</v>
      </c>
      <c r="C97" s="20" t="s">
        <v>17</v>
      </c>
      <c r="D97" s="27" t="s">
        <v>214</v>
      </c>
      <c r="E97" s="17" t="s">
        <v>117</v>
      </c>
      <c r="F97" s="1">
        <v>1</v>
      </c>
      <c r="G97" s="1">
        <f t="shared" si="5"/>
        <v>4464.2857142857138</v>
      </c>
      <c r="H97" s="1"/>
      <c r="I97" s="18" t="s">
        <v>172</v>
      </c>
      <c r="J97" s="26" t="s">
        <v>47</v>
      </c>
      <c r="K97" s="17">
        <f t="shared" si="6"/>
        <v>4464.2857142857138</v>
      </c>
      <c r="L97" s="5"/>
      <c r="M97" s="1">
        <v>5000</v>
      </c>
    </row>
    <row r="98" spans="1:13" ht="72" customHeight="1">
      <c r="A98" s="14">
        <v>89</v>
      </c>
      <c r="B98" s="27" t="s">
        <v>228</v>
      </c>
      <c r="C98" s="20" t="s">
        <v>17</v>
      </c>
      <c r="D98" s="27" t="s">
        <v>215</v>
      </c>
      <c r="E98" s="17" t="s">
        <v>117</v>
      </c>
      <c r="F98" s="1">
        <v>1</v>
      </c>
      <c r="G98" s="1">
        <f t="shared" si="5"/>
        <v>5357.1428571428569</v>
      </c>
      <c r="H98" s="1"/>
      <c r="I98" s="18" t="s">
        <v>172</v>
      </c>
      <c r="J98" s="26" t="s">
        <v>47</v>
      </c>
      <c r="K98" s="17">
        <f t="shared" si="6"/>
        <v>5357.1428571428569</v>
      </c>
      <c r="L98" s="5"/>
      <c r="M98" s="1">
        <v>6000</v>
      </c>
    </row>
    <row r="99" spans="1:13" ht="71.25" customHeight="1">
      <c r="A99" s="14">
        <v>90</v>
      </c>
      <c r="B99" s="27" t="s">
        <v>224</v>
      </c>
      <c r="C99" s="20" t="s">
        <v>17</v>
      </c>
      <c r="D99" s="27" t="s">
        <v>216</v>
      </c>
      <c r="E99" s="17" t="s">
        <v>117</v>
      </c>
      <c r="F99" s="1">
        <v>1</v>
      </c>
      <c r="G99" s="1">
        <f t="shared" si="5"/>
        <v>4464.2857142857138</v>
      </c>
      <c r="H99" s="1"/>
      <c r="I99" s="18" t="s">
        <v>172</v>
      </c>
      <c r="J99" s="26" t="s">
        <v>47</v>
      </c>
      <c r="K99" s="17">
        <f t="shared" si="6"/>
        <v>4464.2857142857138</v>
      </c>
      <c r="L99" s="5"/>
      <c r="M99" s="1">
        <v>5000</v>
      </c>
    </row>
    <row r="100" spans="1:13" ht="70.5" customHeight="1">
      <c r="A100" s="14">
        <v>91</v>
      </c>
      <c r="B100" s="27" t="s">
        <v>223</v>
      </c>
      <c r="C100" s="20" t="s">
        <v>17</v>
      </c>
      <c r="D100" s="27" t="s">
        <v>217</v>
      </c>
      <c r="E100" s="17" t="s">
        <v>117</v>
      </c>
      <c r="F100" s="1">
        <v>1</v>
      </c>
      <c r="G100" s="1">
        <f t="shared" si="5"/>
        <v>5357.1428571428569</v>
      </c>
      <c r="H100" s="1"/>
      <c r="I100" s="18" t="s">
        <v>172</v>
      </c>
      <c r="J100" s="26" t="s">
        <v>47</v>
      </c>
      <c r="K100" s="17">
        <f t="shared" si="6"/>
        <v>5357.1428571428569</v>
      </c>
      <c r="L100" s="5"/>
      <c r="M100" s="1">
        <v>6000</v>
      </c>
    </row>
    <row r="101" spans="1:13" ht="72" customHeight="1">
      <c r="A101" s="14">
        <v>92</v>
      </c>
      <c r="B101" s="27" t="s">
        <v>225</v>
      </c>
      <c r="C101" s="20" t="s">
        <v>17</v>
      </c>
      <c r="D101" s="27" t="s">
        <v>218</v>
      </c>
      <c r="E101" s="17" t="s">
        <v>117</v>
      </c>
      <c r="F101" s="1">
        <v>1</v>
      </c>
      <c r="G101" s="1">
        <f t="shared" si="5"/>
        <v>4464.2857142857138</v>
      </c>
      <c r="H101" s="1"/>
      <c r="I101" s="18" t="s">
        <v>172</v>
      </c>
      <c r="J101" s="26" t="s">
        <v>47</v>
      </c>
      <c r="K101" s="17">
        <f t="shared" si="6"/>
        <v>4464.2857142857138</v>
      </c>
      <c r="L101" s="5"/>
      <c r="M101" s="1">
        <v>5000</v>
      </c>
    </row>
    <row r="102" spans="1:13" ht="72" customHeight="1">
      <c r="A102" s="14">
        <v>93</v>
      </c>
      <c r="B102" s="27" t="s">
        <v>226</v>
      </c>
      <c r="C102" s="20" t="s">
        <v>17</v>
      </c>
      <c r="D102" s="27" t="s">
        <v>218</v>
      </c>
      <c r="E102" s="17" t="s">
        <v>117</v>
      </c>
      <c r="F102" s="1">
        <v>1</v>
      </c>
      <c r="G102" s="1">
        <f t="shared" si="5"/>
        <v>4464.2857142857138</v>
      </c>
      <c r="H102" s="1"/>
      <c r="I102" s="18" t="s">
        <v>172</v>
      </c>
      <c r="J102" s="26" t="s">
        <v>47</v>
      </c>
      <c r="K102" s="17">
        <f t="shared" si="6"/>
        <v>4464.2857142857138</v>
      </c>
      <c r="L102" s="5"/>
      <c r="M102" s="1">
        <v>5000</v>
      </c>
    </row>
    <row r="103" spans="1:13" ht="76.5" customHeight="1">
      <c r="A103" s="14">
        <v>94</v>
      </c>
      <c r="B103" s="27" t="s">
        <v>227</v>
      </c>
      <c r="C103" s="20" t="s">
        <v>17</v>
      </c>
      <c r="D103" s="27" t="s">
        <v>218</v>
      </c>
      <c r="E103" s="17" t="s">
        <v>117</v>
      </c>
      <c r="F103" s="1">
        <v>1</v>
      </c>
      <c r="G103" s="1">
        <f t="shared" si="5"/>
        <v>4464.2857142857138</v>
      </c>
      <c r="H103" s="1"/>
      <c r="I103" s="18" t="s">
        <v>172</v>
      </c>
      <c r="J103" s="26" t="s">
        <v>47</v>
      </c>
      <c r="K103" s="17">
        <f t="shared" si="6"/>
        <v>4464.2857142857138</v>
      </c>
      <c r="L103" s="5"/>
      <c r="M103" s="1">
        <v>5000</v>
      </c>
    </row>
    <row r="104" spans="1:13" ht="45">
      <c r="A104" s="14">
        <v>95</v>
      </c>
      <c r="B104" s="3" t="s">
        <v>208</v>
      </c>
      <c r="C104" s="16" t="s">
        <v>15</v>
      </c>
      <c r="D104" s="3" t="s">
        <v>209</v>
      </c>
      <c r="E104" s="17" t="s">
        <v>170</v>
      </c>
      <c r="F104" s="1">
        <v>1</v>
      </c>
      <c r="G104" s="1">
        <f>K104/F104</f>
        <v>5803.5714285714284</v>
      </c>
      <c r="H104" s="1"/>
      <c r="I104" s="18" t="s">
        <v>211</v>
      </c>
      <c r="J104" s="16" t="s">
        <v>47</v>
      </c>
      <c r="K104" s="17">
        <f>M104/1.12</f>
        <v>5803.5714285714284</v>
      </c>
      <c r="L104" s="5"/>
      <c r="M104" s="1">
        <v>6500</v>
      </c>
    </row>
    <row r="105" spans="1:13" ht="45">
      <c r="A105" s="14">
        <v>96</v>
      </c>
      <c r="B105" s="3" t="s">
        <v>208</v>
      </c>
      <c r="C105" s="16" t="s">
        <v>15</v>
      </c>
      <c r="D105" s="3" t="s">
        <v>210</v>
      </c>
      <c r="E105" s="17" t="s">
        <v>170</v>
      </c>
      <c r="F105" s="1">
        <v>1</v>
      </c>
      <c r="G105" s="1">
        <f>K105/F105</f>
        <v>7142.8571428571422</v>
      </c>
      <c r="H105" s="1"/>
      <c r="I105" s="18" t="s">
        <v>211</v>
      </c>
      <c r="J105" s="16" t="s">
        <v>47</v>
      </c>
      <c r="K105" s="17">
        <f>M105/1.12</f>
        <v>7142.8571428571422</v>
      </c>
      <c r="L105" s="5"/>
      <c r="M105" s="1">
        <v>8000</v>
      </c>
    </row>
    <row r="106" spans="1:13" ht="30">
      <c r="A106" s="14">
        <v>97</v>
      </c>
      <c r="B106" s="20" t="s">
        <v>184</v>
      </c>
      <c r="C106" s="16" t="s">
        <v>15</v>
      </c>
      <c r="D106" s="20" t="s">
        <v>184</v>
      </c>
      <c r="E106" s="17" t="s">
        <v>14</v>
      </c>
      <c r="F106" s="1">
        <v>1</v>
      </c>
      <c r="G106" s="1">
        <f t="shared" si="3"/>
        <v>13586508.928571427</v>
      </c>
      <c r="H106" s="1"/>
      <c r="I106" s="18" t="s">
        <v>18</v>
      </c>
      <c r="J106" s="16" t="s">
        <v>54</v>
      </c>
      <c r="K106" s="17">
        <f t="shared" si="4"/>
        <v>13586508.928571427</v>
      </c>
      <c r="L106" s="5"/>
      <c r="M106" s="1">
        <v>15216890</v>
      </c>
    </row>
    <row r="107" spans="1:13" ht="60">
      <c r="A107" s="14">
        <v>98</v>
      </c>
      <c r="B107" s="20" t="s">
        <v>322</v>
      </c>
      <c r="C107" s="16" t="s">
        <v>15</v>
      </c>
      <c r="D107" s="20" t="s">
        <v>177</v>
      </c>
      <c r="E107" s="17" t="s">
        <v>14</v>
      </c>
      <c r="F107" s="1">
        <v>1</v>
      </c>
      <c r="G107" s="1">
        <v>397280</v>
      </c>
      <c r="H107" s="1"/>
      <c r="I107" s="18" t="s">
        <v>323</v>
      </c>
      <c r="J107" s="16" t="s">
        <v>54</v>
      </c>
      <c r="K107" s="1">
        <v>397280</v>
      </c>
      <c r="L107" s="10"/>
      <c r="M107" s="1">
        <v>397280</v>
      </c>
    </row>
    <row r="108" spans="1:13" ht="90">
      <c r="A108" s="14">
        <v>99</v>
      </c>
      <c r="B108" s="20" t="s">
        <v>324</v>
      </c>
      <c r="C108" s="16" t="s">
        <v>15</v>
      </c>
      <c r="D108" s="20" t="s">
        <v>324</v>
      </c>
      <c r="E108" s="17" t="s">
        <v>14</v>
      </c>
      <c r="F108" s="1">
        <v>1</v>
      </c>
      <c r="G108" s="1">
        <f>K108</f>
        <v>3328571.4285714282</v>
      </c>
      <c r="H108" s="1"/>
      <c r="I108" s="18" t="s">
        <v>325</v>
      </c>
      <c r="J108" s="16" t="s">
        <v>183</v>
      </c>
      <c r="K108" s="17">
        <f t="shared" si="4"/>
        <v>3328571.4285714282</v>
      </c>
      <c r="L108" s="5"/>
      <c r="M108" s="1">
        <v>3728000</v>
      </c>
    </row>
    <row r="109" spans="1:13" ht="75">
      <c r="A109" s="14">
        <v>100</v>
      </c>
      <c r="B109" s="20" t="s">
        <v>326</v>
      </c>
      <c r="C109" s="16" t="s">
        <v>15</v>
      </c>
      <c r="D109" s="20" t="s">
        <v>326</v>
      </c>
      <c r="E109" s="17" t="s">
        <v>14</v>
      </c>
      <c r="F109" s="1">
        <v>1</v>
      </c>
      <c r="G109" s="1">
        <f>K109</f>
        <v>267857.14285714284</v>
      </c>
      <c r="H109" s="1"/>
      <c r="I109" s="18" t="s">
        <v>182</v>
      </c>
      <c r="J109" s="16" t="s">
        <v>183</v>
      </c>
      <c r="K109" s="17">
        <f t="shared" si="4"/>
        <v>267857.14285714284</v>
      </c>
      <c r="L109" s="5"/>
      <c r="M109" s="1">
        <v>300000</v>
      </c>
    </row>
    <row r="110" spans="1:13" ht="45">
      <c r="A110" s="14">
        <v>101</v>
      </c>
      <c r="B110" s="20" t="s">
        <v>175</v>
      </c>
      <c r="C110" s="16" t="s">
        <v>15</v>
      </c>
      <c r="D110" s="20" t="s">
        <v>175</v>
      </c>
      <c r="E110" s="17" t="s">
        <v>14</v>
      </c>
      <c r="F110" s="1">
        <v>1</v>
      </c>
      <c r="G110" s="1">
        <f>K110</f>
        <v>2678571.4285714282</v>
      </c>
      <c r="H110" s="1"/>
      <c r="I110" s="18" t="s">
        <v>182</v>
      </c>
      <c r="J110" s="16" t="s">
        <v>47</v>
      </c>
      <c r="K110" s="17">
        <f t="shared" si="4"/>
        <v>2678571.4285714282</v>
      </c>
      <c r="L110" s="5"/>
      <c r="M110" s="1">
        <v>3000000</v>
      </c>
    </row>
    <row r="111" spans="1:13" ht="150">
      <c r="A111" s="14">
        <v>102</v>
      </c>
      <c r="B111" s="20" t="s">
        <v>174</v>
      </c>
      <c r="C111" s="16" t="s">
        <v>15</v>
      </c>
      <c r="D111" s="20" t="s">
        <v>176</v>
      </c>
      <c r="E111" s="17" t="s">
        <v>14</v>
      </c>
      <c r="F111" s="1">
        <v>1</v>
      </c>
      <c r="G111" s="1">
        <f t="shared" si="3"/>
        <v>1749999.9999999998</v>
      </c>
      <c r="H111" s="1"/>
      <c r="I111" s="18" t="s">
        <v>18</v>
      </c>
      <c r="J111" s="16" t="s">
        <v>47</v>
      </c>
      <c r="K111" s="17">
        <f t="shared" si="4"/>
        <v>1749999.9999999998</v>
      </c>
      <c r="L111" s="5"/>
      <c r="M111" s="1">
        <v>1960000</v>
      </c>
    </row>
    <row r="112" spans="1:13" ht="51" customHeight="1">
      <c r="A112" s="14">
        <v>103</v>
      </c>
      <c r="B112" s="20" t="s">
        <v>327</v>
      </c>
      <c r="C112" s="16" t="s">
        <v>15</v>
      </c>
      <c r="D112" s="4" t="s">
        <v>173</v>
      </c>
      <c r="E112" s="17" t="s">
        <v>14</v>
      </c>
      <c r="F112" s="1">
        <v>1</v>
      </c>
      <c r="G112" s="1">
        <f t="shared" ref="G112:G114" si="7">K112/F112</f>
        <v>2168598.2142857141</v>
      </c>
      <c r="H112" s="1"/>
      <c r="I112" s="18" t="s">
        <v>18</v>
      </c>
      <c r="J112" s="16" t="s">
        <v>47</v>
      </c>
      <c r="K112" s="17">
        <f t="shared" si="4"/>
        <v>2168598.2142857141</v>
      </c>
      <c r="L112" s="5"/>
      <c r="M112" s="1">
        <v>2428830</v>
      </c>
    </row>
    <row r="113" spans="1:15" ht="60">
      <c r="A113" s="14">
        <v>104</v>
      </c>
      <c r="B113" s="20" t="s">
        <v>185</v>
      </c>
      <c r="C113" s="16" t="s">
        <v>15</v>
      </c>
      <c r="D113" s="20" t="s">
        <v>51</v>
      </c>
      <c r="E113" s="17" t="s">
        <v>14</v>
      </c>
      <c r="F113" s="1">
        <v>1</v>
      </c>
      <c r="G113" s="1">
        <f t="shared" si="7"/>
        <v>62270425</v>
      </c>
      <c r="H113" s="1"/>
      <c r="I113" s="18" t="s">
        <v>18</v>
      </c>
      <c r="J113" s="16" t="s">
        <v>47</v>
      </c>
      <c r="K113" s="17">
        <f>M113</f>
        <v>62270425</v>
      </c>
      <c r="L113" s="5"/>
      <c r="M113" s="17">
        <v>62270425</v>
      </c>
    </row>
    <row r="114" spans="1:15" ht="60">
      <c r="A114" s="14">
        <v>105</v>
      </c>
      <c r="B114" s="20" t="s">
        <v>50</v>
      </c>
      <c r="C114" s="16" t="s">
        <v>15</v>
      </c>
      <c r="D114" s="20" t="s">
        <v>51</v>
      </c>
      <c r="E114" s="17" t="s">
        <v>14</v>
      </c>
      <c r="F114" s="1">
        <v>1</v>
      </c>
      <c r="G114" s="1">
        <f t="shared" si="7"/>
        <v>114135.71428571428</v>
      </c>
      <c r="H114" s="1"/>
      <c r="I114" s="18" t="s">
        <v>53</v>
      </c>
      <c r="J114" s="16" t="s">
        <v>54</v>
      </c>
      <c r="K114" s="17">
        <f t="shared" si="4"/>
        <v>114135.71428571428</v>
      </c>
      <c r="L114" s="5"/>
      <c r="M114" s="17">
        <v>127832</v>
      </c>
    </row>
    <row r="115" spans="1:15" ht="90">
      <c r="A115" s="14">
        <v>106</v>
      </c>
      <c r="B115" s="15" t="s">
        <v>328</v>
      </c>
      <c r="C115" s="16" t="s">
        <v>15</v>
      </c>
      <c r="D115" s="15" t="s">
        <v>329</v>
      </c>
      <c r="E115" s="17" t="s">
        <v>14</v>
      </c>
      <c r="F115" s="1">
        <v>1</v>
      </c>
      <c r="G115" s="1">
        <v>18765737</v>
      </c>
      <c r="H115" s="1"/>
      <c r="I115" s="18" t="s">
        <v>330</v>
      </c>
      <c r="J115" s="16" t="s">
        <v>331</v>
      </c>
      <c r="K115" s="1">
        <v>18765737</v>
      </c>
      <c r="L115" s="1">
        <v>18765737</v>
      </c>
      <c r="M115" s="1">
        <v>18765737</v>
      </c>
    </row>
    <row r="116" spans="1:15" ht="75">
      <c r="A116" s="14">
        <v>107</v>
      </c>
      <c r="B116" s="20" t="s">
        <v>181</v>
      </c>
      <c r="C116" s="16" t="s">
        <v>15</v>
      </c>
      <c r="D116" s="20" t="s">
        <v>332</v>
      </c>
      <c r="E116" s="17" t="s">
        <v>14</v>
      </c>
      <c r="F116" s="1">
        <v>1</v>
      </c>
      <c r="G116" s="1">
        <v>3325000</v>
      </c>
      <c r="H116" s="1"/>
      <c r="I116" s="18" t="s">
        <v>333</v>
      </c>
      <c r="J116" s="16" t="s">
        <v>334</v>
      </c>
      <c r="K116" s="1">
        <f>G116</f>
        <v>3325000</v>
      </c>
      <c r="L116" s="1">
        <v>3321000</v>
      </c>
      <c r="M116" s="1">
        <f>K116</f>
        <v>3325000</v>
      </c>
    </row>
    <row r="117" spans="1:15" ht="75">
      <c r="A117" s="14">
        <v>108</v>
      </c>
      <c r="B117" s="20" t="s">
        <v>186</v>
      </c>
      <c r="C117" s="16" t="s">
        <v>15</v>
      </c>
      <c r="D117" s="20" t="s">
        <v>187</v>
      </c>
      <c r="E117" s="17" t="s">
        <v>14</v>
      </c>
      <c r="F117" s="1">
        <v>1</v>
      </c>
      <c r="G117" s="1">
        <f>K117</f>
        <v>73060000</v>
      </c>
      <c r="H117" s="1"/>
      <c r="I117" s="18" t="s">
        <v>182</v>
      </c>
      <c r="J117" s="16" t="s">
        <v>183</v>
      </c>
      <c r="K117" s="17">
        <v>73060000</v>
      </c>
      <c r="L117" s="5"/>
      <c r="M117" s="17">
        <v>73060000</v>
      </c>
    </row>
    <row r="118" spans="1:15" ht="75">
      <c r="A118" s="14">
        <v>109</v>
      </c>
      <c r="B118" s="20" t="s">
        <v>188</v>
      </c>
      <c r="C118" s="16" t="s">
        <v>15</v>
      </c>
      <c r="D118" s="20" t="s">
        <v>189</v>
      </c>
      <c r="E118" s="17" t="s">
        <v>14</v>
      </c>
      <c r="F118" s="1">
        <v>1</v>
      </c>
      <c r="G118" s="1">
        <f>K118</f>
        <v>11545600</v>
      </c>
      <c r="H118" s="1"/>
      <c r="I118" s="18" t="s">
        <v>182</v>
      </c>
      <c r="J118" s="16" t="s">
        <v>183</v>
      </c>
      <c r="K118" s="17">
        <f>M118</f>
        <v>11545600</v>
      </c>
      <c r="L118" s="5"/>
      <c r="M118" s="17">
        <v>11545600</v>
      </c>
    </row>
    <row r="119" spans="1:15" ht="105">
      <c r="A119" s="14">
        <v>110</v>
      </c>
      <c r="B119" s="20" t="s">
        <v>335</v>
      </c>
      <c r="C119" s="16" t="s">
        <v>15</v>
      </c>
      <c r="D119" s="20" t="s">
        <v>335</v>
      </c>
      <c r="E119" s="17" t="s">
        <v>14</v>
      </c>
      <c r="F119" s="1">
        <v>1</v>
      </c>
      <c r="G119" s="1">
        <f>K119</f>
        <v>40448630</v>
      </c>
      <c r="H119" s="1"/>
      <c r="I119" s="18" t="s">
        <v>182</v>
      </c>
      <c r="J119" s="16" t="s">
        <v>183</v>
      </c>
      <c r="K119" s="17">
        <f>M119</f>
        <v>40448630</v>
      </c>
      <c r="L119" s="5"/>
      <c r="M119" s="17">
        <v>40448630</v>
      </c>
    </row>
    <row r="120" spans="1:15" ht="105">
      <c r="A120" s="14">
        <v>111</v>
      </c>
      <c r="B120" s="20" t="s">
        <v>191</v>
      </c>
      <c r="C120" s="16" t="s">
        <v>15</v>
      </c>
      <c r="D120" s="20" t="s">
        <v>190</v>
      </c>
      <c r="E120" s="17" t="s">
        <v>14</v>
      </c>
      <c r="F120" s="1">
        <v>1</v>
      </c>
      <c r="G120" s="1">
        <f t="shared" ref="G120:G125" si="8">K120</f>
        <v>3133928.5714285714</v>
      </c>
      <c r="H120" s="1"/>
      <c r="I120" s="18" t="s">
        <v>182</v>
      </c>
      <c r="J120" s="16" t="s">
        <v>183</v>
      </c>
      <c r="K120" s="17">
        <f>M120/1.12</f>
        <v>3133928.5714285714</v>
      </c>
      <c r="L120" s="5"/>
      <c r="M120" s="17">
        <v>3510000</v>
      </c>
    </row>
    <row r="121" spans="1:15" ht="90">
      <c r="A121" s="14">
        <v>112</v>
      </c>
      <c r="B121" s="20" t="s">
        <v>192</v>
      </c>
      <c r="C121" s="16" t="s">
        <v>15</v>
      </c>
      <c r="D121" s="20" t="s">
        <v>190</v>
      </c>
      <c r="E121" s="17" t="s">
        <v>14</v>
      </c>
      <c r="F121" s="1">
        <v>1</v>
      </c>
      <c r="G121" s="1">
        <f t="shared" si="8"/>
        <v>8035714.2857142845</v>
      </c>
      <c r="H121" s="1"/>
      <c r="I121" s="18" t="s">
        <v>182</v>
      </c>
      <c r="J121" s="16" t="s">
        <v>183</v>
      </c>
      <c r="K121" s="17">
        <f>M121/1.12</f>
        <v>8035714.2857142845</v>
      </c>
      <c r="L121" s="5"/>
      <c r="M121" s="17">
        <v>9000000</v>
      </c>
    </row>
    <row r="122" spans="1:15" ht="90">
      <c r="A122" s="14">
        <v>113</v>
      </c>
      <c r="B122" s="20" t="s">
        <v>193</v>
      </c>
      <c r="C122" s="16" t="s">
        <v>15</v>
      </c>
      <c r="D122" s="20" t="s">
        <v>190</v>
      </c>
      <c r="E122" s="17" t="s">
        <v>14</v>
      </c>
      <c r="F122" s="1">
        <v>1</v>
      </c>
      <c r="G122" s="1">
        <f t="shared" si="8"/>
        <v>3616071.4285714282</v>
      </c>
      <c r="H122" s="1"/>
      <c r="I122" s="18" t="s">
        <v>182</v>
      </c>
      <c r="J122" s="16" t="s">
        <v>183</v>
      </c>
      <c r="K122" s="17">
        <f>M122/1.12</f>
        <v>3616071.4285714282</v>
      </c>
      <c r="L122" s="5"/>
      <c r="M122" s="17">
        <v>4050000</v>
      </c>
    </row>
    <row r="123" spans="1:15" ht="90">
      <c r="A123" s="14">
        <v>114</v>
      </c>
      <c r="B123" s="20" t="s">
        <v>336</v>
      </c>
      <c r="C123" s="16" t="s">
        <v>15</v>
      </c>
      <c r="D123" s="20" t="s">
        <v>337</v>
      </c>
      <c r="E123" s="17" t="s">
        <v>14</v>
      </c>
      <c r="F123" s="1">
        <v>1</v>
      </c>
      <c r="G123" s="1">
        <f t="shared" si="8"/>
        <v>5982142.8571428563</v>
      </c>
      <c r="H123" s="1"/>
      <c r="I123" s="18" t="s">
        <v>204</v>
      </c>
      <c r="J123" s="16" t="s">
        <v>183</v>
      </c>
      <c r="K123" s="17">
        <f t="shared" ref="K123:K128" si="9">M123/1.12</f>
        <v>5982142.8571428563</v>
      </c>
      <c r="L123" s="5"/>
      <c r="M123" s="17">
        <v>6700000</v>
      </c>
    </row>
    <row r="124" spans="1:15" ht="180">
      <c r="A124" s="14">
        <v>115</v>
      </c>
      <c r="B124" s="20" t="s">
        <v>338</v>
      </c>
      <c r="C124" s="16" t="s">
        <v>15</v>
      </c>
      <c r="D124" s="20" t="s">
        <v>205</v>
      </c>
      <c r="E124" s="17" t="s">
        <v>14</v>
      </c>
      <c r="F124" s="1">
        <v>1</v>
      </c>
      <c r="G124" s="1">
        <f t="shared" si="8"/>
        <v>5357142.8571428563</v>
      </c>
      <c r="H124" s="1"/>
      <c r="I124" s="18" t="s">
        <v>204</v>
      </c>
      <c r="J124" s="16" t="s">
        <v>47</v>
      </c>
      <c r="K124" s="17">
        <f t="shared" si="9"/>
        <v>5357142.8571428563</v>
      </c>
      <c r="L124" s="5"/>
      <c r="M124" s="17">
        <v>6000000</v>
      </c>
    </row>
    <row r="125" spans="1:15" ht="105">
      <c r="A125" s="14">
        <v>116</v>
      </c>
      <c r="B125" s="20" t="s">
        <v>339</v>
      </c>
      <c r="C125" s="16" t="s">
        <v>15</v>
      </c>
      <c r="D125" s="20" t="s">
        <v>206</v>
      </c>
      <c r="E125" s="17" t="s">
        <v>14</v>
      </c>
      <c r="F125" s="1">
        <v>1</v>
      </c>
      <c r="G125" s="1">
        <f t="shared" si="8"/>
        <v>5357142.8571428563</v>
      </c>
      <c r="H125" s="1"/>
      <c r="I125" s="18" t="s">
        <v>204</v>
      </c>
      <c r="J125" s="16" t="s">
        <v>47</v>
      </c>
      <c r="K125" s="17">
        <f t="shared" si="9"/>
        <v>5357142.8571428563</v>
      </c>
      <c r="L125" s="5"/>
      <c r="M125" s="17">
        <v>6000000</v>
      </c>
    </row>
    <row r="126" spans="1:15" ht="75">
      <c r="A126" s="14">
        <v>113</v>
      </c>
      <c r="B126" s="3" t="s">
        <v>340</v>
      </c>
      <c r="C126" s="16" t="s">
        <v>15</v>
      </c>
      <c r="D126" s="3" t="s">
        <v>341</v>
      </c>
      <c r="E126" s="17" t="s">
        <v>14</v>
      </c>
      <c r="F126" s="1">
        <v>1</v>
      </c>
      <c r="G126" s="1">
        <f>K126</f>
        <v>1546674.9999999998</v>
      </c>
      <c r="H126" s="1"/>
      <c r="I126" s="18" t="s">
        <v>203</v>
      </c>
      <c r="J126" s="16" t="s">
        <v>54</v>
      </c>
      <c r="K126" s="17">
        <f>M126/1.12</f>
        <v>1546674.9999999998</v>
      </c>
      <c r="L126" s="5"/>
      <c r="M126" s="17">
        <v>1732276</v>
      </c>
      <c r="O126" s="28"/>
    </row>
    <row r="127" spans="1:15" ht="51.75" customHeight="1">
      <c r="A127" s="14">
        <v>114</v>
      </c>
      <c r="B127" s="20" t="s">
        <v>59</v>
      </c>
      <c r="C127" s="16" t="s">
        <v>15</v>
      </c>
      <c r="D127" s="20" t="s">
        <v>59</v>
      </c>
      <c r="E127" s="17" t="s">
        <v>14</v>
      </c>
      <c r="F127" s="1">
        <v>1</v>
      </c>
      <c r="G127" s="1">
        <f>K127</f>
        <v>4700892.8571428563</v>
      </c>
      <c r="H127" s="1"/>
      <c r="I127" s="18" t="s">
        <v>18</v>
      </c>
      <c r="J127" s="16" t="s">
        <v>47</v>
      </c>
      <c r="K127" s="17">
        <f t="shared" si="9"/>
        <v>4700892.8571428563</v>
      </c>
      <c r="L127" s="5"/>
      <c r="M127" s="1">
        <v>5265000</v>
      </c>
    </row>
    <row r="128" spans="1:15" ht="50.25" customHeight="1">
      <c r="A128" s="14">
        <v>115</v>
      </c>
      <c r="B128" s="29" t="s">
        <v>60</v>
      </c>
      <c r="C128" s="30" t="s">
        <v>15</v>
      </c>
      <c r="D128" s="29" t="s">
        <v>194</v>
      </c>
      <c r="E128" s="31" t="s">
        <v>14</v>
      </c>
      <c r="F128" s="2">
        <v>1</v>
      </c>
      <c r="G128" s="2">
        <f>K128</f>
        <v>178571.42857142855</v>
      </c>
      <c r="H128" s="2"/>
      <c r="I128" s="32" t="s">
        <v>182</v>
      </c>
      <c r="J128" s="30" t="s">
        <v>47</v>
      </c>
      <c r="K128" s="31">
        <f t="shared" si="9"/>
        <v>178571.42857142855</v>
      </c>
      <c r="L128" s="5"/>
      <c r="M128" s="2">
        <v>200000</v>
      </c>
    </row>
    <row r="129" spans="1:13" ht="75">
      <c r="A129" s="14">
        <v>116</v>
      </c>
      <c r="B129" s="33" t="s">
        <v>342</v>
      </c>
      <c r="C129" s="16" t="s">
        <v>15</v>
      </c>
      <c r="D129" s="33" t="s">
        <v>343</v>
      </c>
      <c r="E129" s="17" t="s">
        <v>14</v>
      </c>
      <c r="F129" s="1">
        <v>1</v>
      </c>
      <c r="G129" s="1">
        <v>15000</v>
      </c>
      <c r="H129" s="1"/>
      <c r="I129" s="18" t="s">
        <v>203</v>
      </c>
      <c r="J129" s="26" t="s">
        <v>47</v>
      </c>
      <c r="K129" s="17">
        <v>15000</v>
      </c>
      <c r="L129" s="16"/>
      <c r="M129" s="17">
        <v>15000</v>
      </c>
    </row>
    <row r="130" spans="1:13" ht="90">
      <c r="A130" s="14">
        <v>117</v>
      </c>
      <c r="B130" s="33" t="s">
        <v>229</v>
      </c>
      <c r="C130" s="16" t="s">
        <v>15</v>
      </c>
      <c r="D130" s="42" t="s">
        <v>230</v>
      </c>
      <c r="E130" s="43" t="s">
        <v>231</v>
      </c>
      <c r="F130" s="43">
        <v>1</v>
      </c>
      <c r="G130" s="44">
        <f>K130/F130</f>
        <v>7142.8571428571422</v>
      </c>
      <c r="H130" s="45" t="s">
        <v>232</v>
      </c>
      <c r="I130" s="18" t="s">
        <v>310</v>
      </c>
      <c r="J130" s="26" t="s">
        <v>47</v>
      </c>
      <c r="K130" s="17">
        <f t="shared" ref="K130:K176" si="10">M130/1.12</f>
        <v>7142.8571428571422</v>
      </c>
      <c r="L130" s="5"/>
      <c r="M130" s="46">
        <v>8000</v>
      </c>
    </row>
    <row r="131" spans="1:13" ht="60">
      <c r="A131" s="14">
        <v>118</v>
      </c>
      <c r="B131" s="33" t="s">
        <v>233</v>
      </c>
      <c r="C131" s="16" t="s">
        <v>15</v>
      </c>
      <c r="D131" s="47" t="s">
        <v>234</v>
      </c>
      <c r="E131" s="43" t="s">
        <v>231</v>
      </c>
      <c r="F131" s="43">
        <v>1</v>
      </c>
      <c r="G131" s="44">
        <f t="shared" ref="G131:G174" si="11">K131/F131</f>
        <v>54374.999999999993</v>
      </c>
      <c r="H131" s="45" t="s">
        <v>232</v>
      </c>
      <c r="I131" s="18" t="s">
        <v>310</v>
      </c>
      <c r="J131" s="26" t="s">
        <v>47</v>
      </c>
      <c r="K131" s="17">
        <f t="shared" si="10"/>
        <v>54374.999999999993</v>
      </c>
      <c r="L131" s="5"/>
      <c r="M131" s="46">
        <v>60900</v>
      </c>
    </row>
    <row r="132" spans="1:13" ht="70.5" customHeight="1">
      <c r="A132" s="14">
        <v>119</v>
      </c>
      <c r="B132" s="33" t="s">
        <v>235</v>
      </c>
      <c r="C132" s="16" t="s">
        <v>15</v>
      </c>
      <c r="D132" s="43" t="s">
        <v>236</v>
      </c>
      <c r="E132" s="43" t="s">
        <v>231</v>
      </c>
      <c r="F132" s="43">
        <v>1</v>
      </c>
      <c r="G132" s="44">
        <f t="shared" si="11"/>
        <v>11785.714285714284</v>
      </c>
      <c r="H132" s="45" t="s">
        <v>232</v>
      </c>
      <c r="I132" s="18" t="s">
        <v>310</v>
      </c>
      <c r="J132" s="26" t="s">
        <v>47</v>
      </c>
      <c r="K132" s="17">
        <f t="shared" si="10"/>
        <v>11785.714285714284</v>
      </c>
      <c r="L132" s="5"/>
      <c r="M132" s="46">
        <v>13200</v>
      </c>
    </row>
    <row r="133" spans="1:13" ht="69" customHeight="1">
      <c r="A133" s="14">
        <v>120</v>
      </c>
      <c r="B133" s="33" t="s">
        <v>237</v>
      </c>
      <c r="C133" s="16" t="s">
        <v>15</v>
      </c>
      <c r="D133" s="43" t="s">
        <v>238</v>
      </c>
      <c r="E133" s="43" t="s">
        <v>231</v>
      </c>
      <c r="F133" s="43">
        <v>1</v>
      </c>
      <c r="G133" s="44">
        <f t="shared" si="11"/>
        <v>62499.999999999993</v>
      </c>
      <c r="H133" s="45" t="s">
        <v>232</v>
      </c>
      <c r="I133" s="18" t="s">
        <v>310</v>
      </c>
      <c r="J133" s="26" t="s">
        <v>47</v>
      </c>
      <c r="K133" s="17">
        <f t="shared" si="10"/>
        <v>62499.999999999993</v>
      </c>
      <c r="L133" s="5"/>
      <c r="M133" s="46">
        <v>70000</v>
      </c>
    </row>
    <row r="134" spans="1:13" ht="60">
      <c r="A134" s="14">
        <v>121</v>
      </c>
      <c r="B134" s="33" t="s">
        <v>239</v>
      </c>
      <c r="C134" s="16" t="s">
        <v>15</v>
      </c>
      <c r="D134" s="42" t="s">
        <v>240</v>
      </c>
      <c r="E134" s="43" t="s">
        <v>231</v>
      </c>
      <c r="F134" s="43">
        <v>1</v>
      </c>
      <c r="G134" s="44">
        <f t="shared" si="11"/>
        <v>35714.28571428571</v>
      </c>
      <c r="H134" s="45" t="s">
        <v>232</v>
      </c>
      <c r="I134" s="18" t="s">
        <v>310</v>
      </c>
      <c r="J134" s="26" t="s">
        <v>47</v>
      </c>
      <c r="K134" s="17">
        <f t="shared" si="10"/>
        <v>35714.28571428571</v>
      </c>
      <c r="L134" s="5"/>
      <c r="M134" s="48">
        <v>40000</v>
      </c>
    </row>
    <row r="135" spans="1:13" ht="60">
      <c r="A135" s="14">
        <v>122</v>
      </c>
      <c r="B135" s="33" t="s">
        <v>241</v>
      </c>
      <c r="C135" s="16" t="s">
        <v>15</v>
      </c>
      <c r="D135" s="43" t="s">
        <v>242</v>
      </c>
      <c r="E135" s="43" t="s">
        <v>231</v>
      </c>
      <c r="F135" s="43">
        <v>1</v>
      </c>
      <c r="G135" s="44">
        <f t="shared" si="11"/>
        <v>33750</v>
      </c>
      <c r="H135" s="45" t="s">
        <v>232</v>
      </c>
      <c r="I135" s="18" t="s">
        <v>310</v>
      </c>
      <c r="J135" s="26" t="s">
        <v>47</v>
      </c>
      <c r="K135" s="17">
        <f t="shared" si="10"/>
        <v>33750</v>
      </c>
      <c r="L135" s="5"/>
      <c r="M135" s="46">
        <v>37800</v>
      </c>
    </row>
    <row r="136" spans="1:13" ht="66" customHeight="1">
      <c r="A136" s="14">
        <v>123</v>
      </c>
      <c r="B136" s="33" t="s">
        <v>243</v>
      </c>
      <c r="C136" s="16" t="s">
        <v>15</v>
      </c>
      <c r="D136" s="42" t="s">
        <v>244</v>
      </c>
      <c r="E136" s="43" t="s">
        <v>231</v>
      </c>
      <c r="F136" s="43">
        <v>1</v>
      </c>
      <c r="G136" s="44">
        <f t="shared" si="11"/>
        <v>19285.714285714283</v>
      </c>
      <c r="H136" s="45" t="s">
        <v>232</v>
      </c>
      <c r="I136" s="18" t="s">
        <v>310</v>
      </c>
      <c r="J136" s="26" t="s">
        <v>47</v>
      </c>
      <c r="K136" s="17">
        <f t="shared" si="10"/>
        <v>19285.714285714283</v>
      </c>
      <c r="L136" s="5"/>
      <c r="M136" s="48">
        <v>21600</v>
      </c>
    </row>
    <row r="137" spans="1:13" ht="69" customHeight="1">
      <c r="A137" s="14">
        <v>124</v>
      </c>
      <c r="B137" s="33" t="s">
        <v>245</v>
      </c>
      <c r="C137" s="16" t="s">
        <v>15</v>
      </c>
      <c r="D137" s="43" t="s">
        <v>246</v>
      </c>
      <c r="E137" s="43" t="s">
        <v>231</v>
      </c>
      <c r="F137" s="43">
        <v>1</v>
      </c>
      <c r="G137" s="44">
        <f t="shared" si="11"/>
        <v>24107.142857142855</v>
      </c>
      <c r="H137" s="45" t="s">
        <v>232</v>
      </c>
      <c r="I137" s="18" t="s">
        <v>310</v>
      </c>
      <c r="J137" s="26" t="s">
        <v>47</v>
      </c>
      <c r="K137" s="17">
        <f t="shared" si="10"/>
        <v>24107.142857142855</v>
      </c>
      <c r="L137" s="5"/>
      <c r="M137" s="46">
        <v>27000</v>
      </c>
    </row>
    <row r="138" spans="1:13" ht="71.25" customHeight="1">
      <c r="A138" s="14">
        <v>125</v>
      </c>
      <c r="B138" s="33" t="s">
        <v>247</v>
      </c>
      <c r="C138" s="16" t="s">
        <v>15</v>
      </c>
      <c r="D138" s="33" t="s">
        <v>248</v>
      </c>
      <c r="E138" s="43" t="s">
        <v>231</v>
      </c>
      <c r="F138" s="43">
        <v>1</v>
      </c>
      <c r="G138" s="44">
        <f t="shared" si="11"/>
        <v>12299.107142857141</v>
      </c>
      <c r="H138" s="45" t="s">
        <v>232</v>
      </c>
      <c r="I138" s="18" t="s">
        <v>310</v>
      </c>
      <c r="J138" s="26" t="s">
        <v>47</v>
      </c>
      <c r="K138" s="17">
        <f t="shared" si="10"/>
        <v>12299.107142857141</v>
      </c>
      <c r="L138" s="5"/>
      <c r="M138" s="46">
        <v>13775</v>
      </c>
    </row>
    <row r="139" spans="1:13" ht="66.75" customHeight="1">
      <c r="A139" s="14">
        <v>126</v>
      </c>
      <c r="B139" s="33" t="s">
        <v>249</v>
      </c>
      <c r="C139" s="16" t="s">
        <v>15</v>
      </c>
      <c r="D139" s="33" t="s">
        <v>250</v>
      </c>
      <c r="E139" s="43" t="s">
        <v>231</v>
      </c>
      <c r="F139" s="43">
        <v>1</v>
      </c>
      <c r="G139" s="44">
        <f t="shared" si="11"/>
        <v>15714.285714285712</v>
      </c>
      <c r="H139" s="45" t="s">
        <v>232</v>
      </c>
      <c r="I139" s="18" t="s">
        <v>310</v>
      </c>
      <c r="J139" s="26" t="s">
        <v>47</v>
      </c>
      <c r="K139" s="17">
        <f t="shared" si="10"/>
        <v>15714.285714285712</v>
      </c>
      <c r="L139" s="5"/>
      <c r="M139" s="46">
        <v>17600</v>
      </c>
    </row>
    <row r="140" spans="1:13" ht="68.25" customHeight="1">
      <c r="A140" s="14">
        <v>127</v>
      </c>
      <c r="B140" s="33" t="s">
        <v>251</v>
      </c>
      <c r="C140" s="16" t="s">
        <v>15</v>
      </c>
      <c r="D140" s="43" t="s">
        <v>252</v>
      </c>
      <c r="E140" s="43" t="s">
        <v>253</v>
      </c>
      <c r="F140" s="43">
        <v>1</v>
      </c>
      <c r="G140" s="44">
        <f t="shared" si="11"/>
        <v>11624.999999999998</v>
      </c>
      <c r="H140" s="45" t="s">
        <v>232</v>
      </c>
      <c r="I140" s="18" t="s">
        <v>310</v>
      </c>
      <c r="J140" s="26" t="s">
        <v>47</v>
      </c>
      <c r="K140" s="17">
        <f t="shared" si="10"/>
        <v>11624.999999999998</v>
      </c>
      <c r="L140" s="5"/>
      <c r="M140" s="46">
        <v>13020</v>
      </c>
    </row>
    <row r="141" spans="1:13" ht="70.5" customHeight="1">
      <c r="A141" s="14">
        <v>128</v>
      </c>
      <c r="B141" s="33" t="s">
        <v>254</v>
      </c>
      <c r="C141" s="16" t="s">
        <v>15</v>
      </c>
      <c r="D141" s="33" t="s">
        <v>255</v>
      </c>
      <c r="E141" s="43" t="s">
        <v>231</v>
      </c>
      <c r="F141" s="43">
        <v>3</v>
      </c>
      <c r="G141" s="44">
        <f t="shared" si="11"/>
        <v>63392.857142857138</v>
      </c>
      <c r="H141" s="49" t="s">
        <v>232</v>
      </c>
      <c r="I141" s="18" t="s">
        <v>310</v>
      </c>
      <c r="J141" s="26" t="s">
        <v>47</v>
      </c>
      <c r="K141" s="17">
        <f t="shared" si="10"/>
        <v>190178.57142857142</v>
      </c>
      <c r="L141" s="5"/>
      <c r="M141" s="46">
        <v>213000</v>
      </c>
    </row>
    <row r="142" spans="1:13" ht="69" customHeight="1">
      <c r="A142" s="14">
        <v>129</v>
      </c>
      <c r="B142" s="33" t="s">
        <v>344</v>
      </c>
      <c r="C142" s="16" t="s">
        <v>15</v>
      </c>
      <c r="D142" s="33" t="s">
        <v>256</v>
      </c>
      <c r="E142" s="43" t="s">
        <v>231</v>
      </c>
      <c r="F142" s="43">
        <v>1</v>
      </c>
      <c r="G142" s="44">
        <f t="shared" si="11"/>
        <v>175089.28571428571</v>
      </c>
      <c r="H142" s="49"/>
      <c r="I142" s="18" t="s">
        <v>311</v>
      </c>
      <c r="J142" s="26" t="s">
        <v>47</v>
      </c>
      <c r="K142" s="17">
        <f t="shared" si="10"/>
        <v>175089.28571428571</v>
      </c>
      <c r="L142" s="5"/>
      <c r="M142" s="46">
        <v>196100</v>
      </c>
    </row>
    <row r="143" spans="1:13" ht="66.75" customHeight="1">
      <c r="A143" s="14">
        <v>130</v>
      </c>
      <c r="B143" s="33" t="s">
        <v>257</v>
      </c>
      <c r="C143" s="16" t="s">
        <v>15</v>
      </c>
      <c r="D143" s="33" t="s">
        <v>258</v>
      </c>
      <c r="E143" s="43" t="s">
        <v>231</v>
      </c>
      <c r="F143" s="43">
        <v>2</v>
      </c>
      <c r="G143" s="44">
        <f t="shared" si="11"/>
        <v>205848.21428571426</v>
      </c>
      <c r="H143" s="49" t="s">
        <v>232</v>
      </c>
      <c r="I143" s="18" t="s">
        <v>311</v>
      </c>
      <c r="J143" s="26" t="s">
        <v>47</v>
      </c>
      <c r="K143" s="17">
        <f t="shared" si="10"/>
        <v>411696.42857142852</v>
      </c>
      <c r="L143" s="5"/>
      <c r="M143" s="46">
        <v>461100</v>
      </c>
    </row>
    <row r="144" spans="1:13" ht="71.25" customHeight="1">
      <c r="A144" s="14">
        <v>131</v>
      </c>
      <c r="B144" s="33" t="s">
        <v>307</v>
      </c>
      <c r="C144" s="16" t="s">
        <v>15</v>
      </c>
      <c r="D144" s="33" t="s">
        <v>259</v>
      </c>
      <c r="E144" s="43" t="s">
        <v>231</v>
      </c>
      <c r="F144" s="43">
        <v>2</v>
      </c>
      <c r="G144" s="44">
        <f t="shared" si="11"/>
        <v>2142.8571428571427</v>
      </c>
      <c r="H144" s="49"/>
      <c r="I144" s="18" t="s">
        <v>311</v>
      </c>
      <c r="J144" s="26" t="s">
        <v>47</v>
      </c>
      <c r="K144" s="17">
        <f t="shared" si="10"/>
        <v>4285.7142857142853</v>
      </c>
      <c r="L144" s="5"/>
      <c r="M144" s="46">
        <v>4800</v>
      </c>
    </row>
    <row r="145" spans="1:13" ht="60">
      <c r="A145" s="14">
        <v>132</v>
      </c>
      <c r="B145" s="33" t="s">
        <v>260</v>
      </c>
      <c r="C145" s="16" t="s">
        <v>15</v>
      </c>
      <c r="D145" s="33" t="s">
        <v>261</v>
      </c>
      <c r="E145" s="33" t="s">
        <v>231</v>
      </c>
      <c r="F145" s="33">
        <v>1</v>
      </c>
      <c r="G145" s="44">
        <f t="shared" si="11"/>
        <v>11785.714285714284</v>
      </c>
      <c r="H145" s="45" t="s">
        <v>232</v>
      </c>
      <c r="I145" s="18" t="s">
        <v>310</v>
      </c>
      <c r="J145" s="26" t="s">
        <v>47</v>
      </c>
      <c r="K145" s="17">
        <f t="shared" si="10"/>
        <v>11785.714285714284</v>
      </c>
      <c r="L145" s="5"/>
      <c r="M145" s="33">
        <v>13200</v>
      </c>
    </row>
    <row r="146" spans="1:13" ht="105">
      <c r="A146" s="14">
        <v>133</v>
      </c>
      <c r="B146" s="33" t="s">
        <v>262</v>
      </c>
      <c r="C146" s="16" t="s">
        <v>15</v>
      </c>
      <c r="D146" s="33" t="s">
        <v>263</v>
      </c>
      <c r="E146" s="33" t="s">
        <v>264</v>
      </c>
      <c r="F146" s="33">
        <v>1</v>
      </c>
      <c r="G146" s="44">
        <f t="shared" si="11"/>
        <v>58571.428571428565</v>
      </c>
      <c r="H146" s="45" t="s">
        <v>232</v>
      </c>
      <c r="I146" s="18" t="s">
        <v>312</v>
      </c>
      <c r="J146" s="26" t="s">
        <v>47</v>
      </c>
      <c r="K146" s="17">
        <f t="shared" si="10"/>
        <v>58571.428571428565</v>
      </c>
      <c r="L146" s="5"/>
      <c r="M146" s="33">
        <v>65600</v>
      </c>
    </row>
    <row r="147" spans="1:13" ht="105">
      <c r="A147" s="14">
        <v>134</v>
      </c>
      <c r="B147" s="33" t="s">
        <v>265</v>
      </c>
      <c r="C147" s="16" t="s">
        <v>15</v>
      </c>
      <c r="D147" s="33" t="s">
        <v>263</v>
      </c>
      <c r="E147" s="33" t="s">
        <v>264</v>
      </c>
      <c r="F147" s="33">
        <v>1</v>
      </c>
      <c r="G147" s="44">
        <f t="shared" si="11"/>
        <v>58571.428571428565</v>
      </c>
      <c r="H147" s="45" t="s">
        <v>232</v>
      </c>
      <c r="I147" s="18" t="s">
        <v>312</v>
      </c>
      <c r="J147" s="26" t="s">
        <v>47</v>
      </c>
      <c r="K147" s="17">
        <f t="shared" si="10"/>
        <v>58571.428571428565</v>
      </c>
      <c r="L147" s="5"/>
      <c r="M147" s="33">
        <v>65600</v>
      </c>
    </row>
    <row r="148" spans="1:13" ht="90">
      <c r="A148" s="14">
        <v>135</v>
      </c>
      <c r="B148" s="33" t="s">
        <v>266</v>
      </c>
      <c r="C148" s="16" t="s">
        <v>15</v>
      </c>
      <c r="D148" s="33" t="s">
        <v>263</v>
      </c>
      <c r="E148" s="33" t="s">
        <v>264</v>
      </c>
      <c r="F148" s="33">
        <v>1</v>
      </c>
      <c r="G148" s="44">
        <f t="shared" si="11"/>
        <v>58571.428571428565</v>
      </c>
      <c r="H148" s="45" t="s">
        <v>232</v>
      </c>
      <c r="I148" s="18" t="s">
        <v>312</v>
      </c>
      <c r="J148" s="26" t="s">
        <v>47</v>
      </c>
      <c r="K148" s="17">
        <f t="shared" si="10"/>
        <v>58571.428571428565</v>
      </c>
      <c r="L148" s="5"/>
      <c r="M148" s="33">
        <v>65600</v>
      </c>
    </row>
    <row r="149" spans="1:13" ht="105">
      <c r="A149" s="14">
        <v>136</v>
      </c>
      <c r="B149" s="33" t="s">
        <v>267</v>
      </c>
      <c r="C149" s="16" t="s">
        <v>15</v>
      </c>
      <c r="D149" s="33" t="s">
        <v>263</v>
      </c>
      <c r="E149" s="33" t="s">
        <v>264</v>
      </c>
      <c r="F149" s="33">
        <v>1</v>
      </c>
      <c r="G149" s="44">
        <f t="shared" si="11"/>
        <v>58571.428571428565</v>
      </c>
      <c r="H149" s="45" t="s">
        <v>232</v>
      </c>
      <c r="I149" s="18" t="s">
        <v>312</v>
      </c>
      <c r="J149" s="26" t="s">
        <v>47</v>
      </c>
      <c r="K149" s="17">
        <f t="shared" si="10"/>
        <v>58571.428571428565</v>
      </c>
      <c r="L149" s="5"/>
      <c r="M149" s="33">
        <v>65600</v>
      </c>
    </row>
    <row r="150" spans="1:13" ht="105">
      <c r="A150" s="14">
        <v>137</v>
      </c>
      <c r="B150" s="33" t="s">
        <v>268</v>
      </c>
      <c r="C150" s="16" t="s">
        <v>15</v>
      </c>
      <c r="D150" s="33" t="s">
        <v>263</v>
      </c>
      <c r="E150" s="33" t="s">
        <v>264</v>
      </c>
      <c r="F150" s="33">
        <v>1</v>
      </c>
      <c r="G150" s="44">
        <f t="shared" si="11"/>
        <v>58571.428571428565</v>
      </c>
      <c r="H150" s="45" t="s">
        <v>232</v>
      </c>
      <c r="I150" s="18" t="s">
        <v>312</v>
      </c>
      <c r="J150" s="26" t="s">
        <v>47</v>
      </c>
      <c r="K150" s="17">
        <f t="shared" si="10"/>
        <v>58571.428571428565</v>
      </c>
      <c r="L150" s="5"/>
      <c r="M150" s="33">
        <v>65600</v>
      </c>
    </row>
    <row r="151" spans="1:13" ht="105">
      <c r="A151" s="14">
        <v>138</v>
      </c>
      <c r="B151" s="33" t="s">
        <v>269</v>
      </c>
      <c r="C151" s="16" t="s">
        <v>15</v>
      </c>
      <c r="D151" s="33" t="s">
        <v>263</v>
      </c>
      <c r="E151" s="33" t="s">
        <v>264</v>
      </c>
      <c r="F151" s="33">
        <v>1</v>
      </c>
      <c r="G151" s="44">
        <f t="shared" si="11"/>
        <v>58571.428571428565</v>
      </c>
      <c r="H151" s="45" t="s">
        <v>232</v>
      </c>
      <c r="I151" s="18" t="s">
        <v>312</v>
      </c>
      <c r="J151" s="26" t="s">
        <v>47</v>
      </c>
      <c r="K151" s="17">
        <f t="shared" si="10"/>
        <v>58571.428571428565</v>
      </c>
      <c r="L151" s="5"/>
      <c r="M151" s="33">
        <v>65600</v>
      </c>
    </row>
    <row r="152" spans="1:13" ht="105">
      <c r="A152" s="14">
        <v>139</v>
      </c>
      <c r="B152" s="33" t="s">
        <v>270</v>
      </c>
      <c r="C152" s="16" t="s">
        <v>15</v>
      </c>
      <c r="D152" s="33" t="s">
        <v>263</v>
      </c>
      <c r="E152" s="33" t="s">
        <v>264</v>
      </c>
      <c r="F152" s="33">
        <v>1</v>
      </c>
      <c r="G152" s="44">
        <f t="shared" si="11"/>
        <v>58571.428571428565</v>
      </c>
      <c r="H152" s="45" t="s">
        <v>232</v>
      </c>
      <c r="I152" s="18" t="s">
        <v>312</v>
      </c>
      <c r="J152" s="26" t="s">
        <v>47</v>
      </c>
      <c r="K152" s="17">
        <f t="shared" si="10"/>
        <v>58571.428571428565</v>
      </c>
      <c r="L152" s="5"/>
      <c r="M152" s="33">
        <v>65600</v>
      </c>
    </row>
    <row r="153" spans="1:13" ht="69" customHeight="1">
      <c r="A153" s="14">
        <v>140</v>
      </c>
      <c r="B153" s="33" t="s">
        <v>271</v>
      </c>
      <c r="C153" s="16" t="s">
        <v>15</v>
      </c>
      <c r="D153" s="33" t="s">
        <v>271</v>
      </c>
      <c r="E153" s="33" t="s">
        <v>272</v>
      </c>
      <c r="F153" s="33">
        <v>1</v>
      </c>
      <c r="G153" s="44">
        <f t="shared" si="11"/>
        <v>14437.499999999998</v>
      </c>
      <c r="H153" s="45" t="s">
        <v>232</v>
      </c>
      <c r="I153" s="18" t="s">
        <v>312</v>
      </c>
      <c r="J153" s="26" t="s">
        <v>47</v>
      </c>
      <c r="K153" s="17">
        <f t="shared" si="10"/>
        <v>14437.499999999998</v>
      </c>
      <c r="L153" s="5"/>
      <c r="M153" s="20">
        <v>16170</v>
      </c>
    </row>
    <row r="154" spans="1:13" ht="66.75" customHeight="1">
      <c r="A154" s="14">
        <v>141</v>
      </c>
      <c r="B154" s="33" t="s">
        <v>273</v>
      </c>
      <c r="C154" s="16" t="s">
        <v>15</v>
      </c>
      <c r="D154" s="33" t="s">
        <v>273</v>
      </c>
      <c r="E154" s="33" t="s">
        <v>272</v>
      </c>
      <c r="F154" s="33">
        <v>1</v>
      </c>
      <c r="G154" s="44">
        <f t="shared" si="11"/>
        <v>11383.928571428571</v>
      </c>
      <c r="H154" s="45" t="s">
        <v>232</v>
      </c>
      <c r="I154" s="18" t="s">
        <v>312</v>
      </c>
      <c r="J154" s="26" t="s">
        <v>47</v>
      </c>
      <c r="K154" s="17">
        <f t="shared" si="10"/>
        <v>11383.928571428571</v>
      </c>
      <c r="L154" s="5"/>
      <c r="M154" s="20">
        <v>12750</v>
      </c>
    </row>
    <row r="155" spans="1:13" ht="60">
      <c r="A155" s="14">
        <v>142</v>
      </c>
      <c r="B155" s="33" t="s">
        <v>274</v>
      </c>
      <c r="C155" s="16" t="s">
        <v>15</v>
      </c>
      <c r="D155" s="33" t="s">
        <v>274</v>
      </c>
      <c r="E155" s="33" t="s">
        <v>272</v>
      </c>
      <c r="F155" s="33">
        <v>1</v>
      </c>
      <c r="G155" s="44">
        <f t="shared" si="11"/>
        <v>13312.499999999998</v>
      </c>
      <c r="H155" s="45" t="s">
        <v>232</v>
      </c>
      <c r="I155" s="18" t="s">
        <v>312</v>
      </c>
      <c r="J155" s="26" t="s">
        <v>47</v>
      </c>
      <c r="K155" s="17">
        <f t="shared" si="10"/>
        <v>13312.499999999998</v>
      </c>
      <c r="L155" s="5"/>
      <c r="M155" s="20">
        <v>14910</v>
      </c>
    </row>
    <row r="156" spans="1:13" ht="70.5" customHeight="1">
      <c r="A156" s="14">
        <v>143</v>
      </c>
      <c r="B156" s="33" t="s">
        <v>275</v>
      </c>
      <c r="C156" s="16" t="s">
        <v>15</v>
      </c>
      <c r="D156" s="33" t="s">
        <v>275</v>
      </c>
      <c r="E156" s="33" t="s">
        <v>272</v>
      </c>
      <c r="F156" s="33">
        <v>1</v>
      </c>
      <c r="G156" s="44">
        <f t="shared" si="11"/>
        <v>13499.999999999998</v>
      </c>
      <c r="H156" s="45" t="s">
        <v>232</v>
      </c>
      <c r="I156" s="18" t="s">
        <v>312</v>
      </c>
      <c r="J156" s="26" t="s">
        <v>47</v>
      </c>
      <c r="K156" s="17">
        <f t="shared" si="10"/>
        <v>13499.999999999998</v>
      </c>
      <c r="L156" s="5"/>
      <c r="M156" s="20">
        <v>15120</v>
      </c>
    </row>
    <row r="157" spans="1:13" ht="74.25" customHeight="1">
      <c r="A157" s="14">
        <v>144</v>
      </c>
      <c r="B157" s="33" t="s">
        <v>276</v>
      </c>
      <c r="C157" s="16" t="s">
        <v>15</v>
      </c>
      <c r="D157" s="33" t="s">
        <v>276</v>
      </c>
      <c r="E157" s="33" t="s">
        <v>272</v>
      </c>
      <c r="F157" s="33">
        <v>1</v>
      </c>
      <c r="G157" s="44">
        <f t="shared" si="11"/>
        <v>17142.857142857141</v>
      </c>
      <c r="H157" s="45" t="s">
        <v>232</v>
      </c>
      <c r="I157" s="18" t="s">
        <v>312</v>
      </c>
      <c r="J157" s="26" t="s">
        <v>47</v>
      </c>
      <c r="K157" s="17">
        <f t="shared" si="10"/>
        <v>17142.857142857141</v>
      </c>
      <c r="L157" s="5"/>
      <c r="M157" s="20">
        <v>19200</v>
      </c>
    </row>
    <row r="158" spans="1:13" ht="69" customHeight="1">
      <c r="A158" s="14">
        <v>145</v>
      </c>
      <c r="B158" s="33" t="s">
        <v>308</v>
      </c>
      <c r="C158" s="16" t="s">
        <v>15</v>
      </c>
      <c r="D158" s="33" t="s">
        <v>309</v>
      </c>
      <c r="E158" s="33" t="s">
        <v>279</v>
      </c>
      <c r="F158" s="33">
        <v>1</v>
      </c>
      <c r="G158" s="44">
        <f t="shared" si="11"/>
        <v>11062.499999999998</v>
      </c>
      <c r="H158" s="45"/>
      <c r="I158" s="18" t="s">
        <v>312</v>
      </c>
      <c r="J158" s="26" t="s">
        <v>47</v>
      </c>
      <c r="K158" s="17">
        <f t="shared" si="10"/>
        <v>11062.499999999998</v>
      </c>
      <c r="L158" s="5"/>
      <c r="M158" s="20">
        <v>12390</v>
      </c>
    </row>
    <row r="159" spans="1:13" ht="66.75" customHeight="1">
      <c r="A159" s="14">
        <v>146</v>
      </c>
      <c r="B159" s="33" t="s">
        <v>277</v>
      </c>
      <c r="C159" s="16" t="s">
        <v>15</v>
      </c>
      <c r="D159" s="33" t="s">
        <v>278</v>
      </c>
      <c r="E159" s="33" t="s">
        <v>279</v>
      </c>
      <c r="F159" s="33">
        <v>2</v>
      </c>
      <c r="G159" s="44">
        <f t="shared" si="11"/>
        <v>10714.285714285714</v>
      </c>
      <c r="H159" s="45" t="s">
        <v>232</v>
      </c>
      <c r="I159" s="18" t="s">
        <v>312</v>
      </c>
      <c r="J159" s="26" t="s">
        <v>47</v>
      </c>
      <c r="K159" s="17">
        <f t="shared" si="10"/>
        <v>21428.571428571428</v>
      </c>
      <c r="L159" s="5"/>
      <c r="M159" s="33">
        <v>24000</v>
      </c>
    </row>
    <row r="160" spans="1:13" ht="71.25" customHeight="1">
      <c r="A160" s="14">
        <v>147</v>
      </c>
      <c r="B160" s="33" t="s">
        <v>280</v>
      </c>
      <c r="C160" s="16" t="s">
        <v>15</v>
      </c>
      <c r="D160" s="33" t="s">
        <v>281</v>
      </c>
      <c r="E160" s="33" t="s">
        <v>117</v>
      </c>
      <c r="F160" s="33">
        <v>200</v>
      </c>
      <c r="G160" s="44">
        <f t="shared" si="11"/>
        <v>84.821428571428569</v>
      </c>
      <c r="H160" s="45" t="s">
        <v>282</v>
      </c>
      <c r="I160" s="18" t="s">
        <v>310</v>
      </c>
      <c r="J160" s="26" t="s">
        <v>47</v>
      </c>
      <c r="K160" s="17">
        <f t="shared" si="10"/>
        <v>16964.285714285714</v>
      </c>
      <c r="L160" s="5"/>
      <c r="M160" s="33">
        <v>19000</v>
      </c>
    </row>
    <row r="161" spans="1:13" ht="65.25" customHeight="1">
      <c r="A161" s="14">
        <v>148</v>
      </c>
      <c r="B161" s="33" t="s">
        <v>283</v>
      </c>
      <c r="C161" s="16" t="s">
        <v>15</v>
      </c>
      <c r="D161" s="33" t="s">
        <v>284</v>
      </c>
      <c r="E161" s="33" t="s">
        <v>117</v>
      </c>
      <c r="F161" s="33">
        <v>1000</v>
      </c>
      <c r="G161" s="44">
        <f t="shared" si="11"/>
        <v>15.178571428571427</v>
      </c>
      <c r="H161" s="45" t="s">
        <v>282</v>
      </c>
      <c r="I161" s="18" t="s">
        <v>310</v>
      </c>
      <c r="J161" s="26" t="s">
        <v>47</v>
      </c>
      <c r="K161" s="17">
        <f t="shared" si="10"/>
        <v>15178.571428571428</v>
      </c>
      <c r="L161" s="5"/>
      <c r="M161" s="33">
        <v>17000</v>
      </c>
    </row>
    <row r="162" spans="1:13" ht="64.5" customHeight="1">
      <c r="A162" s="14">
        <v>149</v>
      </c>
      <c r="B162" s="33" t="s">
        <v>283</v>
      </c>
      <c r="C162" s="16" t="s">
        <v>15</v>
      </c>
      <c r="D162" s="33" t="s">
        <v>285</v>
      </c>
      <c r="E162" s="33" t="s">
        <v>117</v>
      </c>
      <c r="F162" s="33">
        <v>1000</v>
      </c>
      <c r="G162" s="44">
        <f t="shared" si="11"/>
        <v>11.607142857142858</v>
      </c>
      <c r="H162" s="45" t="s">
        <v>282</v>
      </c>
      <c r="I162" s="18" t="s">
        <v>310</v>
      </c>
      <c r="J162" s="26" t="s">
        <v>47</v>
      </c>
      <c r="K162" s="17">
        <f t="shared" si="10"/>
        <v>11607.142857142857</v>
      </c>
      <c r="L162" s="5"/>
      <c r="M162" s="33">
        <v>13000</v>
      </c>
    </row>
    <row r="163" spans="1:13" ht="72" customHeight="1">
      <c r="A163" s="14">
        <v>150</v>
      </c>
      <c r="B163" s="33" t="s">
        <v>283</v>
      </c>
      <c r="C163" s="16" t="s">
        <v>15</v>
      </c>
      <c r="D163" s="33" t="s">
        <v>286</v>
      </c>
      <c r="E163" s="33" t="s">
        <v>117</v>
      </c>
      <c r="F163" s="33">
        <v>1000</v>
      </c>
      <c r="G163" s="44">
        <f t="shared" si="11"/>
        <v>10.714285714285714</v>
      </c>
      <c r="H163" s="45" t="s">
        <v>282</v>
      </c>
      <c r="I163" s="18" t="s">
        <v>310</v>
      </c>
      <c r="J163" s="26" t="s">
        <v>47</v>
      </c>
      <c r="K163" s="17">
        <f t="shared" si="10"/>
        <v>10714.285714285714</v>
      </c>
      <c r="L163" s="5"/>
      <c r="M163" s="33">
        <v>12000</v>
      </c>
    </row>
    <row r="164" spans="1:13" ht="66" customHeight="1">
      <c r="A164" s="14">
        <v>151</v>
      </c>
      <c r="B164" s="33" t="s">
        <v>283</v>
      </c>
      <c r="C164" s="16" t="s">
        <v>15</v>
      </c>
      <c r="D164" s="33" t="s">
        <v>287</v>
      </c>
      <c r="E164" s="33" t="s">
        <v>117</v>
      </c>
      <c r="F164" s="33">
        <v>400</v>
      </c>
      <c r="G164" s="44">
        <f t="shared" si="11"/>
        <v>16.071428571428569</v>
      </c>
      <c r="H164" s="45" t="s">
        <v>282</v>
      </c>
      <c r="I164" s="18" t="s">
        <v>310</v>
      </c>
      <c r="J164" s="26" t="s">
        <v>47</v>
      </c>
      <c r="K164" s="17">
        <f t="shared" si="10"/>
        <v>6428.5714285714275</v>
      </c>
      <c r="L164" s="5"/>
      <c r="M164" s="33">
        <v>7200</v>
      </c>
    </row>
    <row r="165" spans="1:13" ht="60">
      <c r="A165" s="14">
        <v>152</v>
      </c>
      <c r="B165" s="33" t="s">
        <v>288</v>
      </c>
      <c r="C165" s="16" t="s">
        <v>15</v>
      </c>
      <c r="D165" s="50" t="s">
        <v>289</v>
      </c>
      <c r="E165" s="33" t="s">
        <v>290</v>
      </c>
      <c r="F165" s="33">
        <v>350</v>
      </c>
      <c r="G165" s="44">
        <f t="shared" si="11"/>
        <v>30.357142857142851</v>
      </c>
      <c r="H165" s="45" t="s">
        <v>282</v>
      </c>
      <c r="I165" s="18" t="s">
        <v>310</v>
      </c>
      <c r="J165" s="26" t="s">
        <v>47</v>
      </c>
      <c r="K165" s="17">
        <f t="shared" si="10"/>
        <v>10624.999999999998</v>
      </c>
      <c r="L165" s="5"/>
      <c r="M165" s="33">
        <v>11900</v>
      </c>
    </row>
    <row r="166" spans="1:13" ht="60">
      <c r="A166" s="14">
        <v>153</v>
      </c>
      <c r="B166" s="33" t="s">
        <v>291</v>
      </c>
      <c r="C166" s="16" t="s">
        <v>15</v>
      </c>
      <c r="D166" s="33" t="s">
        <v>292</v>
      </c>
      <c r="E166" s="33" t="s">
        <v>117</v>
      </c>
      <c r="F166" s="33">
        <v>400</v>
      </c>
      <c r="G166" s="44">
        <f t="shared" si="11"/>
        <v>58.035714285714285</v>
      </c>
      <c r="H166" s="45" t="s">
        <v>282</v>
      </c>
      <c r="I166" s="18" t="s">
        <v>310</v>
      </c>
      <c r="J166" s="26" t="s">
        <v>47</v>
      </c>
      <c r="K166" s="17">
        <f t="shared" si="10"/>
        <v>23214.285714285714</v>
      </c>
      <c r="L166" s="5"/>
      <c r="M166" s="33">
        <v>26000</v>
      </c>
    </row>
    <row r="167" spans="1:13" ht="60">
      <c r="A167" s="14">
        <v>154</v>
      </c>
      <c r="B167" s="33" t="s">
        <v>291</v>
      </c>
      <c r="C167" s="16" t="s">
        <v>15</v>
      </c>
      <c r="D167" s="33" t="s">
        <v>293</v>
      </c>
      <c r="E167" s="33" t="s">
        <v>117</v>
      </c>
      <c r="F167" s="33">
        <v>100</v>
      </c>
      <c r="G167" s="44">
        <f t="shared" si="11"/>
        <v>58.035714285714285</v>
      </c>
      <c r="H167" s="45" t="s">
        <v>282</v>
      </c>
      <c r="I167" s="18" t="s">
        <v>310</v>
      </c>
      <c r="J167" s="26" t="s">
        <v>47</v>
      </c>
      <c r="K167" s="17">
        <f t="shared" si="10"/>
        <v>5803.5714285714284</v>
      </c>
      <c r="L167" s="5"/>
      <c r="M167" s="33">
        <v>6500</v>
      </c>
    </row>
    <row r="168" spans="1:13" ht="60">
      <c r="A168" s="14">
        <v>155</v>
      </c>
      <c r="B168" s="33" t="s">
        <v>294</v>
      </c>
      <c r="C168" s="16" t="s">
        <v>15</v>
      </c>
      <c r="D168" s="33" t="s">
        <v>295</v>
      </c>
      <c r="E168" s="33" t="s">
        <v>19</v>
      </c>
      <c r="F168" s="33">
        <v>350</v>
      </c>
      <c r="G168" s="44">
        <f t="shared" si="11"/>
        <v>477.67857142857133</v>
      </c>
      <c r="H168" s="45" t="s">
        <v>282</v>
      </c>
      <c r="I168" s="18" t="s">
        <v>310</v>
      </c>
      <c r="J168" s="26" t="s">
        <v>47</v>
      </c>
      <c r="K168" s="17">
        <f t="shared" si="10"/>
        <v>167187.49999999997</v>
      </c>
      <c r="L168" s="5"/>
      <c r="M168" s="33">
        <v>187250</v>
      </c>
    </row>
    <row r="169" spans="1:13" ht="60">
      <c r="A169" s="14">
        <v>156</v>
      </c>
      <c r="B169" s="33" t="s">
        <v>296</v>
      </c>
      <c r="C169" s="16" t="s">
        <v>15</v>
      </c>
      <c r="D169" s="33" t="s">
        <v>297</v>
      </c>
      <c r="E169" s="33" t="s">
        <v>117</v>
      </c>
      <c r="F169" s="33">
        <v>90</v>
      </c>
      <c r="G169" s="44">
        <f t="shared" si="11"/>
        <v>624.99999999999989</v>
      </c>
      <c r="H169" s="45"/>
      <c r="I169" s="18" t="s">
        <v>310</v>
      </c>
      <c r="J169" s="26" t="s">
        <v>47</v>
      </c>
      <c r="K169" s="17">
        <f t="shared" si="10"/>
        <v>56249.999999999993</v>
      </c>
      <c r="L169" s="5"/>
      <c r="M169" s="33">
        <v>63000</v>
      </c>
    </row>
    <row r="170" spans="1:13" ht="60">
      <c r="A170" s="14">
        <v>157</v>
      </c>
      <c r="B170" s="33" t="s">
        <v>298</v>
      </c>
      <c r="C170" s="16" t="s">
        <v>15</v>
      </c>
      <c r="D170" s="47" t="s">
        <v>299</v>
      </c>
      <c r="E170" s="33" t="s">
        <v>170</v>
      </c>
      <c r="F170" s="33">
        <v>20</v>
      </c>
      <c r="G170" s="44">
        <f t="shared" si="11"/>
        <v>258.92857142857144</v>
      </c>
      <c r="H170" s="45" t="s">
        <v>232</v>
      </c>
      <c r="I170" s="18" t="s">
        <v>310</v>
      </c>
      <c r="J170" s="26" t="s">
        <v>47</v>
      </c>
      <c r="K170" s="17">
        <f t="shared" si="10"/>
        <v>5178.5714285714284</v>
      </c>
      <c r="L170" s="5"/>
      <c r="M170" s="33">
        <v>5800</v>
      </c>
    </row>
    <row r="171" spans="1:13" ht="60">
      <c r="A171" s="14">
        <v>158</v>
      </c>
      <c r="B171" s="33" t="s">
        <v>300</v>
      </c>
      <c r="C171" s="16" t="s">
        <v>15</v>
      </c>
      <c r="D171" s="47" t="s">
        <v>301</v>
      </c>
      <c r="E171" s="33" t="s">
        <v>170</v>
      </c>
      <c r="F171" s="33">
        <v>10</v>
      </c>
      <c r="G171" s="44">
        <f t="shared" si="11"/>
        <v>21874.999999999996</v>
      </c>
      <c r="H171" s="45" t="s">
        <v>232</v>
      </c>
      <c r="I171" s="18" t="s">
        <v>310</v>
      </c>
      <c r="J171" s="26" t="s">
        <v>47</v>
      </c>
      <c r="K171" s="17">
        <f t="shared" si="10"/>
        <v>218749.99999999997</v>
      </c>
      <c r="L171" s="5"/>
      <c r="M171" s="33">
        <v>245000</v>
      </c>
    </row>
    <row r="172" spans="1:13" ht="60">
      <c r="A172" s="14">
        <v>159</v>
      </c>
      <c r="B172" s="33" t="s">
        <v>302</v>
      </c>
      <c r="C172" s="16" t="s">
        <v>15</v>
      </c>
      <c r="D172" s="33" t="s">
        <v>303</v>
      </c>
      <c r="E172" s="33" t="s">
        <v>170</v>
      </c>
      <c r="F172" s="33">
        <v>10</v>
      </c>
      <c r="G172" s="44">
        <f t="shared" si="11"/>
        <v>540.17857142857133</v>
      </c>
      <c r="H172" s="45" t="s">
        <v>282</v>
      </c>
      <c r="I172" s="18" t="s">
        <v>310</v>
      </c>
      <c r="J172" s="26" t="s">
        <v>47</v>
      </c>
      <c r="K172" s="17">
        <f t="shared" si="10"/>
        <v>5401.7857142857138</v>
      </c>
      <c r="L172" s="5"/>
      <c r="M172" s="33">
        <v>6050</v>
      </c>
    </row>
    <row r="173" spans="1:13" ht="60">
      <c r="A173" s="14">
        <v>160</v>
      </c>
      <c r="B173" s="33" t="s">
        <v>302</v>
      </c>
      <c r="C173" s="16" t="s">
        <v>15</v>
      </c>
      <c r="D173" s="33" t="s">
        <v>304</v>
      </c>
      <c r="E173" s="33" t="s">
        <v>170</v>
      </c>
      <c r="F173" s="33">
        <v>6</v>
      </c>
      <c r="G173" s="44">
        <f t="shared" si="11"/>
        <v>763.392857142857</v>
      </c>
      <c r="H173" s="45" t="s">
        <v>282</v>
      </c>
      <c r="I173" s="18" t="s">
        <v>310</v>
      </c>
      <c r="J173" s="26" t="s">
        <v>47</v>
      </c>
      <c r="K173" s="17">
        <f t="shared" si="10"/>
        <v>4580.3571428571422</v>
      </c>
      <c r="L173" s="5"/>
      <c r="M173" s="33">
        <v>5130</v>
      </c>
    </row>
    <row r="174" spans="1:13" ht="60">
      <c r="A174" s="14">
        <v>161</v>
      </c>
      <c r="B174" s="33" t="s">
        <v>305</v>
      </c>
      <c r="C174" s="16" t="s">
        <v>15</v>
      </c>
      <c r="D174" s="33" t="s">
        <v>306</v>
      </c>
      <c r="E174" s="33" t="s">
        <v>170</v>
      </c>
      <c r="F174" s="33">
        <v>2</v>
      </c>
      <c r="G174" s="44">
        <f t="shared" si="11"/>
        <v>6249.9999999999991</v>
      </c>
      <c r="H174" s="45" t="s">
        <v>282</v>
      </c>
      <c r="I174" s="18" t="s">
        <v>310</v>
      </c>
      <c r="J174" s="26" t="s">
        <v>47</v>
      </c>
      <c r="K174" s="17">
        <f t="shared" si="10"/>
        <v>12499.999999999998</v>
      </c>
      <c r="L174" s="5"/>
      <c r="M174" s="33">
        <v>14000</v>
      </c>
    </row>
    <row r="175" spans="1:13" ht="45">
      <c r="A175" s="14">
        <v>162</v>
      </c>
      <c r="B175" s="20" t="s">
        <v>59</v>
      </c>
      <c r="C175" s="16" t="s">
        <v>15</v>
      </c>
      <c r="D175" s="20" t="s">
        <v>59</v>
      </c>
      <c r="E175" s="17" t="s">
        <v>14</v>
      </c>
      <c r="F175" s="1">
        <v>1</v>
      </c>
      <c r="G175" s="1">
        <f>K175</f>
        <v>4700892.8571428563</v>
      </c>
      <c r="H175" s="1"/>
      <c r="I175" s="18" t="s">
        <v>18</v>
      </c>
      <c r="J175" s="26" t="s">
        <v>47</v>
      </c>
      <c r="K175" s="34">
        <f t="shared" si="10"/>
        <v>4700892.8571428563</v>
      </c>
      <c r="L175" s="5"/>
      <c r="M175" s="1">
        <v>5265000</v>
      </c>
    </row>
    <row r="176" spans="1:13" ht="45">
      <c r="A176" s="14">
        <v>163</v>
      </c>
      <c r="B176" s="20" t="s">
        <v>60</v>
      </c>
      <c r="C176" s="16" t="s">
        <v>15</v>
      </c>
      <c r="D176" s="20" t="s">
        <v>194</v>
      </c>
      <c r="E176" s="17" t="s">
        <v>14</v>
      </c>
      <c r="F176" s="1">
        <v>1</v>
      </c>
      <c r="G176" s="1">
        <f>K176</f>
        <v>178571.42857142855</v>
      </c>
      <c r="H176" s="1"/>
      <c r="I176" s="18" t="s">
        <v>182</v>
      </c>
      <c r="J176" s="26" t="s">
        <v>47</v>
      </c>
      <c r="K176" s="17">
        <f t="shared" si="10"/>
        <v>178571.42857142855</v>
      </c>
      <c r="L176" s="5"/>
      <c r="M176" s="1">
        <v>200000</v>
      </c>
    </row>
    <row r="177" spans="1:14">
      <c r="A177" s="35" t="s">
        <v>12</v>
      </c>
      <c r="B177" s="36"/>
      <c r="C177" s="36"/>
      <c r="D177" s="36"/>
      <c r="E177" s="35"/>
      <c r="F177" s="35"/>
      <c r="G177" s="35"/>
      <c r="H177" s="35"/>
      <c r="I177" s="35"/>
      <c r="J177" s="35"/>
      <c r="K177" s="35">
        <v>1687866989</v>
      </c>
      <c r="L177" s="37"/>
      <c r="M177" s="35">
        <f>SUM(M10:M176)</f>
        <v>1875009000</v>
      </c>
    </row>
    <row r="178" spans="1:14">
      <c r="N178" s="37"/>
    </row>
    <row r="179" spans="1:14" s="37" customFormat="1" ht="14.25">
      <c r="A179" s="39"/>
      <c r="B179" s="40"/>
      <c r="C179" s="40"/>
      <c r="D179" s="40"/>
    </row>
    <row r="180" spans="1:14" s="37" customFormat="1">
      <c r="B180" s="40"/>
      <c r="C180" s="40"/>
      <c r="D180" s="40"/>
      <c r="N180" s="6"/>
    </row>
    <row r="189" spans="1:14" ht="218.25" customHeight="1">
      <c r="B189" s="41"/>
      <c r="C189" s="41"/>
      <c r="D189" s="41"/>
    </row>
    <row r="190" spans="1:14">
      <c r="B190" s="41"/>
      <c r="C190" s="41"/>
      <c r="D190" s="41"/>
    </row>
    <row r="191" spans="1:14">
      <c r="B191" s="41"/>
      <c r="C191" s="41"/>
      <c r="D191" s="41"/>
    </row>
    <row r="192" spans="1:14">
      <c r="B192" s="41"/>
      <c r="C192" s="41"/>
      <c r="D192" s="41"/>
    </row>
    <row r="193" spans="2:4">
      <c r="B193" s="41"/>
      <c r="C193" s="41"/>
      <c r="D193" s="41"/>
    </row>
    <row r="194" spans="2:4">
      <c r="B194" s="41"/>
      <c r="C194" s="41"/>
      <c r="D194" s="41"/>
    </row>
    <row r="195" spans="2:4">
      <c r="B195" s="41"/>
      <c r="C195" s="41"/>
      <c r="D195" s="41"/>
    </row>
    <row r="196" spans="2:4">
      <c r="B196" s="41"/>
      <c r="C196" s="41"/>
      <c r="D196" s="41"/>
    </row>
    <row r="197" spans="2:4">
      <c r="B197" s="41"/>
      <c r="C197" s="41"/>
      <c r="D197" s="41"/>
    </row>
    <row r="198" spans="2:4">
      <c r="B198" s="42"/>
      <c r="C198" s="41"/>
      <c r="D198" s="41"/>
    </row>
    <row r="199" spans="2:4">
      <c r="B199" s="42"/>
      <c r="C199" s="42"/>
      <c r="D199" s="41"/>
    </row>
  </sheetData>
  <autoFilter ref="A9:M9"/>
  <mergeCells count="8">
    <mergeCell ref="C8:J8"/>
    <mergeCell ref="J1:L1"/>
    <mergeCell ref="J2:K2"/>
    <mergeCell ref="J6:K6"/>
    <mergeCell ref="C7:J7"/>
    <mergeCell ref="J5:M5"/>
    <mergeCell ref="J3:M3"/>
    <mergeCell ref="J4:M4"/>
  </mergeCells>
  <pageMargins left="0.70866141732283472" right="0.11811023622047245" top="0.74803149606299213" bottom="0.54" header="0.31496062992125984" footer="0.31496062992125984"/>
  <pageSetup paperSize="9" scale="6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ПЗ товаров, работ 2011 ЧУ ЦЭИ</vt:lpstr>
      <vt:lpstr>'ПЗ товаров, работ 2011 ЧУ ЦЭИ'!_GoBack</vt:lpstr>
      <vt:lpstr>'ПЗ товаров, работ 2011 ЧУ ЦЭИ'!Print_Area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Administrator</cp:lastModifiedBy>
  <cp:lastPrinted>2012-05-29T13:23:32Z</cp:lastPrinted>
  <dcterms:created xsi:type="dcterms:W3CDTF">2010-11-22T12:00:33Z</dcterms:created>
  <dcterms:modified xsi:type="dcterms:W3CDTF">2012-06-11T08:11:24Z</dcterms:modified>
</cp:coreProperties>
</file>