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ЦЭИ'!$A$9:$M$9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ЦЭИ'!$A$1:$M$117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M112" i="6"/>
  <c r="K100"/>
  <c r="M28"/>
  <c r="K103" l="1"/>
  <c r="M103" s="1"/>
  <c r="K14"/>
  <c r="G14" s="1"/>
  <c r="K13"/>
  <c r="G13" s="1"/>
  <c r="K12"/>
  <c r="G12" s="1"/>
  <c r="G11"/>
  <c r="G10"/>
  <c r="K20" l="1"/>
  <c r="G20" s="1"/>
  <c r="G15" l="1"/>
  <c r="K30"/>
  <c r="G30" s="1"/>
  <c r="K97" l="1"/>
  <c r="G97" s="1"/>
  <c r="K31"/>
  <c r="G31" s="1"/>
  <c r="K29"/>
  <c r="G29" s="1"/>
  <c r="K111"/>
  <c r="G111" s="1"/>
  <c r="K109"/>
  <c r="G109" s="1"/>
  <c r="K108"/>
  <c r="G108" s="1"/>
  <c r="K107"/>
  <c r="G107" s="1"/>
  <c r="K106"/>
  <c r="G106" s="1"/>
  <c r="K105"/>
  <c r="G105" s="1"/>
  <c r="G104"/>
  <c r="K95"/>
  <c r="G95" s="1"/>
  <c r="K96"/>
  <c r="G96" s="1"/>
  <c r="K67"/>
  <c r="G67" s="1"/>
  <c r="K98" l="1"/>
  <c r="G98" s="1"/>
  <c r="K99"/>
  <c r="G99" s="1"/>
  <c r="K92"/>
  <c r="G92" s="1"/>
  <c r="K34" l="1"/>
  <c r="G34" s="1"/>
  <c r="K35"/>
  <c r="G35" s="1"/>
  <c r="K36"/>
  <c r="G36" s="1"/>
  <c r="K37"/>
  <c r="G37" s="1"/>
  <c r="K38"/>
  <c r="G38" s="1"/>
  <c r="K39"/>
  <c r="G39" s="1"/>
  <c r="K40"/>
  <c r="G40" s="1"/>
  <c r="K41"/>
  <c r="G41" s="1"/>
  <c r="K42"/>
  <c r="G42" s="1"/>
  <c r="K43"/>
  <c r="G43" s="1"/>
  <c r="K44"/>
  <c r="G44" s="1"/>
  <c r="K45"/>
  <c r="G45" s="1"/>
  <c r="K46"/>
  <c r="G46" s="1"/>
  <c r="K47"/>
  <c r="G47" s="1"/>
  <c r="K48"/>
  <c r="G48" s="1"/>
  <c r="K49"/>
  <c r="G49" s="1"/>
  <c r="K50"/>
  <c r="G50" s="1"/>
  <c r="K51"/>
  <c r="G51" s="1"/>
  <c r="K52"/>
  <c r="G52" s="1"/>
  <c r="K53"/>
  <c r="G53" s="1"/>
  <c r="K54"/>
  <c r="G54" s="1"/>
  <c r="K55"/>
  <c r="G55" s="1"/>
  <c r="K56"/>
  <c r="G56" s="1"/>
  <c r="K57"/>
  <c r="G57" s="1"/>
  <c r="K58"/>
  <c r="G58" s="1"/>
  <c r="K59"/>
  <c r="G59" s="1"/>
  <c r="K60"/>
  <c r="G60" s="1"/>
  <c r="K61"/>
  <c r="G61" s="1"/>
  <c r="K62"/>
  <c r="G62" s="1"/>
  <c r="K63"/>
  <c r="G63" s="1"/>
  <c r="K64"/>
  <c r="G64" s="1"/>
  <c r="K65"/>
  <c r="G65" s="1"/>
  <c r="K66"/>
  <c r="G66" s="1"/>
  <c r="K68"/>
  <c r="G68" s="1"/>
  <c r="K69"/>
  <c r="G69" s="1"/>
  <c r="K70"/>
  <c r="G70" s="1"/>
  <c r="K71"/>
  <c r="G71" s="1"/>
  <c r="K72"/>
  <c r="G72" s="1"/>
  <c r="K73"/>
  <c r="G73" s="1"/>
  <c r="K74"/>
  <c r="G74" s="1"/>
  <c r="K75"/>
  <c r="G75" s="1"/>
  <c r="K76"/>
  <c r="G76" s="1"/>
  <c r="K77"/>
  <c r="G77" s="1"/>
  <c r="K78"/>
  <c r="G78" s="1"/>
  <c r="K79"/>
  <c r="G79" s="1"/>
  <c r="K80"/>
  <c r="G80" s="1"/>
  <c r="K81"/>
  <c r="G81" s="1"/>
  <c r="K82"/>
  <c r="G82" s="1"/>
  <c r="K83"/>
  <c r="G83" s="1"/>
  <c r="K84"/>
  <c r="G84" s="1"/>
  <c r="K85"/>
  <c r="G85" s="1"/>
  <c r="K86"/>
  <c r="G86" s="1"/>
  <c r="K87"/>
  <c r="G87" s="1"/>
  <c r="K88"/>
  <c r="G88" s="1"/>
  <c r="K89"/>
  <c r="G89" s="1"/>
  <c r="K90"/>
  <c r="G90" s="1"/>
  <c r="K91"/>
  <c r="G91" s="1"/>
  <c r="K33"/>
  <c r="G33" s="1"/>
  <c r="K32"/>
  <c r="G32" s="1"/>
  <c r="K93"/>
  <c r="G93" s="1"/>
  <c r="K16" l="1"/>
  <c r="K17"/>
  <c r="K18"/>
  <c r="K19"/>
  <c r="G19" s="1"/>
  <c r="K21"/>
  <c r="G21" s="1"/>
  <c r="K22"/>
  <c r="K24"/>
  <c r="K25"/>
  <c r="G25" s="1"/>
  <c r="K26"/>
  <c r="K27"/>
  <c r="K101"/>
  <c r="K110"/>
  <c r="G101" l="1"/>
  <c r="G100"/>
  <c r="G110"/>
  <c r="G28"/>
  <c r="G27"/>
  <c r="G26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<sst xmlns="http://schemas.openxmlformats.org/spreadsheetml/2006/main" count="629" uniqueCount="239">
  <si>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</si>
  <si>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</si>
  <si>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</si>
  <si>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</si>
  <si>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</si>
  <si>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</si>
  <si>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</si>
  <si>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</si>
  <si>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</si>
  <si>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</si>
  <si>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</si>
  <si>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</si>
  <si>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</si>
  <si>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</si>
  <si>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</si>
  <si>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</si>
  <si>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</si>
  <si>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</si>
  <si>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</si>
  <si>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</si>
  <si>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</si>
  <si>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</si>
  <si>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</si>
  <si>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</si>
  <si>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Семинары, тренинги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</si>
  <si>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</si>
  <si>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</si>
  <si>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</si>
  <si>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</si>
  <si>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</si>
  <si>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Товары по комплектации лабораторий для гистологических исследований</t>
  </si>
  <si>
    <t>лабораторное оборудование для медико-генетических исследований</t>
  </si>
  <si>
    <t>Товары по комплектации лабораторий для полногеномного секвенирования</t>
  </si>
  <si>
    <t>лабораторное оборудование для полногеномного секвенирования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</si>
  <si>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</si>
  <si>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</si>
  <si>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</si>
  <si>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Товары по комплектации лабораторий для медицинских исследований</t>
  </si>
  <si>
    <t>лабораторное оборудование для медицинских исследований</t>
  </si>
  <si>
    <t>Общелабораторное оборудование</t>
  </si>
  <si>
    <t>Офисная мебель</t>
  </si>
  <si>
    <t>Организационная техника</t>
  </si>
  <si>
    <t>Бытовая техника</t>
  </si>
  <si>
    <t>Бытовая техника для комплектации кабинетов</t>
  </si>
  <si>
    <t>Организационная техника для комплектации кабинетов</t>
  </si>
  <si>
    <t>Офисная мебель для комплектации кабинетов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</si>
  <si>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</si>
  <si>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</si>
  <si>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</si>
  <si>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</si>
  <si>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</si>
  <si>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</si>
  <si>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</si>
  <si>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</si>
  <si>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</si>
  <si>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</si>
  <si>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</si>
  <si>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</si>
  <si>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</si>
  <si>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</si>
  <si>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</si>
  <si>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</si>
  <si>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</si>
  <si>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</si>
  <si>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</si>
  <si>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</si>
  <si>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</si>
  <si>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</si>
  <si>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</si>
  <si>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</si>
  <si>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</si>
  <si>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</si>
  <si>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</si>
  <si>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</si>
  <si>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</si>
  <si>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</si>
  <si>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</si>
  <si>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</si>
  <si>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</si>
  <si>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</si>
  <si>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</si>
  <si>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</si>
  <si>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</si>
  <si>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</si>
  <si>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</si>
  <si>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</si>
  <si>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</si>
  <si>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</si>
  <si>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</si>
  <si>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</si>
  <si>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</si>
  <si>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</si>
  <si>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</si>
  <si>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</si>
  <si>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</si>
  <si>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</si>
  <si>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</si>
  <si>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</si>
  <si>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</si>
  <si>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</si>
  <si>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</si>
  <si>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</si>
  <si>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</si>
  <si>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</si>
  <si>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</si>
  <si>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</si>
  <si>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</si>
  <si>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</si>
  <si>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</si>
  <si>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</si>
  <si>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</si>
  <si>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</si>
  <si>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</si>
  <si>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</si>
  <si>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</si>
  <si>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</si>
  <si>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</si>
  <si>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</si>
  <si>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</si>
  <si>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</si>
  <si>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</si>
  <si>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</si>
  <si>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</si>
  <si>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</si>
  <si>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</si>
  <si>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</si>
  <si>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</si>
  <si>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</si>
  <si>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</si>
  <si>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</si>
  <si>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</si>
  <si>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</si>
  <si>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</si>
  <si>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</si>
  <si>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</si>
  <si>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</si>
  <si>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</si>
  <si>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</si>
  <si>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</si>
  <si>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</si>
  <si>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</si>
  <si>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</si>
  <si>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</si>
  <si>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</si>
  <si>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</si>
  <si>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</si>
  <si>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</si>
  <si>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</si>
  <si>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</si>
  <si>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</si>
  <si>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</si>
  <si>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</si>
  <si>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</si>
  <si>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</si>
  <si>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</si>
  <si>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</si>
  <si>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</si>
  <si>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</si>
  <si>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</si>
  <si>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</si>
  <si>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</si>
  <si>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</si>
  <si>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</si>
  <si>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</si>
  <si>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</si>
  <si>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</si>
  <si>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</si>
  <si>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</si>
  <si>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</si>
  <si>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</si>
  <si>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</si>
  <si>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</si>
  <si>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</si>
  <si>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</si>
  <si>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</si>
  <si>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</si>
  <si>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 xml:space="preserve">аренда транспортного средства </t>
  </si>
  <si>
    <t xml:space="preserve">аренда помещения </t>
  </si>
  <si>
    <t>по программе "Создание системы клинических исследований лек. средств на примере проведения испытаний ориг. отечественного цитопротектора и системы целенаправленнной доставки антибиотиков при тяжелвх инфекциях"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</si>
  <si>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</si>
  <si>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</si>
  <si>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</si>
  <si>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о жизни» от 27 июля 2011 года №56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</si>
  <si>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</si>
  <si>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</si>
  <si>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</si>
  <si>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</si>
  <si>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услуги по аренде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</si>
  <si>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</si>
  <si>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</si>
  <si>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</si>
  <si>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</si>
  <si>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</si>
  <si>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</si>
  <si>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</si>
  <si>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</si>
  <si>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</si>
  <si>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</si>
  <si>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</si>
  <si>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</si>
  <si>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</si>
  <si>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</si>
  <si>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</si>
  <si>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</si>
  <si>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</si>
  <si>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</si>
  <si>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</si>
  <si>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 xml:space="preserve">приказом и.о. Генерального директора 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</si>
  <si>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</si>
  <si>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</si>
  <si>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проведению семинара по 3 (трем) дисциплинам сертификации профессионального бухгалтера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</si>
  <si>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</si>
  <si>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</si>
  <si>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</si>
  <si>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</si>
  <si>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</si>
  <si>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</si>
  <si>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услуги аренды транспортного средства (с экипажем)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</si>
  <si>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</si>
  <si>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</si>
  <si>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</si>
  <si>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</si>
  <si>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</si>
  <si>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</si>
  <si>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</si>
  <si>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</si>
  <si>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</si>
  <si>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</si>
  <si>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</si>
  <si>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</si>
  <si>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</si>
  <si>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аппаратурный комплекс для полногеномного пиросеквенирования 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</si>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</sst>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5" fillId="0" borderId="2">
      <protection locked="0"/>
    </xf>
    <xf numFmtId="168" fontId="5" fillId="0" borderId="2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68" fontId="5" fillId="0" borderId="2">
      <protection locked="0"/>
    </xf>
    <xf numFmtId="168" fontId="5" fillId="0" borderId="2">
      <protection locked="0"/>
    </xf>
    <xf numFmtId="168" fontId="6" fillId="0" borderId="0">
      <protection locked="0"/>
    </xf>
    <xf numFmtId="168" fontId="6" fillId="0" borderId="0">
      <protection locked="0"/>
    </xf>
    <xf numFmtId="168" fontId="5" fillId="0" borderId="2">
      <protection locked="0"/>
    </xf>
    <xf numFmtId="171" fontId="7" fillId="0" borderId="0" applyFill="0" applyBorder="0">
      <alignment vertical="top"/>
    </xf>
    <xf numFmtId="172" fontId="7" fillId="0" borderId="0" applyFill="0" applyBorder="0">
      <alignment vertical="top"/>
    </xf>
    <xf numFmtId="173" fontId="7" fillId="0" borderId="0" applyFill="0" applyBorder="0">
      <alignment vertical="top"/>
    </xf>
    <xf numFmtId="174" fontId="7" fillId="0" borderId="0" applyFill="0" applyBorder="0">
      <alignment vertical="top"/>
    </xf>
    <xf numFmtId="175" fontId="7" fillId="0" borderId="0" applyFill="0" applyBorder="0">
      <alignment vertical="top"/>
    </xf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178" fontId="7" fillId="0" borderId="0" applyFill="0" applyBorder="0">
      <alignment vertical="top"/>
    </xf>
    <xf numFmtId="179" fontId="7" fillId="0" borderId="0" applyFill="0" applyBorder="0">
      <alignment vertical="top"/>
    </xf>
    <xf numFmtId="180" fontId="7" fillId="0" borderId="0" applyFill="0" applyBorder="0">
      <alignment vertical="top"/>
    </xf>
    <xf numFmtId="181" fontId="7" fillId="0" borderId="0" applyFill="0" applyBorder="0">
      <alignment vertical="top"/>
    </xf>
    <xf numFmtId="181" fontId="7" fillId="0" borderId="0" applyFill="0" applyBorder="0">
      <alignment horizontal="center" vertical="top"/>
    </xf>
    <xf numFmtId="182" fontId="7" fillId="0" borderId="0" applyFill="0" applyBorder="0">
      <alignment vertical="top"/>
    </xf>
    <xf numFmtId="183" fontId="7" fillId="0" borderId="0" applyFill="0" applyBorder="0">
      <alignment vertical="top"/>
    </xf>
    <xf numFmtId="184" fontId="7" fillId="0" borderId="0" applyFill="0" applyBorder="0">
      <alignment vertical="top"/>
    </xf>
    <xf numFmtId="185" fontId="7" fillId="0" borderId="0" applyFill="0" applyBorder="0">
      <alignment vertical="top"/>
    </xf>
    <xf numFmtId="186" fontId="8" fillId="0" borderId="0" applyFill="0" applyBorder="0">
      <alignment vertical="top"/>
    </xf>
    <xf numFmtId="187" fontId="7" fillId="0" borderId="0" applyFill="0" applyBorder="0">
      <alignment vertical="top"/>
    </xf>
    <xf numFmtId="188" fontId="7" fillId="0" borderId="0" applyFill="0" applyBorder="0">
      <alignment vertical="top"/>
    </xf>
    <xf numFmtId="189" fontId="7" fillId="0" borderId="0" applyFill="0" applyBorder="0">
      <alignment vertical="top"/>
    </xf>
    <xf numFmtId="190" fontId="7" fillId="0" borderId="0" applyFill="0" applyBorder="0">
      <alignment vertical="top"/>
    </xf>
    <xf numFmtId="191" fontId="7" fillId="0" borderId="0" applyFill="0" applyBorder="0">
      <alignment vertical="top"/>
    </xf>
    <xf numFmtId="192" fontId="7" fillId="0" borderId="0" applyFill="0" applyBorder="0">
      <alignment vertical="top"/>
    </xf>
    <xf numFmtId="193" fontId="7" fillId="0" borderId="0" applyFill="0" applyBorder="0">
      <alignment vertical="top"/>
    </xf>
    <xf numFmtId="0" fontId="10" fillId="0" borderId="0" applyNumberFormat="0" applyFill="0" applyBorder="0" applyAlignment="0" applyProtection="0"/>
    <xf numFmtId="194" fontId="3" fillId="0" borderId="0" applyFont="0" applyFill="0" applyBorder="0" applyAlignment="0" applyProtection="0"/>
    <xf numFmtId="0" fontId="2" fillId="0" borderId="0"/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horizontal="left" vertical="top"/>
      <protection hidden="1"/>
    </xf>
    <xf numFmtId="0" fontId="15" fillId="0" borderId="0" applyFill="0" applyBorder="0">
      <alignment horizontal="left" vertical="top" indent="1"/>
      <protection hidden="1"/>
    </xf>
    <xf numFmtId="0" fontId="15" fillId="0" borderId="0" applyFill="0" applyBorder="0">
      <alignment horizontal="left" vertical="top" indent="2"/>
      <protection hidden="1"/>
    </xf>
    <xf numFmtId="0" fontId="15" fillId="0" borderId="0" applyFill="0" applyBorder="0">
      <alignment horizontal="left" vertical="top" indent="3"/>
      <protection hidden="1"/>
    </xf>
    <xf numFmtId="171" fontId="16" fillId="0" borderId="0" applyFill="0" applyBorder="0">
      <alignment vertical="top"/>
      <protection locked="0"/>
    </xf>
    <xf numFmtId="172" fontId="16" fillId="0" borderId="0" applyFill="0" applyBorder="0">
      <alignment vertical="top"/>
      <protection locked="0"/>
    </xf>
    <xf numFmtId="173" fontId="16" fillId="0" borderId="0" applyFill="0" applyBorder="0">
      <alignment vertical="top"/>
      <protection locked="0"/>
    </xf>
    <xf numFmtId="174" fontId="16" fillId="0" borderId="0" applyFill="0" applyBorder="0">
      <alignment vertical="top"/>
      <protection locked="0"/>
    </xf>
    <xf numFmtId="175" fontId="16" fillId="0" borderId="0" applyFill="0" applyBorder="0">
      <alignment vertical="top"/>
      <protection locked="0"/>
    </xf>
    <xf numFmtId="176" fontId="16" fillId="0" borderId="0" applyFill="0" applyBorder="0">
      <alignment vertical="top"/>
      <protection locked="0"/>
    </xf>
    <xf numFmtId="195" fontId="16" fillId="0" borderId="0" applyFill="0" applyBorder="0">
      <alignment vertical="top"/>
      <protection locked="0"/>
    </xf>
    <xf numFmtId="196" fontId="16" fillId="0" borderId="0" applyFill="0" applyBorder="0">
      <alignment vertical="top"/>
      <protection locked="0"/>
    </xf>
    <xf numFmtId="179" fontId="16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1" fontId="16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0" fontId="16" fillId="0" borderId="0" applyFill="0" applyBorder="0">
      <alignment vertical="top" wrapText="1"/>
      <protection locked="0"/>
    </xf>
    <xf numFmtId="183" fontId="16" fillId="0" borderId="0" applyFill="0" applyBorder="0">
      <alignment vertical="top"/>
      <protection locked="0"/>
    </xf>
    <xf numFmtId="184" fontId="16" fillId="0" borderId="0" applyFill="0" applyBorder="0">
      <alignment vertical="top"/>
      <protection locked="0"/>
    </xf>
    <xf numFmtId="185" fontId="16" fillId="0" borderId="0" applyFill="0" applyBorder="0">
      <alignment vertical="top"/>
      <protection locked="0"/>
    </xf>
    <xf numFmtId="186" fontId="16" fillId="0" borderId="0" applyFill="0" applyBorder="0">
      <alignment vertical="top"/>
      <protection locked="0"/>
    </xf>
    <xf numFmtId="187" fontId="16" fillId="0" borderId="0" applyFill="0" applyBorder="0">
      <alignment vertical="top"/>
      <protection locked="0"/>
    </xf>
    <xf numFmtId="188" fontId="16" fillId="0" borderId="0" applyFill="0" applyBorder="0">
      <alignment vertical="top"/>
      <protection locked="0"/>
    </xf>
    <xf numFmtId="189" fontId="16" fillId="0" borderId="0" applyFill="0" applyBorder="0">
      <alignment vertical="top"/>
      <protection locked="0"/>
    </xf>
    <xf numFmtId="190" fontId="16" fillId="0" borderId="0" applyFill="0" applyBorder="0">
      <alignment vertical="top"/>
      <protection locked="0"/>
    </xf>
    <xf numFmtId="191" fontId="16" fillId="0" borderId="0" applyFill="0" applyBorder="0">
      <alignment vertical="top"/>
      <protection locked="0"/>
    </xf>
    <xf numFmtId="192" fontId="16" fillId="0" borderId="0" applyFill="0" applyBorder="0">
      <alignment vertical="top"/>
      <protection locked="0"/>
    </xf>
    <xf numFmtId="193" fontId="16" fillId="0" borderId="0" applyFill="0" applyBorder="0">
      <alignment vertical="top"/>
      <protection locked="0"/>
    </xf>
    <xf numFmtId="49" fontId="16" fillId="0" borderId="0" applyFill="0" applyBorder="0">
      <alignment horizontal="left" vertical="top"/>
      <protection locked="0"/>
    </xf>
    <xf numFmtId="49" fontId="16" fillId="0" borderId="0" applyFill="0" applyBorder="0">
      <alignment horizontal="left" vertical="top" indent="1"/>
      <protection locked="0"/>
    </xf>
    <xf numFmtId="49" fontId="16" fillId="0" borderId="0" applyFill="0" applyBorder="0">
      <alignment horizontal="left" vertical="top" indent="2"/>
      <protection locked="0"/>
    </xf>
    <xf numFmtId="49" fontId="16" fillId="0" borderId="0" applyFill="0" applyBorder="0">
      <alignment horizontal="left" vertical="top" indent="3"/>
      <protection locked="0"/>
    </xf>
    <xf numFmtId="49" fontId="16" fillId="0" borderId="0" applyFill="0" applyBorder="0">
      <alignment horizontal="left" vertical="top" indent="4"/>
      <protection locked="0"/>
    </xf>
    <xf numFmtId="49" fontId="16" fillId="0" borderId="0" applyFill="0" applyBorder="0">
      <alignment horizontal="center"/>
      <protection locked="0"/>
    </xf>
    <xf numFmtId="49" fontId="16" fillId="0" borderId="0" applyFill="0" applyBorder="0">
      <alignment horizontal="center" wrapText="1"/>
      <protection locked="0"/>
    </xf>
    <xf numFmtId="49" fontId="7" fillId="0" borderId="0" applyFill="0" applyBorder="0">
      <alignment vertical="top"/>
    </xf>
    <xf numFmtId="0" fontId="7" fillId="0" borderId="0" applyFill="0" applyBorder="0">
      <alignment vertical="top" wrapText="1"/>
    </xf>
    <xf numFmtId="0" fontId="18" fillId="0" borderId="0" applyNumberFormat="0" applyFont="0" applyBorder="0" applyAlignment="0">
      <alignment horizontal="left"/>
    </xf>
    <xf numFmtId="0" fontId="14" fillId="0" borderId="0" applyFill="0" applyBorder="0">
      <alignment vertical="top"/>
    </xf>
    <xf numFmtId="0" fontId="14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4" fillId="0" borderId="0" applyFill="0" applyBorder="0">
      <alignment horizontal="left" vertical="top" indent="3"/>
    </xf>
    <xf numFmtId="0" fontId="7" fillId="0" borderId="0" applyFill="0" applyBorder="0">
      <alignment vertical="top"/>
    </xf>
    <xf numFmtId="0" fontId="7" fillId="0" borderId="0" applyFill="0" applyBorder="0">
      <alignment horizontal="left" vertical="top" indent="1"/>
    </xf>
    <xf numFmtId="0" fontId="7" fillId="0" borderId="0" applyFill="0" applyBorder="0">
      <alignment horizontal="left" vertical="top" indent="2"/>
    </xf>
    <xf numFmtId="0" fontId="7" fillId="0" borderId="0" applyFill="0" applyBorder="0">
      <alignment horizontal="left" vertical="top" indent="3"/>
    </xf>
    <xf numFmtId="0" fontId="7" fillId="0" borderId="0" applyFill="0" applyBorder="0">
      <alignment horizontal="left" vertical="top" indent="4"/>
    </xf>
    <xf numFmtId="0" fontId="7" fillId="0" borderId="0" applyFill="0" applyBorder="0">
      <alignment horizontal="center"/>
    </xf>
    <xf numFmtId="0" fontId="7" fillId="0" borderId="0" applyFill="0" applyBorder="0">
      <alignment horizontal="center" wrapText="1"/>
    </xf>
    <xf numFmtId="197" fontId="4" fillId="0" borderId="1" applyBorder="0">
      <protection hidden="1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 applyFill="0" applyBorder="0"/>
    <xf numFmtId="0" fontId="2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6" fillId="0" borderId="0">
      <protection locked="0"/>
    </xf>
    <xf numFmtId="168" fontId="6" fillId="0" borderId="0">
      <protection locked="0"/>
    </xf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1" fillId="0" borderId="0"/>
    <xf numFmtId="0" fontId="2" fillId="0" borderId="0"/>
    <xf numFmtId="0" fontId="1" fillId="0" borderId="0"/>
    <xf numFmtId="0" fontId="7" fillId="0" borderId="0"/>
    <xf numFmtId="167" fontId="2" fillId="0" borderId="0" applyFont="0" applyFill="0" applyBorder="0" applyAlignment="0" applyProtection="0"/>
    <xf numFmtId="0" fontId="1" fillId="0" borderId="0"/>
    <xf numFmtId="0" fontId="9" fillId="0" borderId="0"/>
    <xf numFmtId="0" fontId="26" fillId="0" borderId="0"/>
    <xf numFmtId="0" fontId="9" fillId="0" borderId="0"/>
    <xf numFmtId="0" fontId="25" fillId="0" borderId="0">
      <alignment vertical="center"/>
    </xf>
    <xf numFmtId="0" fontId="27" fillId="0" borderId="0"/>
    <xf numFmtId="0" fontId="9" fillId="0" borderId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2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3" fillId="0" borderId="0"/>
    <xf numFmtId="199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97" fontId="4" fillId="0" borderId="14" applyBorder="0">
      <protection hidden="1"/>
    </xf>
    <xf numFmtId="16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167" fontId="9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9" fillId="0" borderId="0"/>
    <xf numFmtId="0" fontId="3" fillId="0" borderId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8" borderId="5" applyNumberFormat="0" applyAlignment="0" applyProtection="0"/>
    <xf numFmtId="0" fontId="32" fillId="21" borderId="6" applyNumberFormat="0" applyAlignment="0" applyProtection="0"/>
    <xf numFmtId="0" fontId="33" fillId="21" borderId="5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22" borderId="11" applyNumberFormat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3" fillId="0" borderId="0"/>
    <xf numFmtId="0" fontId="3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43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8" borderId="15" applyNumberFormat="0" applyAlignment="0" applyProtection="0"/>
    <xf numFmtId="0" fontId="32" fillId="21" borderId="16" applyNumberFormat="0" applyAlignment="0" applyProtection="0"/>
    <xf numFmtId="0" fontId="33" fillId="21" borderId="15" applyNumberFormat="0" applyAlignment="0" applyProtection="0"/>
    <xf numFmtId="0" fontId="37" fillId="0" borderId="17" applyNumberFormat="0" applyFill="0" applyAlignment="0" applyProtection="0"/>
    <xf numFmtId="0" fontId="2" fillId="24" borderId="18" applyNumberFormat="0" applyFont="0" applyAlignment="0" applyProtection="0"/>
  </cellStyleXfs>
  <cellXfs count="43">
    <xf numFmtId="0" fontId="0" fillId="0" borderId="0" xfId="0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19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21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1" xfId="2" applyNumberFormat="1" applyFont="1" applyFill="1" applyBorder="1" applyAlignment="1">
      <alignment horizontal="center" vertical="center" wrapText="1"/>
    </xf>
    <xf numFmtId="3" fontId="48" fillId="2" borderId="3" xfId="2" applyNumberFormat="1" applyFont="1" applyFill="1" applyBorder="1" applyAlignment="1">
      <alignment horizontal="center" vertical="center" wrapText="1"/>
    </xf>
    <xf numFmtId="3" fontId="48" fillId="2" borderId="22" xfId="2" applyNumberFormat="1" applyFont="1" applyFill="1" applyBorder="1" applyAlignment="1">
      <alignment horizontal="center" vertical="center" wrapText="1"/>
    </xf>
    <xf numFmtId="3" fontId="24" fillId="2" borderId="3" xfId="2" applyNumberFormat="1" applyFont="1" applyFill="1" applyBorder="1" applyAlignment="1">
      <alignment horizontal="center" vertical="center" wrapText="1"/>
    </xf>
    <xf numFmtId="3" fontId="24" fillId="2" borderId="19" xfId="2" applyNumberFormat="1" applyFont="1" applyFill="1" applyBorder="1" applyAlignment="1">
      <alignment horizontal="center" vertical="center" wrapText="1"/>
    </xf>
    <xf numFmtId="3" fontId="24" fillId="2" borderId="19" xfId="1" applyNumberFormat="1" applyFont="1" applyFill="1" applyBorder="1" applyAlignment="1">
      <alignment horizontal="center" vertical="center" wrapText="1"/>
    </xf>
    <xf numFmtId="3" fontId="24" fillId="2" borderId="19" xfId="145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3" fontId="24" fillId="2" borderId="1" xfId="145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 vertical="center"/>
    </xf>
    <xf numFmtId="0" fontId="24" fillId="2" borderId="1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wrapText="1"/>
    </xf>
    <xf numFmtId="3" fontId="24" fillId="2" borderId="19" xfId="0" applyNumberFormat="1" applyFont="1" applyFill="1" applyBorder="1" applyAlignment="1">
      <alignment horizontal="center" wrapText="1"/>
    </xf>
    <xf numFmtId="3" fontId="24" fillId="2" borderId="20" xfId="0" applyNumberFormat="1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3" fontId="48" fillId="2" borderId="19" xfId="0" applyNumberFormat="1" applyFont="1" applyFill="1" applyBorder="1" applyAlignment="1">
      <alignment horizontal="center" vertical="center"/>
    </xf>
    <xf numFmtId="3" fontId="24" fillId="2" borderId="19" xfId="0" applyNumberFormat="1" applyFont="1" applyFill="1" applyBorder="1" applyAlignment="1">
      <alignment horizontal="center" vertical="center"/>
    </xf>
    <xf numFmtId="3" fontId="48" fillId="2" borderId="0" xfId="0" applyNumberFormat="1" applyFont="1" applyFill="1" applyAlignment="1">
      <alignment horizontal="center" vertical="center"/>
    </xf>
    <xf numFmtId="3" fontId="49" fillId="2" borderId="0" xfId="0" applyNumberFormat="1" applyFont="1" applyFill="1" applyAlignment="1">
      <alignment horizontal="center" vertical="center"/>
    </xf>
    <xf numFmtId="3" fontId="48" fillId="2" borderId="0" xfId="0" applyNumberFormat="1" applyFont="1" applyFill="1" applyAlignment="1">
      <alignment horizontal="left" vertical="center"/>
    </xf>
    <xf numFmtId="3" fontId="48" fillId="2" borderId="0" xfId="0" applyNumberFormat="1" applyFont="1" applyFill="1" applyAlignment="1">
      <alignment vertical="center"/>
    </xf>
    <xf numFmtId="0" fontId="50" fillId="2" borderId="0" xfId="0" applyFont="1" applyFill="1" applyAlignment="1">
      <alignment wrapText="1"/>
    </xf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3" fontId="48" fillId="2" borderId="4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/>
    </xf>
    <xf numFmtId="3" fontId="48" fillId="2" borderId="0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left" vertical="center" wrapText="1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4"/>
  <sheetViews>
    <sheetView tabSelected="1" view="pageBreakPreview" zoomScale="74" zoomScaleNormal="80" zoomScaleSheetLayoutView="74" workbookViewId="0">
      <selection activeCell="G13" sqref="G13"/>
    </sheetView>
  </sheetViews>
  <sheetFormatPr defaultRowHeight="15"/>
  <cols>
    <col min="1" max="1" width="7.7109375" style="7" customWidth="1"/>
    <col min="2" max="2" width="29.28515625" style="7" customWidth="1"/>
    <col min="3" max="3" width="14.28515625" style="7" customWidth="1"/>
    <col min="4" max="4" width="28.5703125" style="7" customWidth="1"/>
    <col min="5" max="5" width="15.42578125" style="7" customWidth="1"/>
    <col min="6" max="6" width="13.7109375" style="7" customWidth="1"/>
    <col min="7" max="7" width="16.85546875" style="7" customWidth="1"/>
    <col min="8" max="8" width="16.85546875" style="7" hidden="1" customWidth="1"/>
    <col min="9" max="9" width="14.85546875" style="7" customWidth="1"/>
    <col min="10" max="10" width="13.7109375" style="7" customWidth="1"/>
    <col min="11" max="11" width="22.140625" style="7" customWidth="1"/>
    <col min="12" max="12" width="6.140625" style="7" hidden="1" customWidth="1"/>
    <col min="13" max="13" width="21.42578125" style="7" customWidth="1"/>
    <col min="14" max="14" width="20.28515625" style="7" customWidth="1"/>
    <col min="15" max="15" width="18.140625" style="7" customWidth="1"/>
    <col min="16" max="16" width="15.5703125" style="7" customWidth="1"/>
    <col min="17" max="17" width="9.140625" style="7" customWidth="1"/>
    <col min="18" max="16384" width="9.140625" style="7"/>
  </cols>
  <sheetData>
    <row r="1" spans="1:15">
      <c r="A1" s="6"/>
      <c r="B1" s="6"/>
      <c r="C1" s="6"/>
      <c r="D1" s="6"/>
      <c r="E1" s="6"/>
      <c r="F1" s="6"/>
      <c r="G1" s="6"/>
      <c r="H1" s="6"/>
      <c r="I1" s="6"/>
      <c r="J1" s="39"/>
      <c r="K1" s="39"/>
      <c r="L1" s="39"/>
    </row>
    <row r="2" spans="1:15">
      <c r="A2" s="6"/>
      <c r="B2" s="6"/>
      <c r="C2" s="6"/>
      <c r="D2" s="6"/>
      <c r="E2" s="6"/>
      <c r="F2" s="6"/>
      <c r="G2" s="6"/>
      <c r="H2" s="6"/>
      <c r="I2" s="6"/>
      <c r="J2" s="39" t="s">
        <v>0</v>
      </c>
      <c r="K2" s="39"/>
      <c r="L2" s="8"/>
    </row>
    <row r="3" spans="1:15" ht="15" customHeight="1">
      <c r="A3" s="6"/>
      <c r="B3" s="6"/>
      <c r="C3" s="6"/>
      <c r="D3" s="6"/>
      <c r="E3" s="6"/>
      <c r="F3" s="6"/>
      <c r="G3" s="6"/>
      <c r="H3" s="6"/>
      <c r="I3" s="6"/>
      <c r="J3" s="42" t="s">
        <v>207</v>
      </c>
      <c r="K3" s="42"/>
      <c r="L3" s="42"/>
      <c r="M3" s="42"/>
    </row>
    <row r="4" spans="1:15">
      <c r="A4" s="6"/>
      <c r="B4" s="6"/>
      <c r="C4" s="6"/>
      <c r="D4" s="6"/>
      <c r="E4" s="6"/>
      <c r="F4" s="6"/>
      <c r="G4" s="6"/>
      <c r="H4" s="6"/>
      <c r="I4" s="6"/>
      <c r="J4" s="39" t="s">
        <v>21</v>
      </c>
      <c r="K4" s="39"/>
      <c r="L4" s="8"/>
    </row>
    <row r="5" spans="1:15" ht="15" customHeight="1">
      <c r="A5" s="6"/>
      <c r="B5" s="6"/>
      <c r="C5" s="6"/>
      <c r="D5" s="6"/>
      <c r="E5" s="6"/>
      <c r="F5" s="6"/>
      <c r="G5" s="6"/>
      <c r="H5" s="6"/>
      <c r="I5" s="6"/>
      <c r="J5" s="42" t="s">
        <v>182</v>
      </c>
      <c r="K5" s="42"/>
      <c r="L5" s="42"/>
      <c r="M5" s="42"/>
    </row>
    <row r="6" spans="1:15">
      <c r="A6" s="6"/>
      <c r="B6" s="6"/>
      <c r="C6" s="6"/>
      <c r="D6" s="6"/>
      <c r="E6" s="6"/>
      <c r="F6" s="6"/>
      <c r="G6" s="6"/>
      <c r="H6" s="6"/>
      <c r="I6" s="6"/>
      <c r="J6" s="40"/>
      <c r="K6" s="40"/>
      <c r="L6" s="8"/>
    </row>
    <row r="7" spans="1:15" ht="15" customHeight="1">
      <c r="A7" s="6"/>
      <c r="B7" s="6"/>
      <c r="C7" s="41" t="s">
        <v>183</v>
      </c>
      <c r="D7" s="41"/>
      <c r="E7" s="41"/>
      <c r="F7" s="41"/>
      <c r="G7" s="41"/>
      <c r="H7" s="41"/>
      <c r="I7" s="41"/>
      <c r="J7" s="41"/>
      <c r="K7" s="9"/>
      <c r="L7" s="8"/>
    </row>
    <row r="8" spans="1:15" ht="15" customHeight="1">
      <c r="A8" s="6"/>
      <c r="B8" s="6"/>
      <c r="C8" s="38" t="s">
        <v>22</v>
      </c>
      <c r="D8" s="38"/>
      <c r="E8" s="38"/>
      <c r="F8" s="38"/>
      <c r="G8" s="38"/>
      <c r="H8" s="38"/>
      <c r="I8" s="38"/>
      <c r="J8" s="38"/>
      <c r="K8" s="8"/>
      <c r="L8" s="8"/>
    </row>
    <row r="9" spans="1:15" ht="128.25">
      <c r="A9" s="10" t="s">
        <v>11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1"/>
      <c r="I9" s="10" t="s">
        <v>7</v>
      </c>
      <c r="J9" s="10" t="s">
        <v>8</v>
      </c>
      <c r="K9" s="10" t="s">
        <v>9</v>
      </c>
      <c r="L9" s="12" t="s">
        <v>10</v>
      </c>
      <c r="M9" s="10" t="s">
        <v>54</v>
      </c>
    </row>
    <row r="10" spans="1:15" ht="81" customHeight="1">
      <c r="A10" s="13">
        <v>1</v>
      </c>
      <c r="B10" s="14" t="s">
        <v>13</v>
      </c>
      <c r="C10" s="15" t="s">
        <v>15</v>
      </c>
      <c r="D10" s="14" t="s">
        <v>60</v>
      </c>
      <c r="E10" s="16" t="s">
        <v>14</v>
      </c>
      <c r="F10" s="2">
        <v>1</v>
      </c>
      <c r="G10" s="2">
        <f>K10/F10</f>
        <v>1638000</v>
      </c>
      <c r="H10" s="2"/>
      <c r="I10" s="17" t="s">
        <v>20</v>
      </c>
      <c r="J10" s="15" t="s">
        <v>49</v>
      </c>
      <c r="K10" s="16">
        <v>1638000</v>
      </c>
      <c r="L10" s="6"/>
      <c r="M10" s="16">
        <v>1638000</v>
      </c>
    </row>
    <row r="11" spans="1:15" ht="65.25" customHeight="1">
      <c r="A11" s="13">
        <v>2</v>
      </c>
      <c r="B11" s="13" t="s">
        <v>50</v>
      </c>
      <c r="C11" s="15" t="s">
        <v>15</v>
      </c>
      <c r="D11" s="13" t="s">
        <v>59</v>
      </c>
      <c r="E11" s="16" t="s">
        <v>14</v>
      </c>
      <c r="F11" s="2">
        <v>1</v>
      </c>
      <c r="G11" s="2">
        <f t="shared" ref="G11:G13" si="0">K11/F11</f>
        <v>5160000</v>
      </c>
      <c r="H11" s="2"/>
      <c r="I11" s="17" t="s">
        <v>20</v>
      </c>
      <c r="J11" s="15" t="s">
        <v>49</v>
      </c>
      <c r="K11" s="16">
        <v>5160000</v>
      </c>
      <c r="L11" s="6"/>
      <c r="M11" s="16">
        <v>5160000</v>
      </c>
    </row>
    <row r="12" spans="1:15" ht="91.5" customHeight="1">
      <c r="A12" s="13">
        <v>3</v>
      </c>
      <c r="B12" s="3" t="s">
        <v>208</v>
      </c>
      <c r="C12" s="15" t="s">
        <v>15</v>
      </c>
      <c r="D12" s="2" t="s">
        <v>209</v>
      </c>
      <c r="E12" s="16" t="s">
        <v>14</v>
      </c>
      <c r="F12" s="2">
        <v>1</v>
      </c>
      <c r="G12" s="2">
        <f t="shared" si="0"/>
        <v>6658928.5714285709</v>
      </c>
      <c r="H12" s="2"/>
      <c r="I12" s="17" t="s">
        <v>18</v>
      </c>
      <c r="J12" s="15" t="s">
        <v>49</v>
      </c>
      <c r="K12" s="16">
        <f t="shared" ref="K12:K14" si="1">M12/1.12</f>
        <v>6658928.5714285709</v>
      </c>
      <c r="L12" s="6"/>
      <c r="M12" s="16">
        <v>7458000</v>
      </c>
    </row>
    <row r="13" spans="1:15" ht="91.5" customHeight="1">
      <c r="A13" s="13">
        <v>4</v>
      </c>
      <c r="B13" s="3" t="s">
        <v>24</v>
      </c>
      <c r="C13" s="15" t="s">
        <v>15</v>
      </c>
      <c r="D13" s="2" t="s">
        <v>23</v>
      </c>
      <c r="E13" s="16" t="s">
        <v>14</v>
      </c>
      <c r="F13" s="2">
        <v>1</v>
      </c>
      <c r="G13" s="2">
        <f t="shared" si="0"/>
        <v>5590178.5714285709</v>
      </c>
      <c r="H13" s="2"/>
      <c r="I13" s="17" t="s">
        <v>18</v>
      </c>
      <c r="J13" s="15" t="s">
        <v>49</v>
      </c>
      <c r="K13" s="16">
        <f t="shared" si="1"/>
        <v>5590178.5714285709</v>
      </c>
      <c r="L13" s="6"/>
      <c r="M13" s="16">
        <v>6261000</v>
      </c>
    </row>
    <row r="14" spans="1:15" ht="75" customHeight="1">
      <c r="A14" s="13">
        <v>5</v>
      </c>
      <c r="B14" s="4" t="s">
        <v>210</v>
      </c>
      <c r="C14" s="15" t="s">
        <v>15</v>
      </c>
      <c r="D14" s="2" t="s">
        <v>23</v>
      </c>
      <c r="E14" s="16" t="s">
        <v>14</v>
      </c>
      <c r="F14" s="2">
        <v>1</v>
      </c>
      <c r="G14" s="2">
        <f>K14/F14</f>
        <v>201785.71428571426</v>
      </c>
      <c r="H14" s="2"/>
      <c r="I14" s="17" t="s">
        <v>58</v>
      </c>
      <c r="J14" s="15" t="s">
        <v>57</v>
      </c>
      <c r="K14" s="16">
        <f t="shared" si="1"/>
        <v>201785.71428571426</v>
      </c>
      <c r="L14" s="6"/>
      <c r="M14" s="16">
        <v>226000</v>
      </c>
    </row>
    <row r="15" spans="1:15" ht="91.5" customHeight="1">
      <c r="A15" s="13">
        <v>6</v>
      </c>
      <c r="B15" s="4" t="s">
        <v>211</v>
      </c>
      <c r="C15" s="18" t="s">
        <v>15</v>
      </c>
      <c r="D15" s="4" t="s">
        <v>212</v>
      </c>
      <c r="E15" s="16" t="s">
        <v>14</v>
      </c>
      <c r="F15" s="2">
        <v>1</v>
      </c>
      <c r="G15" s="2">
        <f>K15</f>
        <v>1665650</v>
      </c>
      <c r="H15" s="2"/>
      <c r="I15" s="17" t="s">
        <v>206</v>
      </c>
      <c r="J15" s="15" t="s">
        <v>56</v>
      </c>
      <c r="K15" s="19">
        <v>1665650</v>
      </c>
      <c r="L15" s="6"/>
      <c r="M15" s="19">
        <v>1665650</v>
      </c>
      <c r="O15" s="20"/>
    </row>
    <row r="16" spans="1:15" ht="91.5" customHeight="1">
      <c r="A16" s="13">
        <v>7</v>
      </c>
      <c r="B16" s="4" t="s">
        <v>26</v>
      </c>
      <c r="C16" s="15" t="s">
        <v>16</v>
      </c>
      <c r="D16" s="2" t="s">
        <v>28</v>
      </c>
      <c r="E16" s="16" t="s">
        <v>19</v>
      </c>
      <c r="F16" s="2">
        <v>1</v>
      </c>
      <c r="G16" s="1">
        <v>272047322</v>
      </c>
      <c r="H16" s="2"/>
      <c r="I16" s="17" t="s">
        <v>51</v>
      </c>
      <c r="J16" s="18" t="s">
        <v>49</v>
      </c>
      <c r="K16" s="19">
        <f t="shared" ref="K16:K41" si="2">M16/1.12</f>
        <v>272047321.4285714</v>
      </c>
      <c r="L16" s="6"/>
      <c r="M16" s="16">
        <v>304693000</v>
      </c>
    </row>
    <row r="17" spans="1:13" ht="91.5" customHeight="1">
      <c r="A17" s="13">
        <v>8</v>
      </c>
      <c r="B17" s="2" t="s">
        <v>30</v>
      </c>
      <c r="C17" s="15" t="s">
        <v>16</v>
      </c>
      <c r="D17" s="2" t="s">
        <v>27</v>
      </c>
      <c r="E17" s="16" t="s">
        <v>19</v>
      </c>
      <c r="F17" s="2">
        <v>1</v>
      </c>
      <c r="G17" s="1">
        <v>56964286</v>
      </c>
      <c r="H17" s="2"/>
      <c r="I17" s="17" t="s">
        <v>51</v>
      </c>
      <c r="J17" s="18" t="s">
        <v>49</v>
      </c>
      <c r="K17" s="19">
        <f t="shared" si="2"/>
        <v>56964285.714285709</v>
      </c>
      <c r="L17" s="6"/>
      <c r="M17" s="16">
        <v>63800000</v>
      </c>
    </row>
    <row r="18" spans="1:13" ht="91.5" customHeight="1">
      <c r="A18" s="13">
        <v>9</v>
      </c>
      <c r="B18" s="4" t="s">
        <v>29</v>
      </c>
      <c r="C18" s="15" t="s">
        <v>16</v>
      </c>
      <c r="D18" s="2" t="s">
        <v>31</v>
      </c>
      <c r="E18" s="16" t="s">
        <v>19</v>
      </c>
      <c r="F18" s="2">
        <v>1</v>
      </c>
      <c r="G18" s="1">
        <v>267771429</v>
      </c>
      <c r="H18" s="2"/>
      <c r="I18" s="17" t="s">
        <v>51</v>
      </c>
      <c r="J18" s="18" t="s">
        <v>49</v>
      </c>
      <c r="K18" s="19">
        <f t="shared" si="2"/>
        <v>267771428.57142854</v>
      </c>
      <c r="L18" s="6"/>
      <c r="M18" s="16">
        <v>299904000</v>
      </c>
    </row>
    <row r="19" spans="1:13" ht="76.5" customHeight="1">
      <c r="A19" s="13">
        <v>10</v>
      </c>
      <c r="B19" s="2" t="s">
        <v>32</v>
      </c>
      <c r="C19" s="15" t="s">
        <v>16</v>
      </c>
      <c r="D19" s="2" t="s">
        <v>33</v>
      </c>
      <c r="E19" s="16" t="s">
        <v>19</v>
      </c>
      <c r="F19" s="2">
        <v>1</v>
      </c>
      <c r="G19" s="1">
        <f>K19</f>
        <v>45100892.857142851</v>
      </c>
      <c r="H19" s="2"/>
      <c r="I19" s="17" t="s">
        <v>51</v>
      </c>
      <c r="J19" s="18" t="s">
        <v>49</v>
      </c>
      <c r="K19" s="19">
        <f t="shared" si="2"/>
        <v>45100892.857142851</v>
      </c>
      <c r="L19" s="6"/>
      <c r="M19" s="16">
        <v>50513000</v>
      </c>
    </row>
    <row r="20" spans="1:13" ht="75" customHeight="1">
      <c r="A20" s="13">
        <v>11</v>
      </c>
      <c r="B20" s="21" t="s">
        <v>231</v>
      </c>
      <c r="C20" s="15" t="s">
        <v>16</v>
      </c>
      <c r="D20" s="22" t="s">
        <v>231</v>
      </c>
      <c r="E20" s="16" t="s">
        <v>19</v>
      </c>
      <c r="F20" s="2">
        <v>1</v>
      </c>
      <c r="G20" s="2">
        <f>F20*K20</f>
        <v>283035714.28571427</v>
      </c>
      <c r="H20" s="2"/>
      <c r="I20" s="17" t="s">
        <v>25</v>
      </c>
      <c r="J20" s="18" t="s">
        <v>49</v>
      </c>
      <c r="K20" s="16">
        <f>M20/1.12</f>
        <v>283035714.28571427</v>
      </c>
      <c r="L20" s="6"/>
      <c r="M20" s="16">
        <v>317000000</v>
      </c>
    </row>
    <row r="21" spans="1:13" ht="77.25" customHeight="1">
      <c r="A21" s="13">
        <v>12</v>
      </c>
      <c r="B21" s="4" t="s">
        <v>39</v>
      </c>
      <c r="C21" s="15" t="s">
        <v>16</v>
      </c>
      <c r="D21" s="2" t="s">
        <v>34</v>
      </c>
      <c r="E21" s="16" t="s">
        <v>19</v>
      </c>
      <c r="F21" s="2">
        <v>1</v>
      </c>
      <c r="G21" s="1">
        <f>K21*F21</f>
        <v>151338171.4285714</v>
      </c>
      <c r="H21" s="2"/>
      <c r="I21" s="17" t="s">
        <v>51</v>
      </c>
      <c r="J21" s="18" t="s">
        <v>49</v>
      </c>
      <c r="K21" s="19">
        <f t="shared" si="2"/>
        <v>151338171.4285714</v>
      </c>
      <c r="L21" s="6"/>
      <c r="M21" s="16">
        <v>169498752</v>
      </c>
    </row>
    <row r="22" spans="1:13" ht="77.25" customHeight="1">
      <c r="A22" s="13">
        <v>13</v>
      </c>
      <c r="B22" s="4" t="s">
        <v>35</v>
      </c>
      <c r="C22" s="15" t="s">
        <v>16</v>
      </c>
      <c r="D22" s="2" t="s">
        <v>36</v>
      </c>
      <c r="E22" s="16" t="s">
        <v>19</v>
      </c>
      <c r="F22" s="2">
        <v>1</v>
      </c>
      <c r="G22" s="1">
        <v>65508929</v>
      </c>
      <c r="H22" s="2"/>
      <c r="I22" s="17" t="s">
        <v>51</v>
      </c>
      <c r="J22" s="18" t="s">
        <v>49</v>
      </c>
      <c r="K22" s="19">
        <f t="shared" si="2"/>
        <v>65508928.571428567</v>
      </c>
      <c r="L22" s="6"/>
      <c r="M22" s="16">
        <v>73370000</v>
      </c>
    </row>
    <row r="23" spans="1:13" ht="91.5" customHeight="1">
      <c r="A23" s="13">
        <v>14</v>
      </c>
      <c r="B23" s="4" t="s">
        <v>202</v>
      </c>
      <c r="C23" s="15" t="s">
        <v>15</v>
      </c>
      <c r="D23" s="2" t="s">
        <v>203</v>
      </c>
      <c r="E23" s="16" t="s">
        <v>19</v>
      </c>
      <c r="F23" s="2">
        <v>1</v>
      </c>
      <c r="G23" s="2">
        <v>151358248</v>
      </c>
      <c r="H23" s="2"/>
      <c r="I23" s="17" t="s">
        <v>204</v>
      </c>
      <c r="J23" s="18" t="s">
        <v>49</v>
      </c>
      <c r="K23" s="2">
        <v>151358248</v>
      </c>
      <c r="L23" s="6"/>
      <c r="M23" s="2">
        <v>151358248</v>
      </c>
    </row>
    <row r="24" spans="1:13" ht="80.25" customHeight="1">
      <c r="A24" s="13">
        <v>15</v>
      </c>
      <c r="B24" s="4" t="s">
        <v>37</v>
      </c>
      <c r="C24" s="15" t="s">
        <v>16</v>
      </c>
      <c r="D24" s="2" t="s">
        <v>38</v>
      </c>
      <c r="E24" s="16" t="s">
        <v>19</v>
      </c>
      <c r="F24" s="2">
        <v>1</v>
      </c>
      <c r="G24" s="1">
        <v>62377700</v>
      </c>
      <c r="H24" s="2"/>
      <c r="I24" s="17" t="s">
        <v>51</v>
      </c>
      <c r="J24" s="18" t="s">
        <v>49</v>
      </c>
      <c r="K24" s="19">
        <f t="shared" si="2"/>
        <v>62377678.571428567</v>
      </c>
      <c r="L24" s="6"/>
      <c r="M24" s="16">
        <v>69863000</v>
      </c>
    </row>
    <row r="25" spans="1:13" ht="76.5" customHeight="1">
      <c r="A25" s="13">
        <v>16</v>
      </c>
      <c r="B25" s="2" t="s">
        <v>40</v>
      </c>
      <c r="C25" s="15" t="s">
        <v>17</v>
      </c>
      <c r="D25" s="2" t="s">
        <v>45</v>
      </c>
      <c r="E25" s="16" t="s">
        <v>19</v>
      </c>
      <c r="F25" s="2">
        <v>1</v>
      </c>
      <c r="G25" s="1">
        <f t="shared" ref="G25:G31" si="3">K25/F25</f>
        <v>8038571.4285714282</v>
      </c>
      <c r="H25" s="2"/>
      <c r="I25" s="17" t="s">
        <v>25</v>
      </c>
      <c r="J25" s="18" t="s">
        <v>49</v>
      </c>
      <c r="K25" s="19">
        <f t="shared" si="2"/>
        <v>8038571.4285714282</v>
      </c>
      <c r="L25" s="6"/>
      <c r="M25" s="2">
        <v>9003200</v>
      </c>
    </row>
    <row r="26" spans="1:13" ht="91.5" customHeight="1">
      <c r="A26" s="13">
        <v>17</v>
      </c>
      <c r="B26" s="4" t="s">
        <v>41</v>
      </c>
      <c r="C26" s="15" t="s">
        <v>16</v>
      </c>
      <c r="D26" s="4" t="s">
        <v>44</v>
      </c>
      <c r="E26" s="16" t="s">
        <v>19</v>
      </c>
      <c r="F26" s="2">
        <v>1</v>
      </c>
      <c r="G26" s="1">
        <f t="shared" si="3"/>
        <v>12080357.142857142</v>
      </c>
      <c r="H26" s="2"/>
      <c r="I26" s="17" t="s">
        <v>48</v>
      </c>
      <c r="J26" s="18" t="s">
        <v>49</v>
      </c>
      <c r="K26" s="19">
        <f t="shared" si="2"/>
        <v>12080357.142857142</v>
      </c>
      <c r="L26" s="6"/>
      <c r="M26" s="2">
        <v>13530000</v>
      </c>
    </row>
    <row r="27" spans="1:13" ht="91.5" customHeight="1">
      <c r="A27" s="13">
        <v>18</v>
      </c>
      <c r="B27" s="4" t="s">
        <v>42</v>
      </c>
      <c r="C27" s="15" t="s">
        <v>17</v>
      </c>
      <c r="D27" s="4" t="s">
        <v>43</v>
      </c>
      <c r="E27" s="16" t="s">
        <v>19</v>
      </c>
      <c r="F27" s="2">
        <v>1</v>
      </c>
      <c r="G27" s="1">
        <f t="shared" si="3"/>
        <v>300000</v>
      </c>
      <c r="H27" s="2"/>
      <c r="I27" s="17" t="s">
        <v>48</v>
      </c>
      <c r="J27" s="18" t="s">
        <v>49</v>
      </c>
      <c r="K27" s="19">
        <f t="shared" si="2"/>
        <v>300000</v>
      </c>
      <c r="L27" s="6"/>
      <c r="M27" s="2">
        <v>336000</v>
      </c>
    </row>
    <row r="28" spans="1:13" ht="105" customHeight="1">
      <c r="A28" s="13">
        <v>19</v>
      </c>
      <c r="B28" s="4" t="s">
        <v>46</v>
      </c>
      <c r="C28" s="15" t="s">
        <v>17</v>
      </c>
      <c r="D28" s="2" t="s">
        <v>47</v>
      </c>
      <c r="E28" s="16" t="s">
        <v>19</v>
      </c>
      <c r="F28" s="2">
        <v>1</v>
      </c>
      <c r="G28" s="1">
        <f t="shared" si="3"/>
        <v>2360000</v>
      </c>
      <c r="H28" s="2"/>
      <c r="I28" s="17" t="s">
        <v>48</v>
      </c>
      <c r="J28" s="18" t="s">
        <v>49</v>
      </c>
      <c r="K28" s="19">
        <v>2360000</v>
      </c>
      <c r="L28" s="6"/>
      <c r="M28" s="2">
        <f>K28*1.12</f>
        <v>2643200.0000000005</v>
      </c>
    </row>
    <row r="29" spans="1:13" ht="105.75" customHeight="1">
      <c r="A29" s="13">
        <v>20</v>
      </c>
      <c r="B29" s="4" t="s">
        <v>198</v>
      </c>
      <c r="C29" s="15" t="s">
        <v>15</v>
      </c>
      <c r="D29" s="5" t="s">
        <v>205</v>
      </c>
      <c r="E29" s="16" t="s">
        <v>14</v>
      </c>
      <c r="F29" s="2">
        <v>1</v>
      </c>
      <c r="G29" s="2">
        <f t="shared" si="3"/>
        <v>12321.428571428571</v>
      </c>
      <c r="H29" s="2"/>
      <c r="I29" s="17" t="s">
        <v>199</v>
      </c>
      <c r="J29" s="18" t="s">
        <v>49</v>
      </c>
      <c r="K29" s="16">
        <f t="shared" si="2"/>
        <v>12321.428571428571</v>
      </c>
      <c r="L29" s="6"/>
      <c r="M29" s="2">
        <v>13800</v>
      </c>
    </row>
    <row r="30" spans="1:13" ht="103.5" customHeight="1">
      <c r="A30" s="13">
        <v>21</v>
      </c>
      <c r="B30" s="4" t="s">
        <v>218</v>
      </c>
      <c r="C30" s="15" t="s">
        <v>15</v>
      </c>
      <c r="D30" s="5" t="s">
        <v>219</v>
      </c>
      <c r="E30" s="16" t="s">
        <v>14</v>
      </c>
      <c r="F30" s="2">
        <v>1</v>
      </c>
      <c r="G30" s="2">
        <f>K30</f>
        <v>80357.142857142855</v>
      </c>
      <c r="H30" s="2"/>
      <c r="I30" s="17" t="s">
        <v>199</v>
      </c>
      <c r="J30" s="18" t="s">
        <v>49</v>
      </c>
      <c r="K30" s="16">
        <f t="shared" si="2"/>
        <v>80357.142857142855</v>
      </c>
      <c r="L30" s="6"/>
      <c r="M30" s="2">
        <v>90000</v>
      </c>
    </row>
    <row r="31" spans="1:13" ht="91.5" customHeight="1">
      <c r="A31" s="13">
        <v>22</v>
      </c>
      <c r="B31" s="4" t="s">
        <v>200</v>
      </c>
      <c r="C31" s="15" t="s">
        <v>15</v>
      </c>
      <c r="D31" s="5" t="s">
        <v>201</v>
      </c>
      <c r="E31" s="16" t="s">
        <v>14</v>
      </c>
      <c r="F31" s="2">
        <v>1</v>
      </c>
      <c r="G31" s="2">
        <f t="shared" si="3"/>
        <v>89285.714285714275</v>
      </c>
      <c r="H31" s="2"/>
      <c r="I31" s="17" t="s">
        <v>185</v>
      </c>
      <c r="J31" s="18" t="s">
        <v>49</v>
      </c>
      <c r="K31" s="16">
        <f t="shared" si="2"/>
        <v>89285.714285714275</v>
      </c>
      <c r="L31" s="6"/>
      <c r="M31" s="2">
        <v>100000</v>
      </c>
    </row>
    <row r="32" spans="1:13" ht="91.5" customHeight="1">
      <c r="A32" s="13">
        <v>23</v>
      </c>
      <c r="B32" s="23" t="s">
        <v>63</v>
      </c>
      <c r="C32" s="15" t="s">
        <v>16</v>
      </c>
      <c r="D32" s="5" t="s">
        <v>64</v>
      </c>
      <c r="E32" s="16" t="s">
        <v>19</v>
      </c>
      <c r="F32" s="2">
        <v>1</v>
      </c>
      <c r="G32" s="2">
        <f>K32/F32</f>
        <v>27938392.857142854</v>
      </c>
      <c r="H32" s="2"/>
      <c r="I32" s="17" t="s">
        <v>18</v>
      </c>
      <c r="J32" s="18" t="s">
        <v>49</v>
      </c>
      <c r="K32" s="16">
        <f t="shared" si="2"/>
        <v>27938392.857142854</v>
      </c>
      <c r="L32" s="6"/>
      <c r="M32" s="2">
        <v>31291000</v>
      </c>
    </row>
    <row r="33" spans="1:13" ht="91.5" customHeight="1">
      <c r="A33" s="13">
        <v>24</v>
      </c>
      <c r="B33" s="23" t="s">
        <v>220</v>
      </c>
      <c r="C33" s="15" t="s">
        <v>16</v>
      </c>
      <c r="D33" s="5" t="s">
        <v>221</v>
      </c>
      <c r="E33" s="16" t="s">
        <v>14</v>
      </c>
      <c r="F33" s="2">
        <v>1</v>
      </c>
      <c r="G33" s="2">
        <f>K33/F33</f>
        <v>8392857.1428571418</v>
      </c>
      <c r="H33" s="2"/>
      <c r="I33" s="17" t="s">
        <v>18</v>
      </c>
      <c r="J33" s="18" t="s">
        <v>49</v>
      </c>
      <c r="K33" s="16">
        <f t="shared" si="2"/>
        <v>8392857.1428571418</v>
      </c>
      <c r="L33" s="6"/>
      <c r="M33" s="2">
        <v>9400000</v>
      </c>
    </row>
    <row r="34" spans="1:13" ht="91.5" customHeight="1">
      <c r="A34" s="13">
        <v>25</v>
      </c>
      <c r="B34" s="21" t="s">
        <v>65</v>
      </c>
      <c r="C34" s="24" t="s">
        <v>17</v>
      </c>
      <c r="D34" s="21" t="s">
        <v>129</v>
      </c>
      <c r="E34" s="21" t="s">
        <v>172</v>
      </c>
      <c r="F34" s="21">
        <v>10</v>
      </c>
      <c r="G34" s="25">
        <f>K34/F34</f>
        <v>66.964285714285708</v>
      </c>
      <c r="H34" s="2"/>
      <c r="I34" s="17" t="s">
        <v>174</v>
      </c>
      <c r="J34" s="18" t="s">
        <v>49</v>
      </c>
      <c r="K34" s="16">
        <f t="shared" si="2"/>
        <v>669.64285714285711</v>
      </c>
      <c r="L34" s="6"/>
      <c r="M34" s="16">
        <v>750</v>
      </c>
    </row>
    <row r="35" spans="1:13" ht="91.5" customHeight="1">
      <c r="A35" s="13">
        <v>26</v>
      </c>
      <c r="B35" s="21" t="s">
        <v>66</v>
      </c>
      <c r="C35" s="24" t="s">
        <v>17</v>
      </c>
      <c r="D35" s="21" t="s">
        <v>232</v>
      </c>
      <c r="E35" s="21" t="s">
        <v>116</v>
      </c>
      <c r="F35" s="21">
        <v>20</v>
      </c>
      <c r="G35" s="25">
        <f t="shared" ref="G35:G92" si="4">K35/F35</f>
        <v>290.17857142857144</v>
      </c>
      <c r="H35" s="2"/>
      <c r="I35" s="17" t="s">
        <v>174</v>
      </c>
      <c r="J35" s="18" t="s">
        <v>49</v>
      </c>
      <c r="K35" s="16">
        <f t="shared" si="2"/>
        <v>5803.5714285714284</v>
      </c>
      <c r="L35" s="6"/>
      <c r="M35" s="16">
        <v>6500</v>
      </c>
    </row>
    <row r="36" spans="1:13" ht="91.5" customHeight="1">
      <c r="A36" s="13">
        <v>27</v>
      </c>
      <c r="B36" s="21" t="s">
        <v>67</v>
      </c>
      <c r="C36" s="24" t="s">
        <v>17</v>
      </c>
      <c r="D36" s="21" t="s">
        <v>130</v>
      </c>
      <c r="E36" s="21" t="s">
        <v>117</v>
      </c>
      <c r="F36" s="21">
        <v>10</v>
      </c>
      <c r="G36" s="25">
        <f t="shared" si="4"/>
        <v>857.14285714285711</v>
      </c>
      <c r="H36" s="2"/>
      <c r="I36" s="17" t="s">
        <v>174</v>
      </c>
      <c r="J36" s="18" t="s">
        <v>49</v>
      </c>
      <c r="K36" s="16">
        <f t="shared" si="2"/>
        <v>8571.4285714285706</v>
      </c>
      <c r="L36" s="6"/>
      <c r="M36" s="16">
        <v>9600</v>
      </c>
    </row>
    <row r="37" spans="1:13" ht="91.5" customHeight="1">
      <c r="A37" s="13">
        <v>28</v>
      </c>
      <c r="B37" s="21" t="s">
        <v>68</v>
      </c>
      <c r="C37" s="24" t="s">
        <v>17</v>
      </c>
      <c r="D37" s="21" t="s">
        <v>131</v>
      </c>
      <c r="E37" s="21" t="s">
        <v>117</v>
      </c>
      <c r="F37" s="21">
        <v>516</v>
      </c>
      <c r="G37" s="25">
        <f t="shared" si="4"/>
        <v>401.78571428571422</v>
      </c>
      <c r="H37" s="2"/>
      <c r="I37" s="17" t="s">
        <v>174</v>
      </c>
      <c r="J37" s="18" t="s">
        <v>49</v>
      </c>
      <c r="K37" s="16">
        <f t="shared" si="2"/>
        <v>207321.42857142855</v>
      </c>
      <c r="L37" s="6"/>
      <c r="M37" s="16">
        <v>232200</v>
      </c>
    </row>
    <row r="38" spans="1:13" ht="91.5" customHeight="1">
      <c r="A38" s="13">
        <v>29</v>
      </c>
      <c r="B38" s="21" t="s">
        <v>69</v>
      </c>
      <c r="C38" s="24" t="s">
        <v>17</v>
      </c>
      <c r="D38" s="21" t="s">
        <v>118</v>
      </c>
      <c r="E38" s="21" t="s">
        <v>119</v>
      </c>
      <c r="F38" s="21">
        <v>20</v>
      </c>
      <c r="G38" s="25">
        <f t="shared" si="4"/>
        <v>276.78571428571428</v>
      </c>
      <c r="H38" s="2"/>
      <c r="I38" s="17" t="s">
        <v>174</v>
      </c>
      <c r="J38" s="18" t="s">
        <v>49</v>
      </c>
      <c r="K38" s="16">
        <f t="shared" si="2"/>
        <v>5535.7142857142853</v>
      </c>
      <c r="L38" s="6"/>
      <c r="M38" s="16">
        <v>6200</v>
      </c>
    </row>
    <row r="39" spans="1:13" ht="91.5" customHeight="1">
      <c r="A39" s="13">
        <v>30</v>
      </c>
      <c r="B39" s="21" t="s">
        <v>70</v>
      </c>
      <c r="C39" s="24" t="s">
        <v>17</v>
      </c>
      <c r="D39" s="21" t="s">
        <v>233</v>
      </c>
      <c r="E39" s="21" t="s">
        <v>119</v>
      </c>
      <c r="F39" s="21">
        <v>10</v>
      </c>
      <c r="G39" s="25">
        <f t="shared" si="4"/>
        <v>857.14285714285711</v>
      </c>
      <c r="H39" s="2"/>
      <c r="I39" s="17" t="s">
        <v>174</v>
      </c>
      <c r="J39" s="18" t="s">
        <v>49</v>
      </c>
      <c r="K39" s="16">
        <f t="shared" si="2"/>
        <v>8571.4285714285706</v>
      </c>
      <c r="L39" s="6"/>
      <c r="M39" s="16">
        <v>9600</v>
      </c>
    </row>
    <row r="40" spans="1:13" ht="91.5" customHeight="1">
      <c r="A40" s="13">
        <v>31</v>
      </c>
      <c r="B40" s="21" t="s">
        <v>71</v>
      </c>
      <c r="C40" s="24" t="s">
        <v>17</v>
      </c>
      <c r="D40" s="21" t="s">
        <v>120</v>
      </c>
      <c r="E40" s="21" t="s">
        <v>119</v>
      </c>
      <c r="F40" s="21">
        <v>10</v>
      </c>
      <c r="G40" s="25">
        <f t="shared" si="4"/>
        <v>892.85714285714278</v>
      </c>
      <c r="H40" s="2"/>
      <c r="I40" s="17" t="s">
        <v>174</v>
      </c>
      <c r="J40" s="18" t="s">
        <v>49</v>
      </c>
      <c r="K40" s="16">
        <f t="shared" si="2"/>
        <v>8928.5714285714275</v>
      </c>
      <c r="L40" s="6"/>
      <c r="M40" s="16">
        <v>10000</v>
      </c>
    </row>
    <row r="41" spans="1:13" ht="91.5" customHeight="1">
      <c r="A41" s="13">
        <v>32</v>
      </c>
      <c r="B41" s="21" t="s">
        <v>72</v>
      </c>
      <c r="C41" s="26" t="s">
        <v>17</v>
      </c>
      <c r="D41" s="21" t="s">
        <v>132</v>
      </c>
      <c r="E41" s="21" t="s">
        <v>119</v>
      </c>
      <c r="F41" s="25">
        <v>500</v>
      </c>
      <c r="G41" s="25">
        <f t="shared" si="4"/>
        <v>8.928571428571427</v>
      </c>
      <c r="H41" s="2"/>
      <c r="I41" s="17" t="s">
        <v>174</v>
      </c>
      <c r="J41" s="18" t="s">
        <v>49</v>
      </c>
      <c r="K41" s="16">
        <f t="shared" si="2"/>
        <v>4464.2857142857138</v>
      </c>
      <c r="L41" s="6"/>
      <c r="M41" s="16">
        <v>5000</v>
      </c>
    </row>
    <row r="42" spans="1:13" ht="91.5" customHeight="1">
      <c r="A42" s="13">
        <v>33</v>
      </c>
      <c r="B42" s="21" t="s">
        <v>72</v>
      </c>
      <c r="C42" s="24" t="s">
        <v>17</v>
      </c>
      <c r="D42" s="21" t="s">
        <v>133</v>
      </c>
      <c r="E42" s="21" t="s">
        <v>119</v>
      </c>
      <c r="F42" s="21">
        <v>300</v>
      </c>
      <c r="G42" s="25">
        <f t="shared" si="4"/>
        <v>13.392857142857142</v>
      </c>
      <c r="H42" s="2"/>
      <c r="I42" s="17" t="s">
        <v>174</v>
      </c>
      <c r="J42" s="18" t="s">
        <v>49</v>
      </c>
      <c r="K42" s="16">
        <f t="shared" ref="K42:K73" si="5">M42/1.12</f>
        <v>4017.8571428571427</v>
      </c>
      <c r="L42" s="6"/>
      <c r="M42" s="16">
        <v>4500</v>
      </c>
    </row>
    <row r="43" spans="1:13" ht="91.5" customHeight="1">
      <c r="A43" s="13">
        <v>34</v>
      </c>
      <c r="B43" s="21" t="s">
        <v>73</v>
      </c>
      <c r="C43" s="24" t="s">
        <v>17</v>
      </c>
      <c r="D43" s="21" t="s">
        <v>134</v>
      </c>
      <c r="E43" s="21" t="s">
        <v>119</v>
      </c>
      <c r="F43" s="21">
        <v>6</v>
      </c>
      <c r="G43" s="25">
        <f t="shared" si="4"/>
        <v>80.357142857142847</v>
      </c>
      <c r="H43" s="2"/>
      <c r="I43" s="17" t="s">
        <v>174</v>
      </c>
      <c r="J43" s="18" t="s">
        <v>49</v>
      </c>
      <c r="K43" s="16">
        <f t="shared" si="5"/>
        <v>482.14285714285711</v>
      </c>
      <c r="L43" s="6"/>
      <c r="M43" s="16">
        <v>540</v>
      </c>
    </row>
    <row r="44" spans="1:13" ht="91.5" customHeight="1">
      <c r="A44" s="13">
        <v>35</v>
      </c>
      <c r="B44" s="21" t="s">
        <v>74</v>
      </c>
      <c r="C44" s="24" t="s">
        <v>17</v>
      </c>
      <c r="D44" s="21" t="s">
        <v>135</v>
      </c>
      <c r="E44" s="21" t="s">
        <v>119</v>
      </c>
      <c r="F44" s="21">
        <v>15</v>
      </c>
      <c r="G44" s="25">
        <f t="shared" si="4"/>
        <v>1312.4999999999998</v>
      </c>
      <c r="H44" s="2"/>
      <c r="I44" s="17" t="s">
        <v>174</v>
      </c>
      <c r="J44" s="18" t="s">
        <v>49</v>
      </c>
      <c r="K44" s="16">
        <f t="shared" si="5"/>
        <v>19687.499999999996</v>
      </c>
      <c r="L44" s="6"/>
      <c r="M44" s="16">
        <v>22050</v>
      </c>
    </row>
    <row r="45" spans="1:13" ht="91.5" customHeight="1">
      <c r="A45" s="13">
        <v>36</v>
      </c>
      <c r="B45" s="21" t="s">
        <v>75</v>
      </c>
      <c r="C45" s="24" t="s">
        <v>17</v>
      </c>
      <c r="D45" s="21" t="s">
        <v>136</v>
      </c>
      <c r="E45" s="21" t="s">
        <v>119</v>
      </c>
      <c r="F45" s="21">
        <v>45</v>
      </c>
      <c r="G45" s="25">
        <f t="shared" si="4"/>
        <v>124.99999999999999</v>
      </c>
      <c r="H45" s="2"/>
      <c r="I45" s="17" t="s">
        <v>174</v>
      </c>
      <c r="J45" s="18" t="s">
        <v>49</v>
      </c>
      <c r="K45" s="16">
        <f t="shared" si="5"/>
        <v>5624.9999999999991</v>
      </c>
      <c r="L45" s="6"/>
      <c r="M45" s="16">
        <v>6300</v>
      </c>
    </row>
    <row r="46" spans="1:13" ht="91.5" customHeight="1">
      <c r="A46" s="13">
        <v>37</v>
      </c>
      <c r="B46" s="21" t="s">
        <v>76</v>
      </c>
      <c r="C46" s="24" t="s">
        <v>17</v>
      </c>
      <c r="D46" s="21"/>
      <c r="E46" s="21"/>
      <c r="F46" s="21">
        <v>129</v>
      </c>
      <c r="G46" s="25">
        <f t="shared" si="4"/>
        <v>13.392857142857142</v>
      </c>
      <c r="H46" s="2"/>
      <c r="I46" s="17" t="s">
        <v>174</v>
      </c>
      <c r="J46" s="18" t="s">
        <v>49</v>
      </c>
      <c r="K46" s="16">
        <f t="shared" si="5"/>
        <v>1727.6785714285713</v>
      </c>
      <c r="L46" s="6"/>
      <c r="M46" s="16">
        <v>1935</v>
      </c>
    </row>
    <row r="47" spans="1:13" ht="91.5" customHeight="1">
      <c r="A47" s="13">
        <v>38</v>
      </c>
      <c r="B47" s="21" t="s">
        <v>77</v>
      </c>
      <c r="C47" s="24" t="s">
        <v>17</v>
      </c>
      <c r="D47" s="21" t="s">
        <v>121</v>
      </c>
      <c r="E47" s="21" t="s">
        <v>119</v>
      </c>
      <c r="F47" s="21">
        <v>6</v>
      </c>
      <c r="G47" s="25">
        <f t="shared" si="4"/>
        <v>41.964285714285708</v>
      </c>
      <c r="H47" s="2"/>
      <c r="I47" s="17" t="s">
        <v>174</v>
      </c>
      <c r="J47" s="18" t="s">
        <v>49</v>
      </c>
      <c r="K47" s="16">
        <f t="shared" si="5"/>
        <v>251.78571428571425</v>
      </c>
      <c r="L47" s="6"/>
      <c r="M47" s="16">
        <v>282</v>
      </c>
    </row>
    <row r="48" spans="1:13" ht="91.5" customHeight="1">
      <c r="A48" s="13">
        <v>39</v>
      </c>
      <c r="B48" s="21" t="s">
        <v>78</v>
      </c>
      <c r="C48" s="24" t="s">
        <v>17</v>
      </c>
      <c r="D48" s="21" t="s">
        <v>234</v>
      </c>
      <c r="E48" s="21" t="s">
        <v>119</v>
      </c>
      <c r="F48" s="21">
        <v>40</v>
      </c>
      <c r="G48" s="25">
        <f t="shared" si="4"/>
        <v>91.071428571428569</v>
      </c>
      <c r="H48" s="2"/>
      <c r="I48" s="17" t="s">
        <v>174</v>
      </c>
      <c r="J48" s="18" t="s">
        <v>49</v>
      </c>
      <c r="K48" s="16">
        <f t="shared" si="5"/>
        <v>3642.8571428571427</v>
      </c>
      <c r="L48" s="6"/>
      <c r="M48" s="16">
        <v>4080</v>
      </c>
    </row>
    <row r="49" spans="1:13" ht="91.5" customHeight="1">
      <c r="A49" s="13">
        <v>40</v>
      </c>
      <c r="B49" s="21" t="s">
        <v>79</v>
      </c>
      <c r="C49" s="24" t="s">
        <v>17</v>
      </c>
      <c r="D49" s="21" t="s">
        <v>122</v>
      </c>
      <c r="E49" s="21" t="s">
        <v>119</v>
      </c>
      <c r="F49" s="21">
        <v>5</v>
      </c>
      <c r="G49" s="25">
        <f t="shared" si="4"/>
        <v>892.85714285714278</v>
      </c>
      <c r="H49" s="2"/>
      <c r="I49" s="17" t="s">
        <v>174</v>
      </c>
      <c r="J49" s="18" t="s">
        <v>49</v>
      </c>
      <c r="K49" s="16">
        <f t="shared" si="5"/>
        <v>4464.2857142857138</v>
      </c>
      <c r="L49" s="6"/>
      <c r="M49" s="16">
        <v>5000</v>
      </c>
    </row>
    <row r="50" spans="1:13" ht="91.5" customHeight="1">
      <c r="A50" s="13">
        <v>41</v>
      </c>
      <c r="B50" s="21" t="s">
        <v>80</v>
      </c>
      <c r="C50" s="24" t="s">
        <v>17</v>
      </c>
      <c r="D50" s="21" t="s">
        <v>137</v>
      </c>
      <c r="E50" s="21" t="s">
        <v>119</v>
      </c>
      <c r="F50" s="21">
        <v>30</v>
      </c>
      <c r="G50" s="25">
        <f t="shared" si="4"/>
        <v>26.785714285714281</v>
      </c>
      <c r="H50" s="2"/>
      <c r="I50" s="17" t="s">
        <v>174</v>
      </c>
      <c r="J50" s="18" t="s">
        <v>49</v>
      </c>
      <c r="K50" s="16">
        <f t="shared" si="5"/>
        <v>803.57142857142844</v>
      </c>
      <c r="L50" s="6"/>
      <c r="M50" s="16">
        <v>900</v>
      </c>
    </row>
    <row r="51" spans="1:13" ht="91.5" customHeight="1">
      <c r="A51" s="13">
        <v>42</v>
      </c>
      <c r="B51" s="21" t="s">
        <v>81</v>
      </c>
      <c r="C51" s="24" t="s">
        <v>17</v>
      </c>
      <c r="D51" s="21" t="s">
        <v>138</v>
      </c>
      <c r="E51" s="21" t="s">
        <v>119</v>
      </c>
      <c r="F51" s="21">
        <v>60</v>
      </c>
      <c r="G51" s="25">
        <f t="shared" si="4"/>
        <v>11.607142857142856</v>
      </c>
      <c r="H51" s="2"/>
      <c r="I51" s="17" t="s">
        <v>174</v>
      </c>
      <c r="J51" s="18" t="s">
        <v>49</v>
      </c>
      <c r="K51" s="16">
        <f t="shared" si="5"/>
        <v>696.42857142857133</v>
      </c>
      <c r="L51" s="6"/>
      <c r="M51" s="16">
        <v>780</v>
      </c>
    </row>
    <row r="52" spans="1:13" ht="91.5" customHeight="1">
      <c r="A52" s="13">
        <v>43</v>
      </c>
      <c r="B52" s="21" t="s">
        <v>82</v>
      </c>
      <c r="C52" s="24" t="s">
        <v>17</v>
      </c>
      <c r="D52" s="21" t="s">
        <v>139</v>
      </c>
      <c r="E52" s="21" t="s">
        <v>119</v>
      </c>
      <c r="F52" s="21">
        <v>86</v>
      </c>
      <c r="G52" s="25">
        <f t="shared" si="4"/>
        <v>245.53571428571428</v>
      </c>
      <c r="H52" s="2"/>
      <c r="I52" s="17" t="s">
        <v>174</v>
      </c>
      <c r="J52" s="18" t="s">
        <v>49</v>
      </c>
      <c r="K52" s="16">
        <f t="shared" si="5"/>
        <v>21116.071428571428</v>
      </c>
      <c r="L52" s="6"/>
      <c r="M52" s="16">
        <v>23650</v>
      </c>
    </row>
    <row r="53" spans="1:13" ht="91.5" customHeight="1">
      <c r="A53" s="13">
        <v>44</v>
      </c>
      <c r="B53" s="21" t="s">
        <v>83</v>
      </c>
      <c r="C53" s="24" t="s">
        <v>17</v>
      </c>
      <c r="D53" s="21" t="s">
        <v>140</v>
      </c>
      <c r="E53" s="21" t="s">
        <v>119</v>
      </c>
      <c r="F53" s="21">
        <v>40</v>
      </c>
      <c r="G53" s="25">
        <f t="shared" si="4"/>
        <v>8.928571428571427</v>
      </c>
      <c r="H53" s="2"/>
      <c r="I53" s="17" t="s">
        <v>174</v>
      </c>
      <c r="J53" s="18" t="s">
        <v>49</v>
      </c>
      <c r="K53" s="16">
        <f t="shared" si="5"/>
        <v>357.14285714285711</v>
      </c>
      <c r="L53" s="6"/>
      <c r="M53" s="16">
        <v>400</v>
      </c>
    </row>
    <row r="54" spans="1:13" ht="91.5" customHeight="1">
      <c r="A54" s="13">
        <v>45</v>
      </c>
      <c r="B54" s="21" t="s">
        <v>84</v>
      </c>
      <c r="C54" s="24" t="s">
        <v>17</v>
      </c>
      <c r="D54" s="21" t="s">
        <v>141</v>
      </c>
      <c r="E54" s="21" t="s">
        <v>119</v>
      </c>
      <c r="F54" s="21">
        <v>20</v>
      </c>
      <c r="G54" s="25">
        <f t="shared" si="4"/>
        <v>31.249999999999993</v>
      </c>
      <c r="H54" s="2"/>
      <c r="I54" s="17" t="s">
        <v>174</v>
      </c>
      <c r="J54" s="18" t="s">
        <v>49</v>
      </c>
      <c r="K54" s="16">
        <f t="shared" si="5"/>
        <v>624.99999999999989</v>
      </c>
      <c r="L54" s="6"/>
      <c r="M54" s="16">
        <v>700</v>
      </c>
    </row>
    <row r="55" spans="1:13" ht="91.5" customHeight="1">
      <c r="A55" s="13">
        <v>46</v>
      </c>
      <c r="B55" s="21" t="s">
        <v>85</v>
      </c>
      <c r="C55" s="24" t="s">
        <v>17</v>
      </c>
      <c r="D55" s="21" t="s">
        <v>142</v>
      </c>
      <c r="E55" s="21" t="s">
        <v>119</v>
      </c>
      <c r="F55" s="21">
        <v>86</v>
      </c>
      <c r="G55" s="25">
        <f t="shared" si="4"/>
        <v>517.85714285714278</v>
      </c>
      <c r="H55" s="2"/>
      <c r="I55" s="17" t="s">
        <v>174</v>
      </c>
      <c r="J55" s="18" t="s">
        <v>49</v>
      </c>
      <c r="K55" s="16">
        <f t="shared" si="5"/>
        <v>44535.714285714283</v>
      </c>
      <c r="L55" s="6"/>
      <c r="M55" s="16">
        <v>49880</v>
      </c>
    </row>
    <row r="56" spans="1:13" ht="91.5" customHeight="1">
      <c r="A56" s="13">
        <v>47</v>
      </c>
      <c r="B56" s="21" t="s">
        <v>86</v>
      </c>
      <c r="C56" s="24" t="s">
        <v>17</v>
      </c>
      <c r="D56" s="21" t="s">
        <v>143</v>
      </c>
      <c r="E56" s="21" t="s">
        <v>119</v>
      </c>
      <c r="F56" s="21">
        <v>80</v>
      </c>
      <c r="G56" s="25">
        <f t="shared" si="4"/>
        <v>62.499999999999986</v>
      </c>
      <c r="H56" s="2"/>
      <c r="I56" s="17" t="s">
        <v>174</v>
      </c>
      <c r="J56" s="18" t="s">
        <v>49</v>
      </c>
      <c r="K56" s="16">
        <f t="shared" si="5"/>
        <v>4999.9999999999991</v>
      </c>
      <c r="L56" s="6"/>
      <c r="M56" s="16">
        <v>5600</v>
      </c>
    </row>
    <row r="57" spans="1:13" ht="91.5" customHeight="1">
      <c r="A57" s="13">
        <v>48</v>
      </c>
      <c r="B57" s="21" t="s">
        <v>87</v>
      </c>
      <c r="C57" s="24" t="s">
        <v>17</v>
      </c>
      <c r="D57" s="21" t="s">
        <v>235</v>
      </c>
      <c r="E57" s="21" t="s">
        <v>119</v>
      </c>
      <c r="F57" s="21">
        <v>1</v>
      </c>
      <c r="G57" s="25">
        <f t="shared" si="4"/>
        <v>276.78571428571428</v>
      </c>
      <c r="H57" s="2"/>
      <c r="I57" s="17" t="s">
        <v>174</v>
      </c>
      <c r="J57" s="18" t="s">
        <v>49</v>
      </c>
      <c r="K57" s="16">
        <f t="shared" si="5"/>
        <v>276.78571428571428</v>
      </c>
      <c r="L57" s="6"/>
      <c r="M57" s="16">
        <v>310</v>
      </c>
    </row>
    <row r="58" spans="1:13" ht="91.5" customHeight="1">
      <c r="A58" s="13">
        <v>49</v>
      </c>
      <c r="B58" s="21" t="s">
        <v>88</v>
      </c>
      <c r="C58" s="24" t="s">
        <v>17</v>
      </c>
      <c r="D58" s="21" t="s">
        <v>144</v>
      </c>
      <c r="E58" s="21" t="s">
        <v>119</v>
      </c>
      <c r="F58" s="21">
        <v>20</v>
      </c>
      <c r="G58" s="25">
        <f t="shared" si="4"/>
        <v>1406.2499999999998</v>
      </c>
      <c r="H58" s="2"/>
      <c r="I58" s="17" t="s">
        <v>174</v>
      </c>
      <c r="J58" s="18" t="s">
        <v>49</v>
      </c>
      <c r="K58" s="16">
        <f t="shared" si="5"/>
        <v>28124.999999999996</v>
      </c>
      <c r="L58" s="6"/>
      <c r="M58" s="16">
        <v>31500</v>
      </c>
    </row>
    <row r="59" spans="1:13" ht="91.5" customHeight="1">
      <c r="A59" s="13">
        <v>50</v>
      </c>
      <c r="B59" s="21" t="s">
        <v>89</v>
      </c>
      <c r="C59" s="24" t="s">
        <v>17</v>
      </c>
      <c r="D59" s="21" t="s">
        <v>145</v>
      </c>
      <c r="E59" s="21" t="s">
        <v>119</v>
      </c>
      <c r="F59" s="21">
        <v>1</v>
      </c>
      <c r="G59" s="25">
        <f t="shared" si="4"/>
        <v>928.57142857142844</v>
      </c>
      <c r="H59" s="2"/>
      <c r="I59" s="17" t="s">
        <v>174</v>
      </c>
      <c r="J59" s="18" t="s">
        <v>49</v>
      </c>
      <c r="K59" s="16">
        <f t="shared" si="5"/>
        <v>928.57142857142844</v>
      </c>
      <c r="L59" s="6"/>
      <c r="M59" s="16">
        <v>1040</v>
      </c>
    </row>
    <row r="60" spans="1:13" ht="91.5" customHeight="1">
      <c r="A60" s="13">
        <v>51</v>
      </c>
      <c r="B60" s="21" t="s">
        <v>90</v>
      </c>
      <c r="C60" s="24" t="s">
        <v>17</v>
      </c>
      <c r="D60" s="21" t="s">
        <v>146</v>
      </c>
      <c r="E60" s="21" t="s">
        <v>119</v>
      </c>
      <c r="F60" s="21">
        <v>20</v>
      </c>
      <c r="G60" s="25">
        <f t="shared" si="4"/>
        <v>142.85714285714283</v>
      </c>
      <c r="H60" s="2"/>
      <c r="I60" s="17" t="s">
        <v>174</v>
      </c>
      <c r="J60" s="18" t="s">
        <v>49</v>
      </c>
      <c r="K60" s="16">
        <f t="shared" si="5"/>
        <v>2857.1428571428569</v>
      </c>
      <c r="L60" s="6"/>
      <c r="M60" s="16">
        <v>3200</v>
      </c>
    </row>
    <row r="61" spans="1:13" ht="91.5" customHeight="1">
      <c r="A61" s="13">
        <v>52</v>
      </c>
      <c r="B61" s="21" t="s">
        <v>91</v>
      </c>
      <c r="C61" s="24" t="s">
        <v>17</v>
      </c>
      <c r="D61" s="21" t="s">
        <v>147</v>
      </c>
      <c r="E61" s="21" t="s">
        <v>119</v>
      </c>
      <c r="F61" s="21">
        <v>40</v>
      </c>
      <c r="G61" s="25">
        <f t="shared" si="4"/>
        <v>482.14285714285705</v>
      </c>
      <c r="H61" s="2"/>
      <c r="I61" s="17" t="s">
        <v>174</v>
      </c>
      <c r="J61" s="18" t="s">
        <v>49</v>
      </c>
      <c r="K61" s="16">
        <f t="shared" si="5"/>
        <v>19285.714285714283</v>
      </c>
      <c r="L61" s="6"/>
      <c r="M61" s="16">
        <v>21600</v>
      </c>
    </row>
    <row r="62" spans="1:13" ht="91.5" customHeight="1">
      <c r="A62" s="13">
        <v>53</v>
      </c>
      <c r="B62" s="21" t="s">
        <v>92</v>
      </c>
      <c r="C62" s="24" t="s">
        <v>17</v>
      </c>
      <c r="D62" s="21" t="s">
        <v>123</v>
      </c>
      <c r="E62" s="21" t="s">
        <v>119</v>
      </c>
      <c r="F62" s="21">
        <v>43</v>
      </c>
      <c r="G62" s="25">
        <f t="shared" si="4"/>
        <v>223.21428571428569</v>
      </c>
      <c r="H62" s="2"/>
      <c r="I62" s="17" t="s">
        <v>174</v>
      </c>
      <c r="J62" s="18" t="s">
        <v>49</v>
      </c>
      <c r="K62" s="16">
        <f t="shared" si="5"/>
        <v>9598.2142857142844</v>
      </c>
      <c r="L62" s="6"/>
      <c r="M62" s="16">
        <v>10750</v>
      </c>
    </row>
    <row r="63" spans="1:13" ht="91.5" customHeight="1">
      <c r="A63" s="13">
        <v>54</v>
      </c>
      <c r="B63" s="21" t="s">
        <v>93</v>
      </c>
      <c r="C63" s="24" t="s">
        <v>17</v>
      </c>
      <c r="D63" s="21" t="s">
        <v>148</v>
      </c>
      <c r="E63" s="21" t="s">
        <v>119</v>
      </c>
      <c r="F63" s="21">
        <v>43</v>
      </c>
      <c r="G63" s="25">
        <f t="shared" si="4"/>
        <v>205.35714285714283</v>
      </c>
      <c r="H63" s="2"/>
      <c r="I63" s="17" t="s">
        <v>174</v>
      </c>
      <c r="J63" s="18" t="s">
        <v>49</v>
      </c>
      <c r="K63" s="16">
        <f t="shared" si="5"/>
        <v>8830.3571428571413</v>
      </c>
      <c r="L63" s="6"/>
      <c r="M63" s="16">
        <v>9890</v>
      </c>
    </row>
    <row r="64" spans="1:13" ht="91.5" customHeight="1">
      <c r="A64" s="13">
        <v>55</v>
      </c>
      <c r="B64" s="21" t="s">
        <v>94</v>
      </c>
      <c r="C64" s="24" t="s">
        <v>17</v>
      </c>
      <c r="D64" s="21" t="s">
        <v>149</v>
      </c>
      <c r="E64" s="21" t="s">
        <v>119</v>
      </c>
      <c r="F64" s="21">
        <v>10</v>
      </c>
      <c r="G64" s="25">
        <f t="shared" si="4"/>
        <v>223.21428571428569</v>
      </c>
      <c r="H64" s="2"/>
      <c r="I64" s="17" t="s">
        <v>174</v>
      </c>
      <c r="J64" s="18" t="s">
        <v>49</v>
      </c>
      <c r="K64" s="16">
        <f t="shared" si="5"/>
        <v>2232.1428571428569</v>
      </c>
      <c r="L64" s="6"/>
      <c r="M64" s="16">
        <v>2500</v>
      </c>
    </row>
    <row r="65" spans="1:13" ht="91.5" customHeight="1">
      <c r="A65" s="13">
        <v>56</v>
      </c>
      <c r="B65" s="21" t="s">
        <v>95</v>
      </c>
      <c r="C65" s="24" t="s">
        <v>17</v>
      </c>
      <c r="D65" s="21" t="s">
        <v>236</v>
      </c>
      <c r="E65" s="21" t="s">
        <v>119</v>
      </c>
      <c r="F65" s="21">
        <v>43</v>
      </c>
      <c r="G65" s="25">
        <f t="shared" si="4"/>
        <v>482.14285714285711</v>
      </c>
      <c r="H65" s="2"/>
      <c r="I65" s="17" t="s">
        <v>174</v>
      </c>
      <c r="J65" s="18" t="s">
        <v>49</v>
      </c>
      <c r="K65" s="16">
        <f t="shared" si="5"/>
        <v>20732.142857142855</v>
      </c>
      <c r="L65" s="6"/>
      <c r="M65" s="16">
        <v>23220</v>
      </c>
    </row>
    <row r="66" spans="1:13" ht="91.5" customHeight="1">
      <c r="A66" s="13">
        <v>57</v>
      </c>
      <c r="B66" s="21" t="s">
        <v>96</v>
      </c>
      <c r="C66" s="24" t="s">
        <v>17</v>
      </c>
      <c r="D66" s="21" t="s">
        <v>150</v>
      </c>
      <c r="E66" s="21" t="s">
        <v>119</v>
      </c>
      <c r="F66" s="21">
        <v>50</v>
      </c>
      <c r="G66" s="25">
        <f t="shared" si="4"/>
        <v>464.28571428571428</v>
      </c>
      <c r="H66" s="2"/>
      <c r="I66" s="17" t="s">
        <v>174</v>
      </c>
      <c r="J66" s="18" t="s">
        <v>49</v>
      </c>
      <c r="K66" s="16">
        <f t="shared" si="5"/>
        <v>23214.285714285714</v>
      </c>
      <c r="L66" s="6"/>
      <c r="M66" s="16">
        <v>26000</v>
      </c>
    </row>
    <row r="67" spans="1:13" ht="189" customHeight="1">
      <c r="A67" s="13">
        <v>58</v>
      </c>
      <c r="B67" s="21" t="s">
        <v>180</v>
      </c>
      <c r="C67" s="24" t="s">
        <v>17</v>
      </c>
      <c r="D67" s="27" t="s">
        <v>181</v>
      </c>
      <c r="E67" s="21" t="s">
        <v>119</v>
      </c>
      <c r="F67" s="21">
        <v>200</v>
      </c>
      <c r="G67" s="25">
        <f t="shared" si="4"/>
        <v>312.49999999999994</v>
      </c>
      <c r="H67" s="2"/>
      <c r="I67" s="17" t="s">
        <v>174</v>
      </c>
      <c r="J67" s="18" t="s">
        <v>49</v>
      </c>
      <c r="K67" s="16">
        <f t="shared" si="5"/>
        <v>62499.999999999993</v>
      </c>
      <c r="L67" s="6"/>
      <c r="M67" s="16">
        <v>70000</v>
      </c>
    </row>
    <row r="68" spans="1:13" ht="91.5" customHeight="1">
      <c r="A68" s="13">
        <v>59</v>
      </c>
      <c r="B68" s="21" t="s">
        <v>97</v>
      </c>
      <c r="C68" s="24" t="s">
        <v>17</v>
      </c>
      <c r="D68" s="21" t="s">
        <v>151</v>
      </c>
      <c r="E68" s="21" t="s">
        <v>119</v>
      </c>
      <c r="F68" s="21">
        <v>10</v>
      </c>
      <c r="G68" s="25">
        <f t="shared" si="4"/>
        <v>446.42857142857139</v>
      </c>
      <c r="H68" s="2"/>
      <c r="I68" s="17" t="s">
        <v>174</v>
      </c>
      <c r="J68" s="18" t="s">
        <v>49</v>
      </c>
      <c r="K68" s="16">
        <f t="shared" si="5"/>
        <v>4464.2857142857138</v>
      </c>
      <c r="L68" s="6"/>
      <c r="M68" s="16">
        <v>5000</v>
      </c>
    </row>
    <row r="69" spans="1:13" ht="91.5" customHeight="1">
      <c r="A69" s="13">
        <v>60</v>
      </c>
      <c r="B69" s="21" t="s">
        <v>98</v>
      </c>
      <c r="C69" s="24" t="s">
        <v>17</v>
      </c>
      <c r="D69" s="21" t="s">
        <v>152</v>
      </c>
      <c r="E69" s="21" t="s">
        <v>119</v>
      </c>
      <c r="F69" s="21">
        <v>43</v>
      </c>
      <c r="G69" s="25">
        <f t="shared" si="4"/>
        <v>165.17857142857142</v>
      </c>
      <c r="H69" s="2"/>
      <c r="I69" s="17" t="s">
        <v>174</v>
      </c>
      <c r="J69" s="18" t="s">
        <v>49</v>
      </c>
      <c r="K69" s="16">
        <f t="shared" si="5"/>
        <v>7102.6785714285706</v>
      </c>
      <c r="L69" s="6"/>
      <c r="M69" s="16">
        <v>7955</v>
      </c>
    </row>
    <row r="70" spans="1:13" ht="91.5" customHeight="1">
      <c r="A70" s="13">
        <v>61</v>
      </c>
      <c r="B70" s="21" t="s">
        <v>99</v>
      </c>
      <c r="C70" s="24" t="s">
        <v>17</v>
      </c>
      <c r="D70" s="21" t="s">
        <v>124</v>
      </c>
      <c r="E70" s="21" t="s">
        <v>125</v>
      </c>
      <c r="F70" s="21">
        <v>43</v>
      </c>
      <c r="G70" s="25">
        <f t="shared" si="4"/>
        <v>49.107142857142854</v>
      </c>
      <c r="H70" s="2"/>
      <c r="I70" s="17" t="s">
        <v>174</v>
      </c>
      <c r="J70" s="18" t="s">
        <v>49</v>
      </c>
      <c r="K70" s="16">
        <f t="shared" si="5"/>
        <v>2111.6071428571427</v>
      </c>
      <c r="L70" s="6"/>
      <c r="M70" s="16">
        <v>2365</v>
      </c>
    </row>
    <row r="71" spans="1:13" ht="91.5" customHeight="1">
      <c r="A71" s="13">
        <v>62</v>
      </c>
      <c r="B71" s="21" t="s">
        <v>100</v>
      </c>
      <c r="C71" s="24" t="s">
        <v>17</v>
      </c>
      <c r="D71" s="21" t="s">
        <v>237</v>
      </c>
      <c r="E71" s="21" t="s">
        <v>119</v>
      </c>
      <c r="F71" s="21">
        <v>172</v>
      </c>
      <c r="G71" s="25">
        <f t="shared" si="4"/>
        <v>44.642857142857139</v>
      </c>
      <c r="H71" s="2"/>
      <c r="I71" s="17" t="s">
        <v>174</v>
      </c>
      <c r="J71" s="18" t="s">
        <v>49</v>
      </c>
      <c r="K71" s="16">
        <f t="shared" si="5"/>
        <v>7678.5714285714275</v>
      </c>
      <c r="L71" s="6"/>
      <c r="M71" s="16">
        <v>8600</v>
      </c>
    </row>
    <row r="72" spans="1:13" ht="91.5" customHeight="1">
      <c r="A72" s="13">
        <v>63</v>
      </c>
      <c r="B72" s="21" t="s">
        <v>101</v>
      </c>
      <c r="C72" s="24" t="s">
        <v>17</v>
      </c>
      <c r="D72" s="21" t="s">
        <v>153</v>
      </c>
      <c r="E72" s="21" t="s">
        <v>119</v>
      </c>
      <c r="F72" s="21">
        <v>80</v>
      </c>
      <c r="G72" s="25">
        <f t="shared" si="4"/>
        <v>93.749999999999986</v>
      </c>
      <c r="H72" s="2"/>
      <c r="I72" s="17" t="s">
        <v>174</v>
      </c>
      <c r="J72" s="18" t="s">
        <v>49</v>
      </c>
      <c r="K72" s="16">
        <f t="shared" si="5"/>
        <v>7499.9999999999991</v>
      </c>
      <c r="L72" s="6"/>
      <c r="M72" s="16">
        <v>8400</v>
      </c>
    </row>
    <row r="73" spans="1:13" ht="91.5" customHeight="1">
      <c r="A73" s="13">
        <v>64</v>
      </c>
      <c r="B73" s="21" t="s">
        <v>101</v>
      </c>
      <c r="C73" s="24" t="s">
        <v>17</v>
      </c>
      <c r="D73" s="21" t="s">
        <v>154</v>
      </c>
      <c r="E73" s="21" t="s">
        <v>126</v>
      </c>
      <c r="F73" s="21">
        <v>80</v>
      </c>
      <c r="G73" s="25">
        <f t="shared" si="4"/>
        <v>49.107142857142847</v>
      </c>
      <c r="H73" s="2"/>
      <c r="I73" s="17" t="s">
        <v>174</v>
      </c>
      <c r="J73" s="18" t="s">
        <v>49</v>
      </c>
      <c r="K73" s="16">
        <f t="shared" si="5"/>
        <v>3928.571428571428</v>
      </c>
      <c r="L73" s="6"/>
      <c r="M73" s="16">
        <v>4400</v>
      </c>
    </row>
    <row r="74" spans="1:13" ht="91.5" customHeight="1">
      <c r="A74" s="13">
        <v>65</v>
      </c>
      <c r="B74" s="21" t="s">
        <v>102</v>
      </c>
      <c r="C74" s="24" t="s">
        <v>17</v>
      </c>
      <c r="D74" s="21" t="s">
        <v>155</v>
      </c>
      <c r="E74" s="21" t="s">
        <v>126</v>
      </c>
      <c r="F74" s="21">
        <v>50</v>
      </c>
      <c r="G74" s="25">
        <f t="shared" si="4"/>
        <v>22.321428571428569</v>
      </c>
      <c r="H74" s="2"/>
      <c r="I74" s="17" t="s">
        <v>174</v>
      </c>
      <c r="J74" s="18" t="s">
        <v>49</v>
      </c>
      <c r="K74" s="16">
        <f t="shared" ref="K74:K101" si="6">M74/1.12</f>
        <v>1116.0714285714284</v>
      </c>
      <c r="L74" s="6"/>
      <c r="M74" s="16">
        <v>1250</v>
      </c>
    </row>
    <row r="75" spans="1:13" ht="91.5" customHeight="1">
      <c r="A75" s="13">
        <v>66</v>
      </c>
      <c r="B75" s="21" t="s">
        <v>103</v>
      </c>
      <c r="C75" s="24" t="s">
        <v>17</v>
      </c>
      <c r="D75" s="21" t="s">
        <v>238</v>
      </c>
      <c r="E75" s="21" t="s">
        <v>119</v>
      </c>
      <c r="F75" s="21">
        <v>50</v>
      </c>
      <c r="G75" s="25">
        <f t="shared" si="4"/>
        <v>35.714285714285708</v>
      </c>
      <c r="H75" s="2"/>
      <c r="I75" s="17" t="s">
        <v>174</v>
      </c>
      <c r="J75" s="18" t="s">
        <v>49</v>
      </c>
      <c r="K75" s="16">
        <f t="shared" si="6"/>
        <v>1785.7142857142856</v>
      </c>
      <c r="L75" s="6"/>
      <c r="M75" s="16">
        <v>2000</v>
      </c>
    </row>
    <row r="76" spans="1:13" ht="91.5" customHeight="1">
      <c r="A76" s="13">
        <v>67</v>
      </c>
      <c r="B76" s="21" t="s">
        <v>104</v>
      </c>
      <c r="C76" s="24" t="s">
        <v>17</v>
      </c>
      <c r="D76" s="21" t="s">
        <v>156</v>
      </c>
      <c r="E76" s="21" t="s">
        <v>119</v>
      </c>
      <c r="F76" s="21">
        <v>10</v>
      </c>
      <c r="G76" s="25">
        <f t="shared" si="4"/>
        <v>129.46428571428572</v>
      </c>
      <c r="H76" s="2"/>
      <c r="I76" s="17" t="s">
        <v>174</v>
      </c>
      <c r="J76" s="18" t="s">
        <v>49</v>
      </c>
      <c r="K76" s="16">
        <f t="shared" si="6"/>
        <v>1294.6428571428571</v>
      </c>
      <c r="L76" s="6"/>
      <c r="M76" s="16">
        <v>1450</v>
      </c>
    </row>
    <row r="77" spans="1:13" ht="91.5" customHeight="1">
      <c r="A77" s="13">
        <v>68</v>
      </c>
      <c r="B77" s="21" t="s">
        <v>104</v>
      </c>
      <c r="C77" s="24" t="s">
        <v>17</v>
      </c>
      <c r="D77" s="21" t="s">
        <v>157</v>
      </c>
      <c r="E77" s="21" t="s">
        <v>119</v>
      </c>
      <c r="F77" s="21">
        <v>18</v>
      </c>
      <c r="G77" s="25">
        <f t="shared" si="4"/>
        <v>89.285714285714278</v>
      </c>
      <c r="H77" s="2"/>
      <c r="I77" s="17" t="s">
        <v>174</v>
      </c>
      <c r="J77" s="18" t="s">
        <v>49</v>
      </c>
      <c r="K77" s="16">
        <f t="shared" si="6"/>
        <v>1607.1428571428569</v>
      </c>
      <c r="L77" s="6"/>
      <c r="M77" s="16">
        <v>1800</v>
      </c>
    </row>
    <row r="78" spans="1:13" ht="91.5" customHeight="1">
      <c r="A78" s="13">
        <v>69</v>
      </c>
      <c r="B78" s="21" t="s">
        <v>105</v>
      </c>
      <c r="C78" s="24" t="s">
        <v>17</v>
      </c>
      <c r="D78" s="21" t="s">
        <v>158</v>
      </c>
      <c r="E78" s="21" t="s">
        <v>119</v>
      </c>
      <c r="F78" s="21">
        <v>100</v>
      </c>
      <c r="G78" s="25">
        <f t="shared" si="4"/>
        <v>44.642857142857139</v>
      </c>
      <c r="H78" s="2"/>
      <c r="I78" s="17" t="s">
        <v>174</v>
      </c>
      <c r="J78" s="18" t="s">
        <v>49</v>
      </c>
      <c r="K78" s="16">
        <f t="shared" si="6"/>
        <v>4464.2857142857138</v>
      </c>
      <c r="L78" s="6"/>
      <c r="M78" s="16">
        <v>5000</v>
      </c>
    </row>
    <row r="79" spans="1:13" ht="91.5" customHeight="1">
      <c r="A79" s="13">
        <v>70</v>
      </c>
      <c r="B79" s="21" t="s">
        <v>105</v>
      </c>
      <c r="C79" s="24" t="s">
        <v>17</v>
      </c>
      <c r="D79" s="21" t="s">
        <v>159</v>
      </c>
      <c r="E79" s="21" t="s">
        <v>117</v>
      </c>
      <c r="F79" s="21">
        <v>86</v>
      </c>
      <c r="G79" s="25">
        <f t="shared" si="4"/>
        <v>40.178571428571423</v>
      </c>
      <c r="H79" s="2"/>
      <c r="I79" s="17" t="s">
        <v>174</v>
      </c>
      <c r="J79" s="18" t="s">
        <v>49</v>
      </c>
      <c r="K79" s="16">
        <f t="shared" si="6"/>
        <v>3455.3571428571427</v>
      </c>
      <c r="L79" s="6"/>
      <c r="M79" s="16">
        <v>3870</v>
      </c>
    </row>
    <row r="80" spans="1:13" ht="91.5" customHeight="1">
      <c r="A80" s="13">
        <v>71</v>
      </c>
      <c r="B80" s="21" t="s">
        <v>106</v>
      </c>
      <c r="C80" s="24" t="s">
        <v>17</v>
      </c>
      <c r="D80" s="21" t="s">
        <v>160</v>
      </c>
      <c r="E80" s="21" t="s">
        <v>117</v>
      </c>
      <c r="F80" s="21">
        <v>43</v>
      </c>
      <c r="G80" s="25">
        <f t="shared" si="4"/>
        <v>267.85714285714283</v>
      </c>
      <c r="H80" s="2"/>
      <c r="I80" s="17" t="s">
        <v>174</v>
      </c>
      <c r="J80" s="18" t="s">
        <v>49</v>
      </c>
      <c r="K80" s="16">
        <f t="shared" si="6"/>
        <v>11517.857142857141</v>
      </c>
      <c r="L80" s="6"/>
      <c r="M80" s="16">
        <v>12900</v>
      </c>
    </row>
    <row r="81" spans="1:13" ht="91.5" customHeight="1">
      <c r="A81" s="13">
        <v>72</v>
      </c>
      <c r="B81" s="21" t="s">
        <v>106</v>
      </c>
      <c r="C81" s="24" t="s">
        <v>17</v>
      </c>
      <c r="D81" s="21" t="s">
        <v>161</v>
      </c>
      <c r="E81" s="21" t="s">
        <v>119</v>
      </c>
      <c r="F81" s="21">
        <v>43</v>
      </c>
      <c r="G81" s="25">
        <f t="shared" si="4"/>
        <v>223.21428571428569</v>
      </c>
      <c r="H81" s="2"/>
      <c r="I81" s="17" t="s">
        <v>174</v>
      </c>
      <c r="J81" s="18" t="s">
        <v>49</v>
      </c>
      <c r="K81" s="16">
        <f t="shared" si="6"/>
        <v>9598.2142857142844</v>
      </c>
      <c r="L81" s="6"/>
      <c r="M81" s="16">
        <v>10750</v>
      </c>
    </row>
    <row r="82" spans="1:13" ht="91.5" customHeight="1">
      <c r="A82" s="13">
        <v>73</v>
      </c>
      <c r="B82" s="21" t="s">
        <v>107</v>
      </c>
      <c r="C82" s="24" t="s">
        <v>17</v>
      </c>
      <c r="D82" s="21" t="s">
        <v>162</v>
      </c>
      <c r="E82" s="21" t="s">
        <v>119</v>
      </c>
      <c r="F82" s="21">
        <v>86</v>
      </c>
      <c r="G82" s="25">
        <f t="shared" si="4"/>
        <v>124.99999999999999</v>
      </c>
      <c r="H82" s="2"/>
      <c r="I82" s="17" t="s">
        <v>174</v>
      </c>
      <c r="J82" s="18" t="s">
        <v>49</v>
      </c>
      <c r="K82" s="16">
        <f t="shared" si="6"/>
        <v>10749.999999999998</v>
      </c>
      <c r="L82" s="6"/>
      <c r="M82" s="16">
        <v>12040</v>
      </c>
    </row>
    <row r="83" spans="1:13" ht="91.5" customHeight="1">
      <c r="A83" s="13">
        <v>74</v>
      </c>
      <c r="B83" s="21" t="s">
        <v>108</v>
      </c>
      <c r="C83" s="24" t="s">
        <v>17</v>
      </c>
      <c r="D83" s="21" t="s">
        <v>163</v>
      </c>
      <c r="E83" s="21" t="s">
        <v>164</v>
      </c>
      <c r="F83" s="21">
        <v>172</v>
      </c>
      <c r="G83" s="25">
        <f t="shared" si="4"/>
        <v>196.42857142857142</v>
      </c>
      <c r="H83" s="2"/>
      <c r="I83" s="17" t="s">
        <v>174</v>
      </c>
      <c r="J83" s="18" t="s">
        <v>49</v>
      </c>
      <c r="K83" s="16">
        <f t="shared" si="6"/>
        <v>33785.714285714283</v>
      </c>
      <c r="L83" s="6"/>
      <c r="M83" s="16">
        <v>37840</v>
      </c>
    </row>
    <row r="84" spans="1:13" ht="91.5" customHeight="1">
      <c r="A84" s="13">
        <v>75</v>
      </c>
      <c r="B84" s="21" t="s">
        <v>108</v>
      </c>
      <c r="C84" s="24" t="s">
        <v>17</v>
      </c>
      <c r="D84" s="21" t="s">
        <v>171</v>
      </c>
      <c r="E84" s="21" t="s">
        <v>127</v>
      </c>
      <c r="F84" s="21">
        <v>82</v>
      </c>
      <c r="G84" s="25">
        <f t="shared" si="4"/>
        <v>138.39285714285714</v>
      </c>
      <c r="H84" s="2"/>
      <c r="I84" s="17" t="s">
        <v>174</v>
      </c>
      <c r="J84" s="18" t="s">
        <v>49</v>
      </c>
      <c r="K84" s="16">
        <f t="shared" si="6"/>
        <v>11348.214285714284</v>
      </c>
      <c r="L84" s="6"/>
      <c r="M84" s="16">
        <v>12710</v>
      </c>
    </row>
    <row r="85" spans="1:13" ht="91.5" customHeight="1">
      <c r="A85" s="13">
        <v>76</v>
      </c>
      <c r="B85" s="21" t="s">
        <v>109</v>
      </c>
      <c r="C85" s="24" t="s">
        <v>17</v>
      </c>
      <c r="D85" s="21" t="s">
        <v>165</v>
      </c>
      <c r="E85" s="21" t="s">
        <v>119</v>
      </c>
      <c r="F85" s="21">
        <v>40</v>
      </c>
      <c r="G85" s="25">
        <f t="shared" si="4"/>
        <v>49.107142857142847</v>
      </c>
      <c r="H85" s="2"/>
      <c r="I85" s="17" t="s">
        <v>174</v>
      </c>
      <c r="J85" s="18" t="s">
        <v>49</v>
      </c>
      <c r="K85" s="16">
        <f t="shared" si="6"/>
        <v>1964.285714285714</v>
      </c>
      <c r="L85" s="6"/>
      <c r="M85" s="16">
        <v>2200</v>
      </c>
    </row>
    <row r="86" spans="1:13" ht="91.5" customHeight="1">
      <c r="A86" s="13">
        <v>77</v>
      </c>
      <c r="B86" s="21" t="s">
        <v>110</v>
      </c>
      <c r="C86" s="24" t="s">
        <v>17</v>
      </c>
      <c r="D86" s="21" t="s">
        <v>128</v>
      </c>
      <c r="E86" s="21" t="s">
        <v>119</v>
      </c>
      <c r="F86" s="21">
        <v>12</v>
      </c>
      <c r="G86" s="25">
        <f t="shared" si="4"/>
        <v>66.964285714285708</v>
      </c>
      <c r="H86" s="2"/>
      <c r="I86" s="17" t="s">
        <v>174</v>
      </c>
      <c r="J86" s="18" t="s">
        <v>49</v>
      </c>
      <c r="K86" s="16">
        <f t="shared" si="6"/>
        <v>803.57142857142844</v>
      </c>
      <c r="L86" s="6"/>
      <c r="M86" s="16">
        <v>900</v>
      </c>
    </row>
    <row r="87" spans="1:13" ht="91.5" customHeight="1">
      <c r="A87" s="13">
        <v>78</v>
      </c>
      <c r="B87" s="21" t="s">
        <v>111</v>
      </c>
      <c r="C87" s="24" t="s">
        <v>17</v>
      </c>
      <c r="D87" s="21" t="s">
        <v>166</v>
      </c>
      <c r="E87" s="21" t="s">
        <v>119</v>
      </c>
      <c r="F87" s="21">
        <v>43</v>
      </c>
      <c r="G87" s="25">
        <f t="shared" si="4"/>
        <v>31.249999999999996</v>
      </c>
      <c r="H87" s="2"/>
      <c r="I87" s="17" t="s">
        <v>174</v>
      </c>
      <c r="J87" s="18" t="s">
        <v>49</v>
      </c>
      <c r="K87" s="16">
        <f t="shared" si="6"/>
        <v>1343.7499999999998</v>
      </c>
      <c r="L87" s="6"/>
      <c r="M87" s="16">
        <v>1505</v>
      </c>
    </row>
    <row r="88" spans="1:13" ht="91.5" customHeight="1">
      <c r="A88" s="13">
        <v>79</v>
      </c>
      <c r="B88" s="21" t="s">
        <v>112</v>
      </c>
      <c r="C88" s="24" t="s">
        <v>17</v>
      </c>
      <c r="D88" s="21" t="s">
        <v>167</v>
      </c>
      <c r="E88" s="21" t="s">
        <v>126</v>
      </c>
      <c r="F88" s="21">
        <v>43</v>
      </c>
      <c r="G88" s="25">
        <f t="shared" si="4"/>
        <v>8.928571428571427</v>
      </c>
      <c r="H88" s="2"/>
      <c r="I88" s="17" t="s">
        <v>174</v>
      </c>
      <c r="J88" s="18" t="s">
        <v>49</v>
      </c>
      <c r="K88" s="16">
        <f t="shared" si="6"/>
        <v>383.92857142857139</v>
      </c>
      <c r="L88" s="6"/>
      <c r="M88" s="16">
        <v>430</v>
      </c>
    </row>
    <row r="89" spans="1:13" ht="91.5" customHeight="1">
      <c r="A89" s="13">
        <v>80</v>
      </c>
      <c r="B89" s="21" t="s">
        <v>113</v>
      </c>
      <c r="C89" s="24" t="s">
        <v>17</v>
      </c>
      <c r="D89" s="21" t="s">
        <v>168</v>
      </c>
      <c r="E89" s="21" t="s">
        <v>117</v>
      </c>
      <c r="F89" s="21">
        <v>5</v>
      </c>
      <c r="G89" s="25">
        <f t="shared" si="4"/>
        <v>491.07142857142856</v>
      </c>
      <c r="H89" s="2"/>
      <c r="I89" s="17" t="s">
        <v>174</v>
      </c>
      <c r="J89" s="18" t="s">
        <v>49</v>
      </c>
      <c r="K89" s="16">
        <f t="shared" si="6"/>
        <v>2455.3571428571427</v>
      </c>
      <c r="L89" s="6"/>
      <c r="M89" s="16">
        <v>2750</v>
      </c>
    </row>
    <row r="90" spans="1:13" ht="91.5" customHeight="1">
      <c r="A90" s="13">
        <v>81</v>
      </c>
      <c r="B90" s="21" t="s">
        <v>114</v>
      </c>
      <c r="C90" s="24" t="s">
        <v>17</v>
      </c>
      <c r="D90" s="21" t="s">
        <v>169</v>
      </c>
      <c r="E90" s="21" t="s">
        <v>119</v>
      </c>
      <c r="F90" s="21">
        <v>3</v>
      </c>
      <c r="G90" s="25">
        <f t="shared" si="4"/>
        <v>334.82142857142856</v>
      </c>
      <c r="H90" s="2"/>
      <c r="I90" s="17" t="s">
        <v>174</v>
      </c>
      <c r="J90" s="18" t="s">
        <v>49</v>
      </c>
      <c r="K90" s="16">
        <f t="shared" si="6"/>
        <v>1004.4642857142857</v>
      </c>
      <c r="L90" s="6"/>
      <c r="M90" s="16">
        <v>1125</v>
      </c>
    </row>
    <row r="91" spans="1:13" ht="91.5" customHeight="1">
      <c r="A91" s="13">
        <v>82</v>
      </c>
      <c r="B91" s="21" t="s">
        <v>115</v>
      </c>
      <c r="C91" s="24" t="s">
        <v>17</v>
      </c>
      <c r="D91" s="21" t="s">
        <v>170</v>
      </c>
      <c r="E91" s="21" t="s">
        <v>119</v>
      </c>
      <c r="F91" s="21">
        <v>20</v>
      </c>
      <c r="G91" s="25">
        <f t="shared" si="4"/>
        <v>98.214285714285694</v>
      </c>
      <c r="H91" s="2"/>
      <c r="I91" s="17" t="s">
        <v>174</v>
      </c>
      <c r="J91" s="18" t="s">
        <v>49</v>
      </c>
      <c r="K91" s="16">
        <f t="shared" si="6"/>
        <v>1964.285714285714</v>
      </c>
      <c r="L91" s="6"/>
      <c r="M91" s="16">
        <v>2200</v>
      </c>
    </row>
    <row r="92" spans="1:13" ht="91.5" customHeight="1">
      <c r="A92" s="13">
        <v>83</v>
      </c>
      <c r="B92" s="23" t="s">
        <v>173</v>
      </c>
      <c r="C92" s="24" t="s">
        <v>17</v>
      </c>
      <c r="D92" s="23" t="s">
        <v>173</v>
      </c>
      <c r="E92" s="16" t="s">
        <v>19</v>
      </c>
      <c r="F92" s="2">
        <v>1</v>
      </c>
      <c r="G92" s="2">
        <f t="shared" si="4"/>
        <v>2144734.8214285714</v>
      </c>
      <c r="H92" s="2"/>
      <c r="I92" s="17" t="s">
        <v>18</v>
      </c>
      <c r="J92" s="18" t="s">
        <v>49</v>
      </c>
      <c r="K92" s="16">
        <f t="shared" si="6"/>
        <v>2144734.8214285714</v>
      </c>
      <c r="L92" s="6"/>
      <c r="M92" s="2">
        <v>2402103</v>
      </c>
    </row>
    <row r="93" spans="1:13" ht="91.5" customHeight="1">
      <c r="A93" s="13">
        <v>84</v>
      </c>
      <c r="B93" s="23" t="s">
        <v>187</v>
      </c>
      <c r="C93" s="15" t="s">
        <v>15</v>
      </c>
      <c r="D93" s="23" t="s">
        <v>187</v>
      </c>
      <c r="E93" s="16" t="s">
        <v>14</v>
      </c>
      <c r="F93" s="2">
        <v>1</v>
      </c>
      <c r="G93" s="2">
        <f t="shared" ref="G93:G101" si="7">K93/F93</f>
        <v>13586508.928571427</v>
      </c>
      <c r="H93" s="2"/>
      <c r="I93" s="17" t="s">
        <v>18</v>
      </c>
      <c r="J93" s="15" t="s">
        <v>56</v>
      </c>
      <c r="K93" s="16">
        <f t="shared" si="6"/>
        <v>13586508.928571427</v>
      </c>
      <c r="L93" s="6"/>
      <c r="M93" s="2">
        <v>15216890</v>
      </c>
    </row>
    <row r="94" spans="1:13" ht="91.5" customHeight="1">
      <c r="A94" s="13">
        <v>85</v>
      </c>
      <c r="B94" s="23" t="s">
        <v>229</v>
      </c>
      <c r="C94" s="15" t="s">
        <v>15</v>
      </c>
      <c r="D94" s="23" t="s">
        <v>179</v>
      </c>
      <c r="E94" s="16" t="s">
        <v>14</v>
      </c>
      <c r="F94" s="2">
        <v>1</v>
      </c>
      <c r="G94" s="2">
        <v>397280</v>
      </c>
      <c r="H94" s="2"/>
      <c r="I94" s="17" t="s">
        <v>230</v>
      </c>
      <c r="J94" s="15" t="s">
        <v>56</v>
      </c>
      <c r="K94" s="2">
        <v>397280</v>
      </c>
      <c r="L94" s="8"/>
      <c r="M94" s="2">
        <v>397280</v>
      </c>
    </row>
    <row r="95" spans="1:13" ht="91.5" customHeight="1">
      <c r="A95" s="13">
        <v>86</v>
      </c>
      <c r="B95" s="23" t="s">
        <v>213</v>
      </c>
      <c r="C95" s="15" t="s">
        <v>15</v>
      </c>
      <c r="D95" s="23" t="s">
        <v>213</v>
      </c>
      <c r="E95" s="16" t="s">
        <v>14</v>
      </c>
      <c r="F95" s="2">
        <v>1</v>
      </c>
      <c r="G95" s="2">
        <f>K95</f>
        <v>3328571.4285714282</v>
      </c>
      <c r="H95" s="2"/>
      <c r="I95" s="17" t="s">
        <v>214</v>
      </c>
      <c r="J95" s="15" t="s">
        <v>186</v>
      </c>
      <c r="K95" s="16">
        <f t="shared" si="6"/>
        <v>3328571.4285714282</v>
      </c>
      <c r="L95" s="6"/>
      <c r="M95" s="2">
        <v>3728000</v>
      </c>
    </row>
    <row r="96" spans="1:13" ht="91.5" customHeight="1">
      <c r="A96" s="13">
        <v>87</v>
      </c>
      <c r="B96" s="23" t="s">
        <v>215</v>
      </c>
      <c r="C96" s="15" t="s">
        <v>15</v>
      </c>
      <c r="D96" s="23" t="s">
        <v>215</v>
      </c>
      <c r="E96" s="16" t="s">
        <v>14</v>
      </c>
      <c r="F96" s="2">
        <v>1</v>
      </c>
      <c r="G96" s="2">
        <f>K96</f>
        <v>267857.14285714284</v>
      </c>
      <c r="H96" s="2"/>
      <c r="I96" s="17" t="s">
        <v>185</v>
      </c>
      <c r="J96" s="15" t="s">
        <v>186</v>
      </c>
      <c r="K96" s="16">
        <f t="shared" si="6"/>
        <v>267857.14285714284</v>
      </c>
      <c r="L96" s="6"/>
      <c r="M96" s="2">
        <v>300000</v>
      </c>
    </row>
    <row r="97" spans="1:14" ht="91.5" customHeight="1">
      <c r="A97" s="13">
        <v>88</v>
      </c>
      <c r="B97" s="23" t="s">
        <v>177</v>
      </c>
      <c r="C97" s="15" t="s">
        <v>15</v>
      </c>
      <c r="D97" s="23" t="s">
        <v>177</v>
      </c>
      <c r="E97" s="16" t="s">
        <v>14</v>
      </c>
      <c r="F97" s="2">
        <v>1</v>
      </c>
      <c r="G97" s="2">
        <f>K97</f>
        <v>2678571.4285714282</v>
      </c>
      <c r="H97" s="2"/>
      <c r="I97" s="17" t="s">
        <v>185</v>
      </c>
      <c r="J97" s="18" t="s">
        <v>49</v>
      </c>
      <c r="K97" s="16">
        <f t="shared" si="6"/>
        <v>2678571.4285714282</v>
      </c>
      <c r="L97" s="6"/>
      <c r="M97" s="2">
        <v>3000000</v>
      </c>
    </row>
    <row r="98" spans="1:14" ht="161.25" customHeight="1">
      <c r="A98" s="13">
        <v>89</v>
      </c>
      <c r="B98" s="23" t="s">
        <v>176</v>
      </c>
      <c r="C98" s="15" t="s">
        <v>15</v>
      </c>
      <c r="D98" s="23" t="s">
        <v>178</v>
      </c>
      <c r="E98" s="16" t="s">
        <v>14</v>
      </c>
      <c r="F98" s="2">
        <v>1</v>
      </c>
      <c r="G98" s="2">
        <f t="shared" si="7"/>
        <v>1749999.9999999998</v>
      </c>
      <c r="H98" s="2"/>
      <c r="I98" s="17" t="s">
        <v>18</v>
      </c>
      <c r="J98" s="18" t="s">
        <v>49</v>
      </c>
      <c r="K98" s="16">
        <f t="shared" si="6"/>
        <v>1749999.9999999998</v>
      </c>
      <c r="L98" s="6"/>
      <c r="M98" s="2">
        <v>1960000</v>
      </c>
    </row>
    <row r="99" spans="1:14" ht="91.5" customHeight="1">
      <c r="A99" s="13">
        <v>90</v>
      </c>
      <c r="B99" s="23" t="s">
        <v>217</v>
      </c>
      <c r="C99" s="15" t="s">
        <v>15</v>
      </c>
      <c r="D99" s="5" t="s">
        <v>175</v>
      </c>
      <c r="E99" s="16" t="s">
        <v>14</v>
      </c>
      <c r="F99" s="2">
        <v>1</v>
      </c>
      <c r="G99" s="2">
        <f t="shared" si="7"/>
        <v>2168598.2142857141</v>
      </c>
      <c r="H99" s="2"/>
      <c r="I99" s="17" t="s">
        <v>18</v>
      </c>
      <c r="J99" s="18" t="s">
        <v>49</v>
      </c>
      <c r="K99" s="16">
        <f t="shared" si="6"/>
        <v>2168598.2142857141</v>
      </c>
      <c r="L99" s="6"/>
      <c r="M99" s="2">
        <v>2428830</v>
      </c>
    </row>
    <row r="100" spans="1:14" ht="91.5" customHeight="1">
      <c r="A100" s="13">
        <v>91</v>
      </c>
      <c r="B100" s="23" t="s">
        <v>188</v>
      </c>
      <c r="C100" s="15" t="s">
        <v>15</v>
      </c>
      <c r="D100" s="23" t="s">
        <v>53</v>
      </c>
      <c r="E100" s="16" t="s">
        <v>14</v>
      </c>
      <c r="F100" s="2">
        <v>1</v>
      </c>
      <c r="G100" s="1">
        <f t="shared" si="7"/>
        <v>77356897.321428567</v>
      </c>
      <c r="H100" s="2"/>
      <c r="I100" s="17" t="s">
        <v>18</v>
      </c>
      <c r="J100" s="18" t="s">
        <v>49</v>
      </c>
      <c r="K100" s="19">
        <f>M100/1.12</f>
        <v>77356897.321428567</v>
      </c>
      <c r="L100" s="6"/>
      <c r="M100" s="16">
        <v>86639725</v>
      </c>
    </row>
    <row r="101" spans="1:14" ht="91.5" customHeight="1">
      <c r="A101" s="13">
        <v>92</v>
      </c>
      <c r="B101" s="23" t="s">
        <v>52</v>
      </c>
      <c r="C101" s="15" t="s">
        <v>15</v>
      </c>
      <c r="D101" s="23" t="s">
        <v>53</v>
      </c>
      <c r="E101" s="16" t="s">
        <v>14</v>
      </c>
      <c r="F101" s="2">
        <v>1</v>
      </c>
      <c r="G101" s="1">
        <f t="shared" si="7"/>
        <v>114135.71428571428</v>
      </c>
      <c r="H101" s="2"/>
      <c r="I101" s="17" t="s">
        <v>55</v>
      </c>
      <c r="J101" s="15" t="s">
        <v>56</v>
      </c>
      <c r="K101" s="19">
        <f t="shared" si="6"/>
        <v>114135.71428571428</v>
      </c>
      <c r="L101" s="6"/>
      <c r="M101" s="16">
        <v>127832</v>
      </c>
    </row>
    <row r="102" spans="1:14" ht="91.5" customHeight="1">
      <c r="A102" s="13">
        <v>93</v>
      </c>
      <c r="B102" s="14" t="s">
        <v>222</v>
      </c>
      <c r="C102" s="15" t="s">
        <v>15</v>
      </c>
      <c r="D102" s="14" t="s">
        <v>223</v>
      </c>
      <c r="E102" s="16" t="s">
        <v>14</v>
      </c>
      <c r="F102" s="2">
        <v>1</v>
      </c>
      <c r="G102" s="2">
        <v>18765737</v>
      </c>
      <c r="H102" s="2"/>
      <c r="I102" s="17" t="s">
        <v>224</v>
      </c>
      <c r="J102" s="15" t="s">
        <v>225</v>
      </c>
      <c r="K102" s="2">
        <v>18765737</v>
      </c>
      <c r="L102" s="2">
        <v>18765737</v>
      </c>
      <c r="M102" s="2">
        <v>18765737</v>
      </c>
    </row>
    <row r="103" spans="1:14" ht="91.5" customHeight="1">
      <c r="A103" s="13">
        <v>94</v>
      </c>
      <c r="B103" s="23" t="s">
        <v>184</v>
      </c>
      <c r="C103" s="15" t="s">
        <v>15</v>
      </c>
      <c r="D103" s="23" t="s">
        <v>226</v>
      </c>
      <c r="E103" s="16" t="s">
        <v>14</v>
      </c>
      <c r="F103" s="2">
        <v>1</v>
      </c>
      <c r="G103" s="2">
        <v>3325000</v>
      </c>
      <c r="H103" s="2"/>
      <c r="I103" s="17" t="s">
        <v>227</v>
      </c>
      <c r="J103" s="15" t="s">
        <v>228</v>
      </c>
      <c r="K103" s="2">
        <f>G103</f>
        <v>3325000</v>
      </c>
      <c r="L103" s="2">
        <v>3321000</v>
      </c>
      <c r="M103" s="2">
        <f>K103</f>
        <v>3325000</v>
      </c>
    </row>
    <row r="104" spans="1:14" ht="91.5" customHeight="1">
      <c r="A104" s="13">
        <v>95</v>
      </c>
      <c r="B104" s="23" t="s">
        <v>189</v>
      </c>
      <c r="C104" s="15" t="s">
        <v>15</v>
      </c>
      <c r="D104" s="23" t="s">
        <v>190</v>
      </c>
      <c r="E104" s="16" t="s">
        <v>14</v>
      </c>
      <c r="F104" s="2">
        <v>1</v>
      </c>
      <c r="G104" s="2">
        <f>K104</f>
        <v>73060000</v>
      </c>
      <c r="H104" s="2"/>
      <c r="I104" s="17" t="s">
        <v>185</v>
      </c>
      <c r="J104" s="15" t="s">
        <v>186</v>
      </c>
      <c r="K104" s="19">
        <v>73060000</v>
      </c>
      <c r="L104" s="6"/>
      <c r="M104" s="16">
        <v>73060000</v>
      </c>
    </row>
    <row r="105" spans="1:14" ht="117.75" customHeight="1">
      <c r="A105" s="13">
        <v>96</v>
      </c>
      <c r="B105" s="23" t="s">
        <v>191</v>
      </c>
      <c r="C105" s="15" t="s">
        <v>15</v>
      </c>
      <c r="D105" s="23" t="s">
        <v>192</v>
      </c>
      <c r="E105" s="16" t="s">
        <v>14</v>
      </c>
      <c r="F105" s="2">
        <v>1</v>
      </c>
      <c r="G105" s="2">
        <f>K105</f>
        <v>11545600</v>
      </c>
      <c r="H105" s="2"/>
      <c r="I105" s="17" t="s">
        <v>185</v>
      </c>
      <c r="J105" s="15" t="s">
        <v>186</v>
      </c>
      <c r="K105" s="19">
        <f>M105</f>
        <v>11545600</v>
      </c>
      <c r="L105" s="6"/>
      <c r="M105" s="16">
        <v>11545600</v>
      </c>
    </row>
    <row r="106" spans="1:14" ht="122.25" customHeight="1">
      <c r="A106" s="13">
        <v>97</v>
      </c>
      <c r="B106" s="23" t="s">
        <v>216</v>
      </c>
      <c r="C106" s="15" t="s">
        <v>15</v>
      </c>
      <c r="D106" s="23" t="s">
        <v>216</v>
      </c>
      <c r="E106" s="16" t="s">
        <v>14</v>
      </c>
      <c r="F106" s="2">
        <v>1</v>
      </c>
      <c r="G106" s="2">
        <f>K106</f>
        <v>40448630</v>
      </c>
      <c r="H106" s="2"/>
      <c r="I106" s="17" t="s">
        <v>185</v>
      </c>
      <c r="J106" s="15" t="s">
        <v>186</v>
      </c>
      <c r="K106" s="16">
        <f>M106</f>
        <v>40448630</v>
      </c>
      <c r="L106" s="6"/>
      <c r="M106" s="16">
        <v>40448630</v>
      </c>
    </row>
    <row r="107" spans="1:14" ht="91.5" customHeight="1">
      <c r="A107" s="13">
        <v>98</v>
      </c>
      <c r="B107" s="23" t="s">
        <v>194</v>
      </c>
      <c r="C107" s="15" t="s">
        <v>15</v>
      </c>
      <c r="D107" s="23" t="s">
        <v>193</v>
      </c>
      <c r="E107" s="16" t="s">
        <v>14</v>
      </c>
      <c r="F107" s="2">
        <v>1</v>
      </c>
      <c r="G107" s="2">
        <f t="shared" ref="G107:G109" si="8">K107</f>
        <v>3133928.5714285714</v>
      </c>
      <c r="H107" s="2"/>
      <c r="I107" s="17" t="s">
        <v>185</v>
      </c>
      <c r="J107" s="15" t="s">
        <v>186</v>
      </c>
      <c r="K107" s="16">
        <f>M107/1.12</f>
        <v>3133928.5714285714</v>
      </c>
      <c r="L107" s="6"/>
      <c r="M107" s="16">
        <v>3510000</v>
      </c>
    </row>
    <row r="108" spans="1:14" ht="91.5" customHeight="1">
      <c r="A108" s="13">
        <v>99</v>
      </c>
      <c r="B108" s="23" t="s">
        <v>195</v>
      </c>
      <c r="C108" s="15" t="s">
        <v>15</v>
      </c>
      <c r="D108" s="23" t="s">
        <v>193</v>
      </c>
      <c r="E108" s="16" t="s">
        <v>14</v>
      </c>
      <c r="F108" s="2">
        <v>1</v>
      </c>
      <c r="G108" s="2">
        <f t="shared" si="8"/>
        <v>8035714.2857142845</v>
      </c>
      <c r="H108" s="2"/>
      <c r="I108" s="17" t="s">
        <v>185</v>
      </c>
      <c r="J108" s="15" t="s">
        <v>186</v>
      </c>
      <c r="K108" s="16">
        <f>M108/1.12</f>
        <v>8035714.2857142845</v>
      </c>
      <c r="L108" s="6"/>
      <c r="M108" s="16">
        <v>9000000</v>
      </c>
    </row>
    <row r="109" spans="1:14" ht="91.5" customHeight="1">
      <c r="A109" s="13">
        <v>100</v>
      </c>
      <c r="B109" s="23" t="s">
        <v>196</v>
      </c>
      <c r="C109" s="15" t="s">
        <v>15</v>
      </c>
      <c r="D109" s="23" t="s">
        <v>193</v>
      </c>
      <c r="E109" s="16" t="s">
        <v>14</v>
      </c>
      <c r="F109" s="2">
        <v>1</v>
      </c>
      <c r="G109" s="2">
        <f t="shared" si="8"/>
        <v>3616071.4285714282</v>
      </c>
      <c r="H109" s="2"/>
      <c r="I109" s="17" t="s">
        <v>185</v>
      </c>
      <c r="J109" s="15" t="s">
        <v>186</v>
      </c>
      <c r="K109" s="16">
        <f>M109/1.12</f>
        <v>3616071.4285714282</v>
      </c>
      <c r="L109" s="6"/>
      <c r="M109" s="16">
        <v>4050000</v>
      </c>
    </row>
    <row r="110" spans="1:14" ht="91.5" customHeight="1">
      <c r="A110" s="13">
        <v>101</v>
      </c>
      <c r="B110" s="23" t="s">
        <v>61</v>
      </c>
      <c r="C110" s="15" t="s">
        <v>17</v>
      </c>
      <c r="D110" s="23" t="s">
        <v>61</v>
      </c>
      <c r="E110" s="16" t="s">
        <v>14</v>
      </c>
      <c r="F110" s="2">
        <v>1</v>
      </c>
      <c r="G110" s="2">
        <f>K110</f>
        <v>4700892.8571428563</v>
      </c>
      <c r="H110" s="2"/>
      <c r="I110" s="17" t="s">
        <v>18</v>
      </c>
      <c r="J110" s="18" t="s">
        <v>49</v>
      </c>
      <c r="K110" s="19">
        <f>M110/1.12</f>
        <v>4700892.8571428563</v>
      </c>
      <c r="L110" s="6"/>
      <c r="M110" s="2">
        <v>5265000</v>
      </c>
    </row>
    <row r="111" spans="1:14" ht="45">
      <c r="A111" s="13">
        <v>102</v>
      </c>
      <c r="B111" s="23" t="s">
        <v>62</v>
      </c>
      <c r="C111" s="15" t="s">
        <v>15</v>
      </c>
      <c r="D111" s="23" t="s">
        <v>197</v>
      </c>
      <c r="E111" s="16" t="s">
        <v>14</v>
      </c>
      <c r="F111" s="2">
        <v>1</v>
      </c>
      <c r="G111" s="2">
        <f>K111</f>
        <v>178571.42857142855</v>
      </c>
      <c r="H111" s="2"/>
      <c r="I111" s="17" t="s">
        <v>185</v>
      </c>
      <c r="J111" s="18" t="s">
        <v>49</v>
      </c>
      <c r="K111" s="16">
        <f>M111/1.12</f>
        <v>178571.42857142855</v>
      </c>
      <c r="L111" s="6"/>
      <c r="M111" s="2">
        <v>200000</v>
      </c>
    </row>
    <row r="112" spans="1:14">
      <c r="A112" s="28" t="s">
        <v>12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9">
        <v>1687866989</v>
      </c>
      <c r="M112" s="29">
        <f>SUM(M10:M111)</f>
        <v>1874942374</v>
      </c>
      <c r="N112" s="30"/>
    </row>
    <row r="113" spans="1:14" s="30" customFormat="1" ht="23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31"/>
    </row>
    <row r="114" spans="1:14" s="31" customFormat="1" ht="18.75">
      <c r="A114" s="32"/>
      <c r="B114" s="32"/>
      <c r="C114" s="32"/>
      <c r="D114" s="30"/>
      <c r="E114" s="30"/>
      <c r="F114" s="33"/>
      <c r="G114" s="33"/>
      <c r="H114" s="33"/>
      <c r="I114" s="33"/>
      <c r="J114" s="33"/>
      <c r="K114" s="33"/>
      <c r="L114" s="30"/>
      <c r="M114" s="30"/>
      <c r="N114" s="7"/>
    </row>
    <row r="115" spans="1:14" ht="18.7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23" spans="1:14" ht="218.25" customHeight="1"/>
    <row r="124" spans="1:14" ht="15.75">
      <c r="B124" s="34"/>
      <c r="C124" s="35"/>
      <c r="D124" s="36"/>
    </row>
    <row r="125" spans="1:14" ht="15.75">
      <c r="B125" s="35"/>
      <c r="C125" s="36"/>
      <c r="D125" s="36"/>
    </row>
    <row r="126" spans="1:14" ht="15.75">
      <c r="B126" s="35"/>
      <c r="C126" s="35"/>
      <c r="D126" s="36"/>
    </row>
    <row r="127" spans="1:14" ht="15.75">
      <c r="B127" s="35"/>
      <c r="C127" s="36"/>
      <c r="D127" s="36"/>
    </row>
    <row r="128" spans="1:14" ht="15.75">
      <c r="B128" s="35"/>
      <c r="C128" s="35"/>
      <c r="D128" s="35"/>
    </row>
    <row r="129" spans="2:4">
      <c r="B129" s="36"/>
      <c r="C129" s="36"/>
      <c r="D129" s="36"/>
    </row>
    <row r="130" spans="2:4" ht="15.75">
      <c r="B130" s="35"/>
      <c r="C130" s="36"/>
      <c r="D130" s="36"/>
    </row>
    <row r="131" spans="2:4" ht="15.75">
      <c r="B131" s="35"/>
      <c r="C131" s="36"/>
      <c r="D131" s="36"/>
    </row>
    <row r="132" spans="2:4" ht="15.75">
      <c r="B132" s="35"/>
      <c r="C132" s="35"/>
      <c r="D132" s="36"/>
    </row>
    <row r="133" spans="2:4" ht="15.75">
      <c r="B133" s="37"/>
      <c r="C133" s="36"/>
      <c r="D133" s="36"/>
    </row>
    <row r="134" spans="2:4" ht="15.75">
      <c r="B134" s="37"/>
      <c r="C134" s="37"/>
      <c r="D134" s="36"/>
    </row>
  </sheetData>
  <autoFilter ref="A9:M9"/>
  <mergeCells count="8">
    <mergeCell ref="C8:J8"/>
    <mergeCell ref="J1:L1"/>
    <mergeCell ref="J2:K2"/>
    <mergeCell ref="J4:K4"/>
    <mergeCell ref="J6:K6"/>
    <mergeCell ref="C7:J7"/>
    <mergeCell ref="J5:M5"/>
    <mergeCell ref="J3:M3"/>
  </mergeCells>
  <pageMargins left="0.70866141732283472" right="0.11811023622047245" top="0.74803149606299213" bottom="0.54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ПЗ товаров, работ 2011 ЧУ ЦЭИ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2012-05-29T11:12:14Z</cp:lastPrinted>
  <dcterms:created xsi:type="dcterms:W3CDTF">2010-11-22T12:00:33Z</dcterms:created>
  <dcterms:modified xsi:type="dcterms:W3CDTF">2012-06-11T08:09:34Z</dcterms:modified>
</cp:coreProperties>
</file>