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2995" windowHeight="9915"/>
  </bookViews>
  <sheets>
    <sheet name="Приложение 3 " sheetId="1" r:id="rId1"/>
  </sheets>
  <definedNames>
    <definedName name="_xlnm.Print_Area" localSheetId="0">'Приложение 3 '!$A$1:$K$112</definedName>
  </definedNames>
  <calcPr calcId="144525"/>
</workbook>
</file>

<file path=xl/calcChain.xml><?xml version="1.0" encoding="utf-8"?>
<calcChain xmlns="http://schemas.openxmlformats.org/spreadsheetml/2006/main">
  <c r="I108" i="1" l="1"/>
  <c r="H110" i="1" l="1"/>
  <c r="H97" i="1"/>
  <c r="I97" i="1" s="1"/>
  <c r="I107" i="1" l="1"/>
  <c r="I106" i="1"/>
  <c r="I105" i="1"/>
  <c r="I104" i="1"/>
  <c r="I103" i="1"/>
  <c r="H101" i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6" i="1"/>
  <c r="I109" i="1"/>
  <c r="I23" i="1" s="1"/>
  <c r="H20" i="1"/>
  <c r="H17" i="1"/>
  <c r="I110" i="1" l="1"/>
  <c r="I27" i="1"/>
  <c r="I98" i="1" s="1"/>
  <c r="I111" i="1" s="1"/>
  <c r="I112" i="1" s="1"/>
  <c r="H98" i="1"/>
  <c r="H111" i="1" s="1"/>
  <c r="H23" i="1"/>
  <c r="H112" i="1" l="1"/>
</calcChain>
</file>

<file path=xl/sharedStrings.xml><?xml version="1.0" encoding="utf-8"?>
<sst xmlns="http://schemas.openxmlformats.org/spreadsheetml/2006/main" count="514" uniqueCount="137">
  <si>
    <t xml:space="preserve">Приложение к приказу  Директора частного учреждения </t>
  </si>
  <si>
    <t xml:space="preserve">Дирекция строящегося предприятия </t>
  </si>
  <si>
    <t>от "19 " марта 2012 года №_9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</si>
  <si>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</si>
  <si>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</si>
  <si>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2012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</si>
  <si>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</si>
  <si>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</si>
  <si>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</si>
  <si>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</si>
  <si>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</si>
  <si>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</si>
  <si>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</si>
  <si>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</si>
  <si>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</si>
  <si>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</si>
  <si>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</si>
  <si>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</si>
  <si>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</si>
  <si>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</si>
  <si>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</si>
  <si>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</si>
  <si>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</si>
  <si>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</si>
  <si>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</si>
  <si>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</si>
  <si>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Корпоративное мероприятие</t>
  </si>
  <si>
    <t>услуга</t>
  </si>
  <si>
    <t>Декабрь 2012 года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</si>
  <si>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</si>
  <si>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</si>
  <si>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</si>
  <si>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Материалы и сырье для оснащения офиса</t>
  </si>
  <si>
    <t>Подпункт 14</t>
  </si>
  <si>
    <t>Вода 19 л</t>
  </si>
  <si>
    <t>бутыль</t>
  </si>
  <si>
    <t>со дня вступления в силу договора до 31.12.2012 года</t>
  </si>
  <si>
    <t>г.Астана
пр. Кабанбай батыра, 53</t>
  </si>
  <si>
    <t>Канцелярские товары</t>
  </si>
  <si>
    <t>Антистеплер</t>
  </si>
  <si>
    <t>шт.</t>
  </si>
  <si>
    <t>20 рабочих дней со дня вступления в силу Договора</t>
  </si>
  <si>
    <t xml:space="preserve">Блокнот  </t>
  </si>
  <si>
    <t>Блок для записи в боксе</t>
  </si>
  <si>
    <t>Бумага для заметок с липким слоем</t>
  </si>
  <si>
    <t>Бумага А4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</si>
  <si>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</si>
  <si>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</si>
  <si>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</si>
  <si>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</si>
  <si>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</si>
  <si>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</si>
  <si>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</si>
  <si>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</si>
  <si>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</si>
  <si>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</si>
  <si>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</si>
  <si>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</si>
  <si>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</si>
  <si>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</si>
  <si>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</si>
  <si>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</si>
  <si>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</si>
  <si>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</si>
  <si>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</si>
  <si>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</si>
  <si>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</si>
  <si>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</si>
  <si>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пач.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</si>
  <si>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</si>
  <si>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</si>
  <si>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</si>
  <si>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</si>
  <si>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</si>
  <si>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</si>
  <si>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</si>
  <si>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</si>
  <si>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</si>
  <si>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</si>
  <si>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</si>
  <si>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</si>
  <si>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</si>
  <si>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</si>
  <si>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</si>
  <si>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</si>
  <si>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</si>
  <si>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</si>
  <si>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</si>
  <si>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</si>
  <si>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набор.</t>
  </si>
  <si>
    <t>Степлер № 10</t>
  </si>
  <si>
    <t>2 компл</t>
  </si>
  <si>
    <t>Скобы № 24/6</t>
  </si>
  <si>
    <t>Скобы № 10</t>
  </si>
  <si>
    <t>Скоросшиватель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</si>
  <si>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</si>
  <si>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</si>
  <si>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</si>
  <si>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</si>
  <si>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</si>
  <si>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</si>
  <si>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</si>
  <si>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</si>
  <si>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</si>
  <si>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</si>
  <si>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</si>
  <si>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</si>
  <si>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</si>
  <si>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Магнит</t>
  </si>
  <si>
    <t>Маркер для доски</t>
  </si>
  <si>
    <t>Папка бегунок</t>
  </si>
  <si>
    <t>Гребешки</t>
  </si>
  <si>
    <t>Кнопки металлические</t>
  </si>
  <si>
    <t>Пленка для ламинирования А3</t>
  </si>
  <si>
    <t>-</t>
  </si>
  <si>
    <t>Аренда офисного помещения</t>
  </si>
  <si>
    <t>Аренда офисного помещения - 869,51 кв.м. за 12 мес.</t>
  </si>
  <si>
    <t>с даты подписания договора до 31.12.2012г.</t>
  </si>
  <si>
    <t>Аренда автотранспорта</t>
  </si>
  <si>
    <t>Аренда автотранспорта для первого руководителя за 12 мес.</t>
  </si>
  <si>
    <t>Аренда автотранспорта для руководителя проекта за 12 мес.</t>
  </si>
  <si>
    <t>Услуги сотовой связи</t>
  </si>
  <si>
    <t>Подпункт 34</t>
  </si>
  <si>
    <t>Обязательное страхование гражданско-правовой ответственности работодателя</t>
  </si>
  <si>
    <t>Подпункт 4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</si>
  <si>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</si>
  <si>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</si>
  <si>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>Добровольное страхование здоровья</t>
  </si>
  <si>
    <t>Страхование на случаи болезни для работников ЧУ "Дирекция строящегося предприятия"</t>
  </si>
  <si>
    <t>Итого по разделу 2:</t>
  </si>
  <si>
    <t>ВСЕГО (раздел1+раздел2):</t>
  </si>
  <si>
    <t xml:space="preserve">Корпоротивное мероприятие "Проведение Нового года" </t>
  </si>
  <si>
    <t>Подарки для детей сотрудников к новому году.</t>
  </si>
  <si>
    <t>упаковка</t>
  </si>
  <si>
    <t>Новогодний подарок - Набор конфет для детей.</t>
  </si>
  <si>
    <t>3 рабочих дней со дня вступления в силу Договора</t>
  </si>
  <si>
    <t>от  «04» декабря 2012 года  №36/1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</si>
</sst>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#,##0.0"/>
    <numFmt numFmtId="166" formatCode="_(* #,##0_);_(* \(#,##0\);_(* &quot;-&quot;_);_(@_)"/>
    <numFmt numFmtId="167" formatCode="#."/>
    <numFmt numFmtId="168" formatCode="#.00"/>
    <numFmt numFmtId="169" formatCode="&quot;$&quot;#.00"/>
    <numFmt numFmtId="170" formatCode="#,##0_);\(#,##0\);0_);* @_)"/>
    <numFmt numFmtId="171" formatCode="#,##0.0_);\(#,##0.0\);0.0_);* @_)"/>
    <numFmt numFmtId="172" formatCode="#,##0.00_);\(#,##0.00\);0.00_);* @_)"/>
    <numFmt numFmtId="173" formatCode="#,##0.000_);\(#,##0.000\);0.000_);* @_)"/>
    <numFmt numFmtId="174" formatCode="#,##0.0000_);\(#,##0.0000\);0.0000_);* @_)"/>
    <numFmt numFmtId="175" formatCode="d\-mmm;[Red]&quot;Not date&quot;;&quot;-&quot;;[Red]* &quot;Not date&quot;"/>
    <numFmt numFmtId="176" formatCode="d\-mmm\-yyyy;[Red]&quot;Not date&quot;;&quot;-&quot;;[Red]* &quot;Not date&quot;"/>
    <numFmt numFmtId="177" formatCode="d\-mmm\-yyyy\ h:mm\ AM/PM;[Red]* &quot;Not date&quot;;&quot;-&quot;;[Red]* &quot;Not date&quot;"/>
    <numFmt numFmtId="178" formatCode="d/mm/yyyy;[Red]* &quot;Not date&quot;;&quot;-&quot;;[Red]* &quot;Not date&quot;"/>
    <numFmt numFmtId="179" formatCode="mm/dd/yyyy;[Red]* &quot;Not date&quot;;&quot;-&quot;;[Red]* &quot;Not date&quot;"/>
    <numFmt numFmtId="180" formatCode="mmm\-yy;[Red]* &quot;Not date&quot;;&quot;-&quot;;[Red]* &quot;Not date&quot;"/>
    <numFmt numFmtId="181" formatCode="0;\-0;0;* @"/>
    <numFmt numFmtId="182" formatCode="h:mm\ AM/PM;[Red]* &quot;Not time&quot;;\-;[Red]* &quot;Not time&quot;"/>
    <numFmt numFmtId="183" formatCode="[h]:mm;[Red]* &quot;Not time&quot;;[h]:mm;[Red]* &quot;Not time&quot;"/>
    <numFmt numFmtId="184" formatCode="0%;\-0%;0%;* @_%"/>
    <numFmt numFmtId="185" formatCode="0.0%;\-0.0%;0.0%;* @_%"/>
    <numFmt numFmtId="186" formatCode="0.00%;\-0.00%;0.00%;* @_%"/>
    <numFmt numFmtId="187" formatCode="0.000%;\-0.000%;0.000%;* @_%"/>
    <numFmt numFmtId="188" formatCode="&quot;$&quot;* #,##0_);&quot;$&quot;* \(#,##0\);&quot;$&quot;* 0_);* @_)"/>
    <numFmt numFmtId="189" formatCode="&quot;$&quot;* #,##0.0_);&quot;$&quot;* \(#,##0.0\);&quot;$&quot;* 0.0_);* @_)"/>
    <numFmt numFmtId="190" formatCode="&quot;$&quot;* #,##0.00_);&quot;$&quot;* \(#,##0.00\);&quot;$&quot;* 0.00_);* @_)"/>
    <numFmt numFmtId="191" formatCode="&quot;$&quot;* #,##0.000_);&quot;$&quot;* \(#,##0.000\);&quot;$&quot;* 0.000_);* @_)"/>
    <numFmt numFmtId="192" formatCode="&quot;$&quot;* #,##0.0000_);&quot;$&quot;* \(#,##0.0000\);&quot;$&quot;* 0.0000_);* @_)"/>
    <numFmt numFmtId="193" formatCode="_-* #,##0.00[$€-1]_-;\-* #,##0.00[$€-1]_-;_-* &quot;-&quot;??[$€-1]_-"/>
    <numFmt numFmtId="194" formatCode="d\-mmm\-yyyy;[Red]* &quot;Not date&quot;;&quot;-&quot;;[Red]* &quot;Not date&quot;"/>
    <numFmt numFmtId="195" formatCode="d\-mmm\-yyyy\ h:mm\ AM/PM;[Red]* &quot;Not time&quot;;0;[Red]* &quot;Not time&quot;"/>
    <numFmt numFmtId="196" formatCode="#,##0_);[Blue]\(\-\)\ #,##0_)"/>
    <numFmt numFmtId="197" formatCode="_(&quot;$&quot;* #,##0_);_(&quot;$&quot;* \(#,##0\);_(&quot;$&quot;* &quot;-&quot;_);_(@_)"/>
    <numFmt numFmtId="198" formatCode="&quot;$&quot;#,##0.00_);[Red]\(&quot;$&quot;#,##0.00\)"/>
    <numFmt numFmtId="199" formatCode="_(* #,##0.00_);_(* \(#,##0.00\);_(* &quot;-&quot;??_);_(@_)"/>
    <numFmt numFmtId="200" formatCode="0.0%"/>
    <numFmt numFmtId="201" formatCode="#,##0_ ;\-#,##0\ "/>
    <numFmt numFmtId="202" formatCode="%#.00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0" fontId="1" fillId="0" borderId="0"/>
    <xf numFmtId="43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1" fillId="0" borderId="5">
      <protection locked="0"/>
    </xf>
    <xf numFmtId="167" fontId="11" fillId="0" borderId="5">
      <protection locked="0"/>
    </xf>
    <xf numFmtId="0" fontId="12" fillId="0" borderId="0"/>
    <xf numFmtId="0" fontId="12" fillId="0" borderId="0"/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7" fontId="11" fillId="0" borderId="5">
      <protection locked="0"/>
    </xf>
    <xf numFmtId="167" fontId="11" fillId="0" borderId="5">
      <protection locked="0"/>
    </xf>
    <xf numFmtId="167" fontId="13" fillId="0" borderId="0">
      <protection locked="0"/>
    </xf>
    <xf numFmtId="167" fontId="13" fillId="0" borderId="0">
      <protection locked="0"/>
    </xf>
    <xf numFmtId="167" fontId="11" fillId="0" borderId="5">
      <protection locked="0"/>
    </xf>
    <xf numFmtId="0" fontId="10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0" fontId="6" fillId="0" borderId="0" applyFill="0" applyBorder="0">
      <alignment horizontal="center"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16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0" fontId="17" fillId="0" borderId="0" applyNumberFormat="0" applyFill="0" applyBorder="0" applyAlignment="0" applyProtection="0"/>
    <xf numFmtId="193" fontId="9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horizontal="left" vertical="top"/>
      <protection hidden="1"/>
    </xf>
    <xf numFmtId="0" fontId="22" fillId="0" borderId="0" applyFill="0" applyBorder="0">
      <alignment horizontal="left" vertical="top" indent="1"/>
      <protection hidden="1"/>
    </xf>
    <xf numFmtId="0" fontId="22" fillId="0" borderId="0" applyFill="0" applyBorder="0">
      <alignment horizontal="left" vertical="top" indent="2"/>
      <protection hidden="1"/>
    </xf>
    <xf numFmtId="0" fontId="22" fillId="0" borderId="0" applyFill="0" applyBorder="0">
      <alignment horizontal="left" vertical="top" indent="3"/>
      <protection hidden="1"/>
    </xf>
    <xf numFmtId="170" fontId="23" fillId="0" borderId="0" applyFill="0" applyBorder="0">
      <alignment vertical="top"/>
      <protection locked="0"/>
    </xf>
    <xf numFmtId="171" fontId="23" fillId="0" borderId="0" applyFill="0" applyBorder="0">
      <alignment vertical="top"/>
      <protection locked="0"/>
    </xf>
    <xf numFmtId="172" fontId="23" fillId="0" borderId="0" applyFill="0" applyBorder="0">
      <alignment vertical="top"/>
      <protection locked="0"/>
    </xf>
    <xf numFmtId="173" fontId="23" fillId="0" borderId="0" applyFill="0" applyBorder="0">
      <alignment vertical="top"/>
      <protection locked="0"/>
    </xf>
    <xf numFmtId="174" fontId="23" fillId="0" borderId="0" applyFill="0" applyBorder="0">
      <alignment vertical="top"/>
      <protection locked="0"/>
    </xf>
    <xf numFmtId="175" fontId="23" fillId="0" borderId="0" applyFill="0" applyBorder="0">
      <alignment vertical="top"/>
      <protection locked="0"/>
    </xf>
    <xf numFmtId="194" fontId="23" fillId="0" borderId="0" applyFill="0" applyBorder="0">
      <alignment vertical="top"/>
      <protection locked="0"/>
    </xf>
    <xf numFmtId="195" fontId="23" fillId="0" borderId="0" applyFill="0" applyBorder="0">
      <alignment vertical="top"/>
      <protection locked="0"/>
    </xf>
    <xf numFmtId="178" fontId="23" fillId="0" borderId="0" applyFill="0" applyBorder="0">
      <alignment vertical="top"/>
      <protection locked="0"/>
    </xf>
    <xf numFmtId="179" fontId="23" fillId="0" borderId="0" applyFill="0" applyBorder="0">
      <alignment vertical="top"/>
      <protection locked="0"/>
    </xf>
    <xf numFmtId="180" fontId="23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49" fontId="23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0" fontId="23" fillId="0" borderId="0" applyFill="0" applyBorder="0">
      <alignment vertical="top" wrapText="1"/>
      <protection locked="0"/>
    </xf>
    <xf numFmtId="182" fontId="23" fillId="0" borderId="0" applyFill="0" applyBorder="0">
      <alignment vertical="top"/>
      <protection locked="0"/>
    </xf>
    <xf numFmtId="183" fontId="23" fillId="0" borderId="0" applyFill="0" applyBorder="0">
      <alignment vertical="top"/>
      <protection locked="0"/>
    </xf>
    <xf numFmtId="184" fontId="23" fillId="0" borderId="0" applyFill="0" applyBorder="0">
      <alignment vertical="top"/>
      <protection locked="0"/>
    </xf>
    <xf numFmtId="185" fontId="23" fillId="0" borderId="0" applyFill="0" applyBorder="0">
      <alignment vertical="top"/>
      <protection locked="0"/>
    </xf>
    <xf numFmtId="186" fontId="23" fillId="0" borderId="0" applyFill="0" applyBorder="0">
      <alignment vertical="top"/>
      <protection locked="0"/>
    </xf>
    <xf numFmtId="187" fontId="23" fillId="0" borderId="0" applyFill="0" applyBorder="0">
      <alignment vertical="top"/>
      <protection locked="0"/>
    </xf>
    <xf numFmtId="188" fontId="23" fillId="0" borderId="0" applyFill="0" applyBorder="0">
      <alignment vertical="top"/>
      <protection locked="0"/>
    </xf>
    <xf numFmtId="189" fontId="23" fillId="0" borderId="0" applyFill="0" applyBorder="0">
      <alignment vertical="top"/>
      <protection locked="0"/>
    </xf>
    <xf numFmtId="190" fontId="23" fillId="0" borderId="0" applyFill="0" applyBorder="0">
      <alignment vertical="top"/>
      <protection locked="0"/>
    </xf>
    <xf numFmtId="191" fontId="23" fillId="0" borderId="0" applyFill="0" applyBorder="0">
      <alignment vertical="top"/>
      <protection locked="0"/>
    </xf>
    <xf numFmtId="192" fontId="23" fillId="0" borderId="0" applyFill="0" applyBorder="0">
      <alignment vertical="top"/>
      <protection locked="0"/>
    </xf>
    <xf numFmtId="49" fontId="23" fillId="0" borderId="0" applyFill="0" applyBorder="0">
      <alignment horizontal="left" vertical="top"/>
      <protection locked="0"/>
    </xf>
    <xf numFmtId="49" fontId="23" fillId="0" borderId="0" applyFill="0" applyBorder="0">
      <alignment horizontal="left" vertical="top" indent="1"/>
      <protection locked="0"/>
    </xf>
    <xf numFmtId="49" fontId="23" fillId="0" borderId="0" applyFill="0" applyBorder="0">
      <alignment horizontal="left" vertical="top" indent="2"/>
      <protection locked="0"/>
    </xf>
    <xf numFmtId="49" fontId="23" fillId="0" borderId="0" applyFill="0" applyBorder="0">
      <alignment horizontal="left" vertical="top" indent="3"/>
      <protection locked="0"/>
    </xf>
    <xf numFmtId="49" fontId="23" fillId="0" borderId="0" applyFill="0" applyBorder="0">
      <alignment horizontal="left" vertical="top" indent="4"/>
      <protection locked="0"/>
    </xf>
    <xf numFmtId="49" fontId="23" fillId="0" borderId="0" applyFill="0" applyBorder="0">
      <alignment horizontal="center"/>
      <protection locked="0"/>
    </xf>
    <xf numFmtId="49" fontId="23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10" fillId="0" borderId="0"/>
    <xf numFmtId="0" fontId="10" fillId="0" borderId="0"/>
    <xf numFmtId="0" fontId="25" fillId="0" borderId="0" applyNumberFormat="0" applyFont="0" applyBorder="0" applyAlignment="0">
      <alignment horizontal="left"/>
    </xf>
    <xf numFmtId="0" fontId="21" fillId="0" borderId="0" applyFill="0" applyBorder="0">
      <alignment vertical="top"/>
    </xf>
    <xf numFmtId="0" fontId="21" fillId="0" borderId="0" applyFill="0" applyBorder="0">
      <alignment horizontal="left" vertical="top" indent="1"/>
    </xf>
    <xf numFmtId="0" fontId="26" fillId="0" borderId="0" applyFill="0" applyBorder="0">
      <alignment horizontal="left" vertical="top" indent="2"/>
    </xf>
    <xf numFmtId="0" fontId="21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196" fontId="28" fillId="0" borderId="1" applyBorder="0">
      <protection hidden="1"/>
    </xf>
    <xf numFmtId="196" fontId="28" fillId="0" borderId="1" applyBorder="0">
      <protection hidden="1"/>
    </xf>
    <xf numFmtId="0" fontId="29" fillId="22" borderId="7" applyNumberFormat="0" applyAlignment="0" applyProtection="0"/>
    <xf numFmtId="0" fontId="29" fillId="22" borderId="7" applyNumberFormat="0" applyAlignment="0" applyProtection="0"/>
    <xf numFmtId="0" fontId="29" fillId="22" borderId="7" applyNumberFormat="0" applyAlignment="0" applyProtection="0"/>
    <xf numFmtId="0" fontId="29" fillId="22" borderId="7" applyNumberFormat="0" applyAlignment="0" applyProtection="0"/>
    <xf numFmtId="0" fontId="29" fillId="22" borderId="7" applyNumberFormat="0" applyAlignment="0" applyProtection="0"/>
    <xf numFmtId="0" fontId="29" fillId="22" borderId="7" applyNumberFormat="0" applyAlignment="0" applyProtection="0"/>
    <xf numFmtId="0" fontId="29" fillId="22" borderId="7" applyNumberFormat="0" applyAlignment="0" applyProtection="0"/>
    <xf numFmtId="0" fontId="30" fillId="22" borderId="6" applyNumberFormat="0" applyAlignment="0" applyProtection="0"/>
    <xf numFmtId="0" fontId="30" fillId="22" borderId="6" applyNumberFormat="0" applyAlignment="0" applyProtection="0"/>
    <xf numFmtId="0" fontId="30" fillId="22" borderId="6" applyNumberFormat="0" applyAlignment="0" applyProtection="0"/>
    <xf numFmtId="0" fontId="30" fillId="22" borderId="6" applyNumberFormat="0" applyAlignment="0" applyProtection="0"/>
    <xf numFmtId="0" fontId="30" fillId="22" borderId="6" applyNumberFormat="0" applyAlignment="0" applyProtection="0"/>
    <xf numFmtId="0" fontId="30" fillId="22" borderId="6" applyNumberFormat="0" applyAlignment="0" applyProtection="0"/>
    <xf numFmtId="0" fontId="30" fillId="22" borderId="6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97" fontId="32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3" fillId="0" borderId="0" applyFont="0" applyFill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10" fillId="0" borderId="0"/>
    <xf numFmtId="0" fontId="38" fillId="23" borderId="12" applyNumberFormat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 applyFill="0" applyBorder="0"/>
    <xf numFmtId="0" fontId="42" fillId="0" borderId="0"/>
    <xf numFmtId="0" fontId="1" fillId="0" borderId="0"/>
    <xf numFmtId="0" fontId="14" fillId="0" borderId="0"/>
    <xf numFmtId="0" fontId="9" fillId="0" borderId="0"/>
    <xf numFmtId="0" fontId="1" fillId="0" borderId="0"/>
    <xf numFmtId="0" fontId="10" fillId="0" borderId="0"/>
    <xf numFmtId="0" fontId="43" fillId="0" borderId="0"/>
    <xf numFmtId="0" fontId="44" fillId="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25" borderId="13" applyNumberFormat="0" applyFont="0" applyAlignment="0" applyProtection="0"/>
    <xf numFmtId="0" fontId="10" fillId="25" borderId="13" applyNumberFormat="0" applyFont="0" applyAlignment="0" applyProtection="0"/>
    <xf numFmtId="0" fontId="10" fillId="25" borderId="13" applyNumberFormat="0" applyFont="0" applyAlignment="0" applyProtection="0"/>
    <xf numFmtId="0" fontId="10" fillId="25" borderId="13" applyNumberFormat="0" applyFont="0" applyAlignment="0" applyProtection="0"/>
    <xf numFmtId="0" fontId="10" fillId="25" borderId="13" applyNumberFormat="0" applyFont="0" applyAlignment="0" applyProtection="0"/>
    <xf numFmtId="0" fontId="10" fillId="25" borderId="13" applyNumberFormat="0" applyFont="0" applyAlignment="0" applyProtection="0"/>
    <xf numFmtId="0" fontId="10" fillId="25" borderId="13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6" fillId="0" borderId="14" applyNumberFormat="0" applyFill="0" applyAlignment="0" applyProtection="0"/>
    <xf numFmtId="0" fontId="47" fillId="0" borderId="0"/>
    <xf numFmtId="0" fontId="48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>
      <protection locked="0"/>
    </xf>
    <xf numFmtId="167" fontId="13" fillId="0" borderId="0">
      <protection locked="0"/>
    </xf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201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49" fillId="6" borderId="0" applyNumberFormat="0" applyBorder="0" applyAlignment="0" applyProtection="0"/>
    <xf numFmtId="202" fontId="11" fillId="0" borderId="0">
      <protection locked="0"/>
    </xf>
    <xf numFmtId="202" fontId="11" fillId="0" borderId="0">
      <protection locked="0"/>
    </xf>
  </cellStyleXfs>
  <cellXfs count="7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3" borderId="1" xfId="2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4" fontId="7" fillId="0" borderId="1" xfId="1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8" fillId="0" borderId="1" xfId="2" applyNumberFormat="1" applyFont="1" applyFill="1" applyBorder="1" applyAlignment="1">
      <alignment horizont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5" fillId="3" borderId="1" xfId="4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2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2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3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112"/>
  <sheetViews>
    <sheetView tabSelected="1" view="pageBreakPreview" zoomScale="85" zoomScaleNormal="85" zoomScaleSheetLayoutView="85" workbookViewId="0">
      <selection activeCell="D7" sqref="D7"/>
    </sheetView>
  </sheetViews>
  <sheetFormatPr defaultRowHeight="12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66" t="s">
        <v>0</v>
      </c>
      <c r="G1" s="66"/>
      <c r="H1" s="66"/>
      <c r="I1" s="66"/>
      <c r="J1" s="66"/>
    </row>
    <row r="2" spans="1:11">
      <c r="A2" s="1"/>
      <c r="F2" s="66" t="s">
        <v>1</v>
      </c>
      <c r="G2" s="66"/>
      <c r="H2" s="66"/>
      <c r="I2" s="66"/>
      <c r="J2" s="66"/>
    </row>
    <row r="3" spans="1:11">
      <c r="A3" s="1"/>
      <c r="F3" s="66" t="s">
        <v>2</v>
      </c>
      <c r="G3" s="66"/>
      <c r="H3" s="66"/>
      <c r="I3" s="66"/>
      <c r="J3" s="66"/>
    </row>
    <row r="4" spans="1:11">
      <c r="A4" s="1"/>
      <c r="F4" s="65" t="s">
        <v>3</v>
      </c>
      <c r="G4" s="65"/>
      <c r="H4" s="65"/>
      <c r="I4" s="65"/>
      <c r="J4" s="65"/>
    </row>
    <row r="5" spans="1:11">
      <c r="A5" s="1"/>
      <c r="F5" s="67" t="s">
        <v>136</v>
      </c>
      <c r="G5" s="67"/>
      <c r="H5" s="67"/>
      <c r="I5" s="67"/>
      <c r="J5" s="67"/>
    </row>
    <row r="6" spans="1:11">
      <c r="A6" s="3"/>
      <c r="F6" s="65" t="s">
        <v>4</v>
      </c>
      <c r="G6" s="65"/>
      <c r="H6" s="65"/>
      <c r="I6" s="65"/>
      <c r="J6" s="65"/>
    </row>
    <row r="7" spans="1:11">
      <c r="A7" s="3"/>
      <c r="G7" s="4"/>
      <c r="H7" s="4"/>
      <c r="I7" s="4"/>
      <c r="J7" s="5"/>
      <c r="K7" s="4"/>
    </row>
    <row r="8" spans="1:11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>
      <c r="A9" s="63" t="s">
        <v>6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>
      <c r="A10" s="64" t="s">
        <v>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f>SUM(H16:H16)</f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f>SUM(H19:H19)</f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>
      <c r="A22" s="16" t="s">
        <v>29</v>
      </c>
      <c r="B22" s="21"/>
      <c r="C22" s="20"/>
      <c r="D22" s="20"/>
      <c r="E22" s="20"/>
      <c r="F22" s="20"/>
      <c r="G22" s="20"/>
      <c r="H22" s="22">
        <v>0</v>
      </c>
      <c r="I22" s="22">
        <v>0</v>
      </c>
      <c r="J22" s="20"/>
      <c r="K22" s="20"/>
    </row>
    <row r="23" spans="1:11">
      <c r="A23" s="16" t="s">
        <v>30</v>
      </c>
      <c r="B23" s="16"/>
      <c r="C23" s="20"/>
      <c r="D23" s="20"/>
      <c r="E23" s="20"/>
      <c r="F23" s="20"/>
      <c r="G23" s="20"/>
      <c r="H23" s="22">
        <f>H22+H20+H17</f>
        <v>0</v>
      </c>
      <c r="I23" s="22">
        <f>I22+I20+I17</f>
        <v>0</v>
      </c>
      <c r="J23" s="20"/>
      <c r="K23" s="20"/>
    </row>
    <row r="24" spans="1:11">
      <c r="A24" s="9" t="s">
        <v>31</v>
      </c>
      <c r="B24" s="13"/>
      <c r="C24" s="13"/>
      <c r="D24" s="13"/>
      <c r="E24" s="13"/>
      <c r="F24" s="13"/>
      <c r="G24" s="13"/>
      <c r="H24" s="13"/>
      <c r="I24" s="13"/>
      <c r="J24" s="13"/>
      <c r="K24" s="14"/>
    </row>
    <row r="25" spans="1:11">
      <c r="A25" s="23" t="s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36">
      <c r="A26" s="24">
        <v>1</v>
      </c>
      <c r="B26" s="25" t="s">
        <v>32</v>
      </c>
      <c r="C26" s="25" t="s">
        <v>33</v>
      </c>
      <c r="D26" s="25" t="s">
        <v>34</v>
      </c>
      <c r="E26" s="25" t="s">
        <v>35</v>
      </c>
      <c r="F26" s="26">
        <v>200</v>
      </c>
      <c r="G26" s="27">
        <v>500</v>
      </c>
      <c r="H26" s="28">
        <v>100000</v>
      </c>
      <c r="I26" s="29">
        <f>H26*1.12</f>
        <v>112000.00000000001</v>
      </c>
      <c r="J26" s="30" t="s">
        <v>36</v>
      </c>
      <c r="K26" s="26" t="s">
        <v>37</v>
      </c>
    </row>
    <row r="27" spans="1:11" ht="36">
      <c r="A27" s="24">
        <v>2</v>
      </c>
      <c r="B27" s="31" t="s">
        <v>38</v>
      </c>
      <c r="C27" s="31" t="s">
        <v>33</v>
      </c>
      <c r="D27" s="32" t="s">
        <v>39</v>
      </c>
      <c r="E27" s="31" t="s">
        <v>40</v>
      </c>
      <c r="F27" s="33">
        <v>10</v>
      </c>
      <c r="G27" s="29">
        <v>66.964285714285708</v>
      </c>
      <c r="H27" s="34">
        <f>G27*F27</f>
        <v>669.64285714285711</v>
      </c>
      <c r="I27" s="29">
        <f t="shared" ref="I27:I90" si="0">H27*1.12</f>
        <v>750</v>
      </c>
      <c r="J27" s="35" t="s">
        <v>41</v>
      </c>
      <c r="K27" s="36" t="s">
        <v>37</v>
      </c>
    </row>
    <row r="28" spans="1:11" ht="36">
      <c r="A28" s="24">
        <v>3</v>
      </c>
      <c r="B28" s="31" t="s">
        <v>38</v>
      </c>
      <c r="C28" s="31" t="s">
        <v>33</v>
      </c>
      <c r="D28" s="32" t="s">
        <v>42</v>
      </c>
      <c r="E28" s="31" t="s">
        <v>40</v>
      </c>
      <c r="F28" s="33">
        <v>28</v>
      </c>
      <c r="G28" s="29">
        <v>309.82142857142856</v>
      </c>
      <c r="H28" s="34">
        <f t="shared" ref="H28:H91" si="1">G28*F28</f>
        <v>8675</v>
      </c>
      <c r="I28" s="29">
        <f t="shared" si="0"/>
        <v>9716.0000000000018</v>
      </c>
      <c r="J28" s="35" t="s">
        <v>41</v>
      </c>
      <c r="K28" s="36" t="s">
        <v>37</v>
      </c>
    </row>
    <row r="29" spans="1:11" ht="36">
      <c r="A29" s="24">
        <v>4</v>
      </c>
      <c r="B29" s="25" t="s">
        <v>38</v>
      </c>
      <c r="C29" s="25" t="s">
        <v>33</v>
      </c>
      <c r="D29" s="37" t="s">
        <v>43</v>
      </c>
      <c r="E29" s="25" t="s">
        <v>40</v>
      </c>
      <c r="F29" s="33">
        <v>56</v>
      </c>
      <c r="G29" s="29">
        <v>272.32142857142856</v>
      </c>
      <c r="H29" s="34">
        <f t="shared" si="1"/>
        <v>15250</v>
      </c>
      <c r="I29" s="29">
        <f t="shared" si="0"/>
        <v>17080</v>
      </c>
      <c r="J29" s="38" t="s">
        <v>41</v>
      </c>
      <c r="K29" s="26" t="s">
        <v>37</v>
      </c>
    </row>
    <row r="30" spans="1:11" ht="36">
      <c r="A30" s="24">
        <v>5</v>
      </c>
      <c r="B30" s="25" t="s">
        <v>38</v>
      </c>
      <c r="C30" s="25" t="s">
        <v>33</v>
      </c>
      <c r="D30" s="37" t="s">
        <v>44</v>
      </c>
      <c r="E30" s="25" t="s">
        <v>40</v>
      </c>
      <c r="F30" s="33">
        <v>140</v>
      </c>
      <c r="G30" s="29">
        <v>312.49999999999994</v>
      </c>
      <c r="H30" s="34">
        <f t="shared" si="1"/>
        <v>43749.999999999993</v>
      </c>
      <c r="I30" s="29">
        <f t="shared" si="0"/>
        <v>49000</v>
      </c>
      <c r="J30" s="38" t="s">
        <v>41</v>
      </c>
      <c r="K30" s="26" t="s">
        <v>37</v>
      </c>
    </row>
    <row r="31" spans="1:11" ht="36">
      <c r="A31" s="24">
        <v>6</v>
      </c>
      <c r="B31" s="31" t="s">
        <v>38</v>
      </c>
      <c r="C31" s="31" t="s">
        <v>33</v>
      </c>
      <c r="D31" s="32" t="s">
        <v>45</v>
      </c>
      <c r="E31" s="31" t="s">
        <v>40</v>
      </c>
      <c r="F31" s="33">
        <v>336</v>
      </c>
      <c r="G31" s="29">
        <v>580.35714285714278</v>
      </c>
      <c r="H31" s="34">
        <f t="shared" si="1"/>
        <v>194999.99999999997</v>
      </c>
      <c r="I31" s="29">
        <f t="shared" si="0"/>
        <v>218400</v>
      </c>
      <c r="J31" s="35" t="s">
        <v>41</v>
      </c>
      <c r="K31" s="36" t="s">
        <v>37</v>
      </c>
    </row>
    <row r="32" spans="1:11" ht="36">
      <c r="A32" s="24">
        <v>7</v>
      </c>
      <c r="B32" s="31" t="s">
        <v>38</v>
      </c>
      <c r="C32" s="31" t="s">
        <v>33</v>
      </c>
      <c r="D32" s="32" t="s">
        <v>46</v>
      </c>
      <c r="E32" s="31" t="s">
        <v>40</v>
      </c>
      <c r="F32" s="33">
        <v>28</v>
      </c>
      <c r="G32" s="29">
        <v>1160.7142857142856</v>
      </c>
      <c r="H32" s="34">
        <f t="shared" si="1"/>
        <v>32499.999999999996</v>
      </c>
      <c r="I32" s="29">
        <f t="shared" si="0"/>
        <v>36400</v>
      </c>
      <c r="J32" s="35" t="s">
        <v>41</v>
      </c>
      <c r="K32" s="36" t="s">
        <v>37</v>
      </c>
    </row>
    <row r="33" spans="1:11" ht="36">
      <c r="A33" s="24">
        <v>8</v>
      </c>
      <c r="B33" s="31" t="s">
        <v>38</v>
      </c>
      <c r="C33" s="31" t="s">
        <v>33</v>
      </c>
      <c r="D33" s="32" t="s">
        <v>47</v>
      </c>
      <c r="E33" s="31" t="s">
        <v>40</v>
      </c>
      <c r="F33" s="33">
        <v>15</v>
      </c>
      <c r="G33" s="29">
        <v>209.82142857142856</v>
      </c>
      <c r="H33" s="34">
        <f t="shared" si="1"/>
        <v>3147.3214285714284</v>
      </c>
      <c r="I33" s="29">
        <f t="shared" si="0"/>
        <v>3525</v>
      </c>
      <c r="J33" s="35" t="s">
        <v>41</v>
      </c>
      <c r="K33" s="31" t="s">
        <v>37</v>
      </c>
    </row>
    <row r="34" spans="1:11" ht="36">
      <c r="A34" s="24">
        <v>9</v>
      </c>
      <c r="B34" s="31" t="s">
        <v>38</v>
      </c>
      <c r="C34" s="31" t="s">
        <v>33</v>
      </c>
      <c r="D34" s="32" t="s">
        <v>48</v>
      </c>
      <c r="E34" s="31" t="s">
        <v>40</v>
      </c>
      <c r="F34" s="33">
        <v>24</v>
      </c>
      <c r="G34" s="29">
        <v>40.178571428571423</v>
      </c>
      <c r="H34" s="34">
        <f t="shared" si="1"/>
        <v>964.28571428571422</v>
      </c>
      <c r="I34" s="29">
        <f t="shared" si="0"/>
        <v>1080</v>
      </c>
      <c r="J34" s="35" t="s">
        <v>41</v>
      </c>
      <c r="K34" s="31" t="s">
        <v>37</v>
      </c>
    </row>
    <row r="35" spans="1:11" ht="36">
      <c r="A35" s="24">
        <v>10</v>
      </c>
      <c r="B35" s="31" t="s">
        <v>38</v>
      </c>
      <c r="C35" s="31" t="s">
        <v>33</v>
      </c>
      <c r="D35" s="32" t="s">
        <v>49</v>
      </c>
      <c r="E35" s="31" t="s">
        <v>40</v>
      </c>
      <c r="F35" s="33">
        <v>1600</v>
      </c>
      <c r="G35" s="29">
        <v>5.3571428571428568</v>
      </c>
      <c r="H35" s="34">
        <f t="shared" si="1"/>
        <v>8571.4285714285706</v>
      </c>
      <c r="I35" s="29">
        <f t="shared" si="0"/>
        <v>9600</v>
      </c>
      <c r="J35" s="35" t="s">
        <v>41</v>
      </c>
      <c r="K35" s="31" t="s">
        <v>37</v>
      </c>
    </row>
    <row r="36" spans="1:11" ht="36">
      <c r="A36" s="24">
        <v>11</v>
      </c>
      <c r="B36" s="31" t="s">
        <v>38</v>
      </c>
      <c r="C36" s="31" t="s">
        <v>33</v>
      </c>
      <c r="D36" s="32" t="s">
        <v>50</v>
      </c>
      <c r="E36" s="31" t="s">
        <v>40</v>
      </c>
      <c r="F36" s="33">
        <v>56</v>
      </c>
      <c r="G36" s="29">
        <v>26.785714285714285</v>
      </c>
      <c r="H36" s="34">
        <f t="shared" si="1"/>
        <v>1500</v>
      </c>
      <c r="I36" s="29">
        <f t="shared" si="0"/>
        <v>1680.0000000000002</v>
      </c>
      <c r="J36" s="35" t="s">
        <v>41</v>
      </c>
      <c r="K36" s="31" t="s">
        <v>37</v>
      </c>
    </row>
    <row r="37" spans="1:11" ht="36">
      <c r="A37" s="24">
        <v>12</v>
      </c>
      <c r="B37" s="31" t="s">
        <v>38</v>
      </c>
      <c r="C37" s="31" t="s">
        <v>33</v>
      </c>
      <c r="D37" s="32" t="s">
        <v>51</v>
      </c>
      <c r="E37" s="31" t="s">
        <v>40</v>
      </c>
      <c r="F37" s="33">
        <v>10</v>
      </c>
      <c r="G37" s="29">
        <v>1951.785714285714</v>
      </c>
      <c r="H37" s="34">
        <f t="shared" si="1"/>
        <v>19517.857142857141</v>
      </c>
      <c r="I37" s="29">
        <f t="shared" si="0"/>
        <v>21860</v>
      </c>
      <c r="J37" s="35" t="s">
        <v>41</v>
      </c>
      <c r="K37" s="31" t="s">
        <v>37</v>
      </c>
    </row>
    <row r="38" spans="1:11" ht="36">
      <c r="A38" s="24">
        <v>13</v>
      </c>
      <c r="B38" s="31" t="s">
        <v>38</v>
      </c>
      <c r="C38" s="31" t="s">
        <v>33</v>
      </c>
      <c r="D38" s="32" t="s">
        <v>52</v>
      </c>
      <c r="E38" s="31" t="s">
        <v>40</v>
      </c>
      <c r="F38" s="33">
        <v>10</v>
      </c>
      <c r="G38" s="29">
        <v>1244.6428571428571</v>
      </c>
      <c r="H38" s="34">
        <f t="shared" si="1"/>
        <v>12446.428571428571</v>
      </c>
      <c r="I38" s="29">
        <f t="shared" si="0"/>
        <v>13940</v>
      </c>
      <c r="J38" s="35" t="s">
        <v>41</v>
      </c>
      <c r="K38" s="31" t="s">
        <v>37</v>
      </c>
    </row>
    <row r="39" spans="1:11" ht="36">
      <c r="A39" s="24">
        <v>14</v>
      </c>
      <c r="B39" s="31" t="s">
        <v>38</v>
      </c>
      <c r="C39" s="31" t="s">
        <v>33</v>
      </c>
      <c r="D39" s="32" t="s">
        <v>53</v>
      </c>
      <c r="E39" s="31" t="s">
        <v>40</v>
      </c>
      <c r="F39" s="33">
        <v>40</v>
      </c>
      <c r="G39" s="29">
        <v>151.78571428571428</v>
      </c>
      <c r="H39" s="34">
        <f t="shared" si="1"/>
        <v>6071.4285714285706</v>
      </c>
      <c r="I39" s="29">
        <f t="shared" si="0"/>
        <v>6800</v>
      </c>
      <c r="J39" s="35" t="s">
        <v>41</v>
      </c>
      <c r="K39" s="31" t="s">
        <v>37</v>
      </c>
    </row>
    <row r="40" spans="1:11" ht="36">
      <c r="A40" s="24">
        <v>15</v>
      </c>
      <c r="B40" s="31" t="s">
        <v>38</v>
      </c>
      <c r="C40" s="31" t="s">
        <v>33</v>
      </c>
      <c r="D40" s="32" t="s">
        <v>54</v>
      </c>
      <c r="E40" s="31" t="s">
        <v>40</v>
      </c>
      <c r="F40" s="33">
        <v>28</v>
      </c>
      <c r="G40" s="29">
        <v>531.25</v>
      </c>
      <c r="H40" s="34">
        <f t="shared" si="1"/>
        <v>14875</v>
      </c>
      <c r="I40" s="29">
        <f t="shared" si="0"/>
        <v>16660</v>
      </c>
      <c r="J40" s="35" t="s">
        <v>41</v>
      </c>
      <c r="K40" s="31" t="s">
        <v>37</v>
      </c>
    </row>
    <row r="41" spans="1:11" ht="36">
      <c r="A41" s="24">
        <v>16</v>
      </c>
      <c r="B41" s="31" t="s">
        <v>38</v>
      </c>
      <c r="C41" s="31" t="s">
        <v>33</v>
      </c>
      <c r="D41" s="32" t="s">
        <v>55</v>
      </c>
      <c r="E41" s="31" t="s">
        <v>40</v>
      </c>
      <c r="F41" s="33">
        <v>16</v>
      </c>
      <c r="G41" s="29">
        <v>1071.4285714285713</v>
      </c>
      <c r="H41" s="34">
        <f t="shared" si="1"/>
        <v>17142.857142857141</v>
      </c>
      <c r="I41" s="29">
        <f t="shared" si="0"/>
        <v>19200</v>
      </c>
      <c r="J41" s="35" t="s">
        <v>41</v>
      </c>
      <c r="K41" s="31" t="s">
        <v>37</v>
      </c>
    </row>
    <row r="42" spans="1:11" ht="36">
      <c r="A42" s="24">
        <v>17</v>
      </c>
      <c r="B42" s="31" t="s">
        <v>38</v>
      </c>
      <c r="C42" s="31" t="s">
        <v>33</v>
      </c>
      <c r="D42" s="32" t="s">
        <v>56</v>
      </c>
      <c r="E42" s="31" t="s">
        <v>40</v>
      </c>
      <c r="F42" s="33">
        <v>4</v>
      </c>
      <c r="G42" s="29">
        <v>482.14285714285711</v>
      </c>
      <c r="H42" s="34">
        <f t="shared" si="1"/>
        <v>1928.5714285714284</v>
      </c>
      <c r="I42" s="29">
        <f t="shared" si="0"/>
        <v>2160</v>
      </c>
      <c r="J42" s="35" t="s">
        <v>41</v>
      </c>
      <c r="K42" s="31" t="s">
        <v>37</v>
      </c>
    </row>
    <row r="43" spans="1:11" ht="36">
      <c r="A43" s="24">
        <v>18</v>
      </c>
      <c r="B43" s="31" t="s">
        <v>38</v>
      </c>
      <c r="C43" s="31" t="s">
        <v>33</v>
      </c>
      <c r="D43" s="32" t="s">
        <v>57</v>
      </c>
      <c r="E43" s="31" t="s">
        <v>40</v>
      </c>
      <c r="F43" s="33">
        <v>560</v>
      </c>
      <c r="G43" s="29">
        <v>20.535714285714285</v>
      </c>
      <c r="H43" s="34">
        <f t="shared" si="1"/>
        <v>11500</v>
      </c>
      <c r="I43" s="29">
        <f t="shared" si="0"/>
        <v>12880.000000000002</v>
      </c>
      <c r="J43" s="35" t="s">
        <v>41</v>
      </c>
      <c r="K43" s="31" t="s">
        <v>37</v>
      </c>
    </row>
    <row r="44" spans="1:11" ht="36">
      <c r="A44" s="24">
        <v>19</v>
      </c>
      <c r="B44" s="31" t="s">
        <v>38</v>
      </c>
      <c r="C44" s="31" t="s">
        <v>33</v>
      </c>
      <c r="D44" s="32" t="s">
        <v>58</v>
      </c>
      <c r="E44" s="31" t="s">
        <v>40</v>
      </c>
      <c r="F44" s="33">
        <v>840</v>
      </c>
      <c r="G44" s="29">
        <v>7.8869047619047619</v>
      </c>
      <c r="H44" s="34">
        <f t="shared" si="1"/>
        <v>6625</v>
      </c>
      <c r="I44" s="29">
        <f t="shared" si="0"/>
        <v>7420.0000000000009</v>
      </c>
      <c r="J44" s="35" t="s">
        <v>41</v>
      </c>
      <c r="K44" s="31" t="s">
        <v>37</v>
      </c>
    </row>
    <row r="45" spans="1:11" ht="36">
      <c r="A45" s="24">
        <v>20</v>
      </c>
      <c r="B45" s="25" t="s">
        <v>38</v>
      </c>
      <c r="C45" s="25" t="s">
        <v>33</v>
      </c>
      <c r="D45" s="37" t="s">
        <v>59</v>
      </c>
      <c r="E45" s="25" t="s">
        <v>40</v>
      </c>
      <c r="F45" s="33">
        <v>10</v>
      </c>
      <c r="G45" s="29">
        <v>2541.0714285714284</v>
      </c>
      <c r="H45" s="34">
        <f t="shared" si="1"/>
        <v>25410.714285714283</v>
      </c>
      <c r="I45" s="29">
        <f t="shared" si="0"/>
        <v>28460</v>
      </c>
      <c r="J45" s="38" t="s">
        <v>41</v>
      </c>
      <c r="K45" s="25" t="s">
        <v>37</v>
      </c>
    </row>
    <row r="46" spans="1:11" ht="36">
      <c r="A46" s="24">
        <v>21</v>
      </c>
      <c r="B46" s="31" t="s">
        <v>38</v>
      </c>
      <c r="C46" s="25" t="s">
        <v>33</v>
      </c>
      <c r="D46" s="32" t="s">
        <v>60</v>
      </c>
      <c r="E46" s="31" t="s">
        <v>40</v>
      </c>
      <c r="F46" s="33">
        <v>9</v>
      </c>
      <c r="G46" s="29">
        <v>241.07142857142856</v>
      </c>
      <c r="H46" s="34">
        <f t="shared" si="1"/>
        <v>2169.6428571428569</v>
      </c>
      <c r="I46" s="29">
        <f t="shared" si="0"/>
        <v>2430</v>
      </c>
      <c r="J46" s="35" t="s">
        <v>41</v>
      </c>
      <c r="K46" s="31" t="s">
        <v>37</v>
      </c>
    </row>
    <row r="47" spans="1:11" ht="36">
      <c r="A47" s="24">
        <v>22</v>
      </c>
      <c r="B47" s="31" t="s">
        <v>38</v>
      </c>
      <c r="C47" s="31" t="s">
        <v>33</v>
      </c>
      <c r="D47" s="32" t="s">
        <v>61</v>
      </c>
      <c r="E47" s="31" t="s">
        <v>40</v>
      </c>
      <c r="F47" s="33">
        <v>84</v>
      </c>
      <c r="G47" s="29">
        <v>16.071428571428569</v>
      </c>
      <c r="H47" s="34">
        <f t="shared" si="1"/>
        <v>1349.9999999999998</v>
      </c>
      <c r="I47" s="29">
        <f t="shared" si="0"/>
        <v>1512</v>
      </c>
      <c r="J47" s="35" t="s">
        <v>41</v>
      </c>
      <c r="K47" s="31" t="s">
        <v>37</v>
      </c>
    </row>
    <row r="48" spans="1:11" ht="36">
      <c r="A48" s="24">
        <v>23</v>
      </c>
      <c r="B48" s="31" t="s">
        <v>38</v>
      </c>
      <c r="C48" s="25" t="s">
        <v>33</v>
      </c>
      <c r="D48" s="32" t="s">
        <v>62</v>
      </c>
      <c r="E48" s="31" t="s">
        <v>40</v>
      </c>
      <c r="F48" s="33">
        <v>42</v>
      </c>
      <c r="G48" s="29">
        <v>126.78571428571428</v>
      </c>
      <c r="H48" s="34">
        <f t="shared" si="1"/>
        <v>5325</v>
      </c>
      <c r="I48" s="29">
        <f t="shared" si="0"/>
        <v>5964.0000000000009</v>
      </c>
      <c r="J48" s="35" t="s">
        <v>41</v>
      </c>
      <c r="K48" s="31" t="s">
        <v>37</v>
      </c>
    </row>
    <row r="49" spans="1:11" ht="36">
      <c r="A49" s="24">
        <v>24</v>
      </c>
      <c r="B49" s="31" t="s">
        <v>38</v>
      </c>
      <c r="C49" s="25" t="s">
        <v>33</v>
      </c>
      <c r="D49" s="32" t="s">
        <v>63</v>
      </c>
      <c r="E49" s="31" t="s">
        <v>40</v>
      </c>
      <c r="F49" s="33">
        <v>84</v>
      </c>
      <c r="G49" s="29">
        <v>120.53571428571428</v>
      </c>
      <c r="H49" s="34">
        <f t="shared" si="1"/>
        <v>10125</v>
      </c>
      <c r="I49" s="29">
        <f t="shared" si="0"/>
        <v>11340.000000000002</v>
      </c>
      <c r="J49" s="35" t="s">
        <v>41</v>
      </c>
      <c r="K49" s="31" t="s">
        <v>37</v>
      </c>
    </row>
    <row r="50" spans="1:11" ht="36">
      <c r="A50" s="24">
        <v>25</v>
      </c>
      <c r="B50" s="31" t="s">
        <v>38</v>
      </c>
      <c r="C50" s="25" t="s">
        <v>33</v>
      </c>
      <c r="D50" s="32" t="s">
        <v>64</v>
      </c>
      <c r="E50" s="31" t="s">
        <v>40</v>
      </c>
      <c r="F50" s="33">
        <v>160</v>
      </c>
      <c r="G50" s="29">
        <v>25.892857142857139</v>
      </c>
      <c r="H50" s="34">
        <f t="shared" si="1"/>
        <v>4142.8571428571422</v>
      </c>
      <c r="I50" s="29">
        <f t="shared" si="0"/>
        <v>4640</v>
      </c>
      <c r="J50" s="35" t="s">
        <v>41</v>
      </c>
      <c r="K50" s="31" t="s">
        <v>37</v>
      </c>
    </row>
    <row r="51" spans="1:11" ht="36">
      <c r="A51" s="24">
        <v>26</v>
      </c>
      <c r="B51" s="31" t="s">
        <v>38</v>
      </c>
      <c r="C51" s="25" t="s">
        <v>33</v>
      </c>
      <c r="D51" s="32" t="s">
        <v>65</v>
      </c>
      <c r="E51" s="31" t="s">
        <v>40</v>
      </c>
      <c r="F51" s="33">
        <v>160</v>
      </c>
      <c r="G51" s="29">
        <v>8.928571428571427</v>
      </c>
      <c r="H51" s="34">
        <f t="shared" si="1"/>
        <v>1428.5714285714284</v>
      </c>
      <c r="I51" s="29">
        <f t="shared" si="0"/>
        <v>1600</v>
      </c>
      <c r="J51" s="35" t="s">
        <v>41</v>
      </c>
      <c r="K51" s="31" t="s">
        <v>37</v>
      </c>
    </row>
    <row r="52" spans="1:11" ht="36">
      <c r="A52" s="24">
        <v>27</v>
      </c>
      <c r="B52" s="31" t="s">
        <v>38</v>
      </c>
      <c r="C52" s="31" t="s">
        <v>33</v>
      </c>
      <c r="D52" s="32" t="s">
        <v>66</v>
      </c>
      <c r="E52" s="31" t="s">
        <v>40</v>
      </c>
      <c r="F52" s="33">
        <v>10</v>
      </c>
      <c r="G52" s="29">
        <v>99.107142857142847</v>
      </c>
      <c r="H52" s="34">
        <f t="shared" si="1"/>
        <v>991.07142857142844</v>
      </c>
      <c r="I52" s="29">
        <f t="shared" si="0"/>
        <v>1110</v>
      </c>
      <c r="J52" s="35" t="s">
        <v>41</v>
      </c>
      <c r="K52" s="31" t="s">
        <v>37</v>
      </c>
    </row>
    <row r="53" spans="1:11" ht="36">
      <c r="A53" s="24">
        <v>28</v>
      </c>
      <c r="B53" s="31" t="s">
        <v>38</v>
      </c>
      <c r="C53" s="31" t="s">
        <v>33</v>
      </c>
      <c r="D53" s="32" t="s">
        <v>67</v>
      </c>
      <c r="E53" s="31" t="s">
        <v>68</v>
      </c>
      <c r="F53" s="33">
        <v>28</v>
      </c>
      <c r="G53" s="29">
        <v>821.42857142857133</v>
      </c>
      <c r="H53" s="34">
        <f t="shared" si="1"/>
        <v>22999.999999999996</v>
      </c>
      <c r="I53" s="29">
        <f t="shared" si="0"/>
        <v>25760</v>
      </c>
      <c r="J53" s="35" t="s">
        <v>41</v>
      </c>
      <c r="K53" s="31" t="s">
        <v>37</v>
      </c>
    </row>
    <row r="54" spans="1:11" ht="36">
      <c r="A54" s="24">
        <v>29</v>
      </c>
      <c r="B54" s="31" t="s">
        <v>38</v>
      </c>
      <c r="C54" s="31" t="s">
        <v>33</v>
      </c>
      <c r="D54" s="32" t="s">
        <v>69</v>
      </c>
      <c r="E54" s="31" t="s">
        <v>68</v>
      </c>
      <c r="F54" s="33">
        <v>28</v>
      </c>
      <c r="G54" s="29">
        <v>857.14285714285711</v>
      </c>
      <c r="H54" s="34">
        <f t="shared" si="1"/>
        <v>24000</v>
      </c>
      <c r="I54" s="29">
        <f t="shared" si="0"/>
        <v>26880.000000000004</v>
      </c>
      <c r="J54" s="35" t="s">
        <v>41</v>
      </c>
      <c r="K54" s="31" t="s">
        <v>37</v>
      </c>
    </row>
    <row r="55" spans="1:11" ht="36">
      <c r="A55" s="24">
        <v>30</v>
      </c>
      <c r="B55" s="31" t="s">
        <v>38</v>
      </c>
      <c r="C55" s="25" t="s">
        <v>33</v>
      </c>
      <c r="D55" s="32" t="s">
        <v>70</v>
      </c>
      <c r="E55" s="31" t="s">
        <v>68</v>
      </c>
      <c r="F55" s="33">
        <v>10</v>
      </c>
      <c r="G55" s="29">
        <v>35.714285714285708</v>
      </c>
      <c r="H55" s="34">
        <f t="shared" si="1"/>
        <v>357.14285714285711</v>
      </c>
      <c r="I55" s="29">
        <f t="shared" si="0"/>
        <v>400</v>
      </c>
      <c r="J55" s="35" t="s">
        <v>41</v>
      </c>
      <c r="K55" s="31" t="s">
        <v>37</v>
      </c>
    </row>
    <row r="56" spans="1:11" ht="36">
      <c r="A56" s="24">
        <v>31</v>
      </c>
      <c r="B56" s="31" t="s">
        <v>38</v>
      </c>
      <c r="C56" s="25" t="s">
        <v>33</v>
      </c>
      <c r="D56" s="32" t="s">
        <v>71</v>
      </c>
      <c r="E56" s="31" t="s">
        <v>40</v>
      </c>
      <c r="F56" s="33">
        <v>84</v>
      </c>
      <c r="G56" s="29">
        <v>13.392857142857142</v>
      </c>
      <c r="H56" s="34">
        <f t="shared" si="1"/>
        <v>1125</v>
      </c>
      <c r="I56" s="29">
        <f t="shared" si="0"/>
        <v>1260.0000000000002</v>
      </c>
      <c r="J56" s="35" t="s">
        <v>41</v>
      </c>
      <c r="K56" s="31" t="s">
        <v>37</v>
      </c>
    </row>
    <row r="57" spans="1:11" ht="36">
      <c r="A57" s="24">
        <v>32</v>
      </c>
      <c r="B57" s="31" t="s">
        <v>38</v>
      </c>
      <c r="C57" s="25" t="s">
        <v>33</v>
      </c>
      <c r="D57" s="32" t="s">
        <v>72</v>
      </c>
      <c r="E57" s="31" t="s">
        <v>40</v>
      </c>
      <c r="F57" s="33">
        <v>112</v>
      </c>
      <c r="G57" s="29">
        <v>80.357142857142847</v>
      </c>
      <c r="H57" s="34">
        <f t="shared" si="1"/>
        <v>8999.9999999999982</v>
      </c>
      <c r="I57" s="29">
        <f t="shared" si="0"/>
        <v>10079.999999999998</v>
      </c>
      <c r="J57" s="35" t="s">
        <v>41</v>
      </c>
      <c r="K57" s="31" t="s">
        <v>37</v>
      </c>
    </row>
    <row r="58" spans="1:11" ht="36">
      <c r="A58" s="24">
        <v>33</v>
      </c>
      <c r="B58" s="31" t="s">
        <v>38</v>
      </c>
      <c r="C58" s="25" t="s">
        <v>33</v>
      </c>
      <c r="D58" s="32" t="s">
        <v>73</v>
      </c>
      <c r="E58" s="31" t="s">
        <v>40</v>
      </c>
      <c r="F58" s="33">
        <v>8</v>
      </c>
      <c r="G58" s="29">
        <v>315</v>
      </c>
      <c r="H58" s="34">
        <f t="shared" si="1"/>
        <v>2520</v>
      </c>
      <c r="I58" s="29">
        <f t="shared" si="0"/>
        <v>2822.4</v>
      </c>
      <c r="J58" s="35" t="s">
        <v>41</v>
      </c>
      <c r="K58" s="31" t="s">
        <v>37</v>
      </c>
    </row>
    <row r="59" spans="1:11" ht="36">
      <c r="A59" s="24">
        <v>34</v>
      </c>
      <c r="B59" s="25" t="s">
        <v>38</v>
      </c>
      <c r="C59" s="25" t="s">
        <v>33</v>
      </c>
      <c r="D59" s="37" t="s">
        <v>74</v>
      </c>
      <c r="E59" s="25" t="s">
        <v>40</v>
      </c>
      <c r="F59" s="39">
        <v>10</v>
      </c>
      <c r="G59" s="29">
        <v>154.46428571428569</v>
      </c>
      <c r="H59" s="34">
        <f t="shared" si="1"/>
        <v>1544.6428571428569</v>
      </c>
      <c r="I59" s="29">
        <f t="shared" si="0"/>
        <v>1729.9999999999998</v>
      </c>
      <c r="J59" s="38" t="s">
        <v>41</v>
      </c>
      <c r="K59" s="25" t="s">
        <v>37</v>
      </c>
    </row>
    <row r="60" spans="1:11" ht="36">
      <c r="A60" s="24">
        <v>35</v>
      </c>
      <c r="B60" s="31" t="s">
        <v>38</v>
      </c>
      <c r="C60" s="31" t="s">
        <v>33</v>
      </c>
      <c r="D60" s="32" t="s">
        <v>75</v>
      </c>
      <c r="E60" s="31" t="s">
        <v>40</v>
      </c>
      <c r="F60" s="33">
        <v>2</v>
      </c>
      <c r="G60" s="29">
        <v>13810.714285714284</v>
      </c>
      <c r="H60" s="34">
        <f t="shared" si="1"/>
        <v>27621.428571428569</v>
      </c>
      <c r="I60" s="29">
        <f t="shared" si="0"/>
        <v>30936</v>
      </c>
      <c r="J60" s="35" t="s">
        <v>41</v>
      </c>
      <c r="K60" s="31" t="s">
        <v>37</v>
      </c>
    </row>
    <row r="61" spans="1:11" ht="36">
      <c r="A61" s="24">
        <v>36</v>
      </c>
      <c r="B61" s="31" t="s">
        <v>38</v>
      </c>
      <c r="C61" s="31" t="s">
        <v>33</v>
      </c>
      <c r="D61" s="32" t="s">
        <v>76</v>
      </c>
      <c r="E61" s="31" t="s">
        <v>40</v>
      </c>
      <c r="F61" s="33">
        <v>1</v>
      </c>
      <c r="G61" s="29">
        <v>1040</v>
      </c>
      <c r="H61" s="34">
        <f t="shared" si="1"/>
        <v>1040</v>
      </c>
      <c r="I61" s="29">
        <f t="shared" si="0"/>
        <v>1164.8000000000002</v>
      </c>
      <c r="J61" s="35" t="s">
        <v>41</v>
      </c>
      <c r="K61" s="31" t="s">
        <v>37</v>
      </c>
    </row>
    <row r="62" spans="1:11" ht="36">
      <c r="A62" s="24">
        <v>37</v>
      </c>
      <c r="B62" s="31" t="s">
        <v>38</v>
      </c>
      <c r="C62" s="25" t="s">
        <v>33</v>
      </c>
      <c r="D62" s="32" t="s">
        <v>77</v>
      </c>
      <c r="E62" s="31" t="s">
        <v>40</v>
      </c>
      <c r="F62" s="33">
        <v>130</v>
      </c>
      <c r="G62" s="29">
        <v>468.74999999999994</v>
      </c>
      <c r="H62" s="34">
        <f t="shared" si="1"/>
        <v>60937.499999999993</v>
      </c>
      <c r="I62" s="29">
        <f t="shared" si="0"/>
        <v>68250</v>
      </c>
      <c r="J62" s="35" t="s">
        <v>41</v>
      </c>
      <c r="K62" s="31" t="s">
        <v>37</v>
      </c>
    </row>
    <row r="63" spans="1:11" ht="36">
      <c r="A63" s="24">
        <v>38</v>
      </c>
      <c r="B63" s="31" t="s">
        <v>38</v>
      </c>
      <c r="C63" s="31" t="s">
        <v>33</v>
      </c>
      <c r="D63" s="32" t="s">
        <v>78</v>
      </c>
      <c r="E63" s="31" t="s">
        <v>40</v>
      </c>
      <c r="F63" s="33">
        <v>56</v>
      </c>
      <c r="G63" s="29">
        <v>247.32142857142856</v>
      </c>
      <c r="H63" s="34">
        <f t="shared" si="1"/>
        <v>13850</v>
      </c>
      <c r="I63" s="29">
        <f t="shared" si="0"/>
        <v>15512.000000000002</v>
      </c>
      <c r="J63" s="35" t="s">
        <v>41</v>
      </c>
      <c r="K63" s="31" t="s">
        <v>37</v>
      </c>
    </row>
    <row r="64" spans="1:11" ht="36">
      <c r="A64" s="24">
        <v>39</v>
      </c>
      <c r="B64" s="31" t="s">
        <v>38</v>
      </c>
      <c r="C64" s="31" t="s">
        <v>33</v>
      </c>
      <c r="D64" s="32" t="s">
        <v>79</v>
      </c>
      <c r="E64" s="31" t="s">
        <v>68</v>
      </c>
      <c r="F64" s="33">
        <v>56</v>
      </c>
      <c r="G64" s="29">
        <v>538</v>
      </c>
      <c r="H64" s="34">
        <f t="shared" si="1"/>
        <v>30128</v>
      </c>
      <c r="I64" s="29">
        <f t="shared" si="0"/>
        <v>33743.360000000001</v>
      </c>
      <c r="J64" s="35" t="s">
        <v>41</v>
      </c>
      <c r="K64" s="31" t="s">
        <v>37</v>
      </c>
    </row>
    <row r="65" spans="1:11" ht="36">
      <c r="A65" s="24">
        <v>40</v>
      </c>
      <c r="B65" s="31" t="s">
        <v>38</v>
      </c>
      <c r="C65" s="31" t="s">
        <v>33</v>
      </c>
      <c r="D65" s="32" t="s">
        <v>80</v>
      </c>
      <c r="E65" s="31" t="s">
        <v>68</v>
      </c>
      <c r="F65" s="33">
        <v>56</v>
      </c>
      <c r="G65" s="29">
        <v>31.249999999999996</v>
      </c>
      <c r="H65" s="34">
        <f t="shared" si="1"/>
        <v>1749.9999999999998</v>
      </c>
      <c r="I65" s="29">
        <f t="shared" si="0"/>
        <v>1960</v>
      </c>
      <c r="J65" s="35" t="s">
        <v>41</v>
      </c>
      <c r="K65" s="31" t="s">
        <v>37</v>
      </c>
    </row>
    <row r="66" spans="1:11" ht="36">
      <c r="A66" s="24">
        <v>41</v>
      </c>
      <c r="B66" s="31" t="s">
        <v>38</v>
      </c>
      <c r="C66" s="25" t="s">
        <v>33</v>
      </c>
      <c r="D66" s="32" t="s">
        <v>81</v>
      </c>
      <c r="E66" s="31" t="s">
        <v>40</v>
      </c>
      <c r="F66" s="33">
        <v>28</v>
      </c>
      <c r="G66" s="29">
        <v>135.71428571428569</v>
      </c>
      <c r="H66" s="34">
        <f t="shared" si="1"/>
        <v>3799.9999999999995</v>
      </c>
      <c r="I66" s="29">
        <f t="shared" si="0"/>
        <v>4256</v>
      </c>
      <c r="J66" s="35" t="s">
        <v>41</v>
      </c>
      <c r="K66" s="31" t="s">
        <v>37</v>
      </c>
    </row>
    <row r="67" spans="1:11" ht="36">
      <c r="A67" s="24">
        <v>42</v>
      </c>
      <c r="B67" s="31" t="s">
        <v>38</v>
      </c>
      <c r="C67" s="25" t="s">
        <v>33</v>
      </c>
      <c r="D67" s="32" t="s">
        <v>82</v>
      </c>
      <c r="E67" s="31" t="s">
        <v>68</v>
      </c>
      <c r="F67" s="33">
        <v>15</v>
      </c>
      <c r="G67" s="29">
        <v>357.14285714285711</v>
      </c>
      <c r="H67" s="34">
        <f t="shared" si="1"/>
        <v>5357.1428571428569</v>
      </c>
      <c r="I67" s="29">
        <f t="shared" si="0"/>
        <v>6000</v>
      </c>
      <c r="J67" s="35" t="s">
        <v>41</v>
      </c>
      <c r="K67" s="31" t="s">
        <v>37</v>
      </c>
    </row>
    <row r="68" spans="1:11" ht="36">
      <c r="A68" s="24">
        <v>43</v>
      </c>
      <c r="B68" s="31" t="s">
        <v>38</v>
      </c>
      <c r="C68" s="25" t="s">
        <v>33</v>
      </c>
      <c r="D68" s="32" t="s">
        <v>83</v>
      </c>
      <c r="E68" s="31" t="s">
        <v>40</v>
      </c>
      <c r="F68" s="33">
        <v>32</v>
      </c>
      <c r="G68" s="29">
        <v>350.89285714285711</v>
      </c>
      <c r="H68" s="34">
        <f t="shared" si="1"/>
        <v>11228.571428571428</v>
      </c>
      <c r="I68" s="29">
        <f t="shared" si="0"/>
        <v>12576</v>
      </c>
      <c r="J68" s="35" t="s">
        <v>41</v>
      </c>
      <c r="K68" s="31" t="s">
        <v>37</v>
      </c>
    </row>
    <row r="69" spans="1:11" ht="36">
      <c r="A69" s="24">
        <v>44</v>
      </c>
      <c r="B69" s="31" t="s">
        <v>38</v>
      </c>
      <c r="C69" s="25" t="s">
        <v>33</v>
      </c>
      <c r="D69" s="32" t="s">
        <v>84</v>
      </c>
      <c r="E69" s="31" t="s">
        <v>40</v>
      </c>
      <c r="F69" s="33">
        <v>28</v>
      </c>
      <c r="G69" s="29">
        <v>590</v>
      </c>
      <c r="H69" s="34">
        <f t="shared" si="1"/>
        <v>16520</v>
      </c>
      <c r="I69" s="29">
        <f t="shared" si="0"/>
        <v>18502.400000000001</v>
      </c>
      <c r="J69" s="35" t="s">
        <v>41</v>
      </c>
      <c r="K69" s="31" t="s">
        <v>37</v>
      </c>
    </row>
    <row r="70" spans="1:11" ht="36">
      <c r="A70" s="24">
        <v>45</v>
      </c>
      <c r="B70" s="31" t="s">
        <v>38</v>
      </c>
      <c r="C70" s="25" t="s">
        <v>33</v>
      </c>
      <c r="D70" s="32" t="s">
        <v>85</v>
      </c>
      <c r="E70" s="31" t="s">
        <v>40</v>
      </c>
      <c r="F70" s="33">
        <v>112</v>
      </c>
      <c r="G70" s="29">
        <v>45.535714285714285</v>
      </c>
      <c r="H70" s="34">
        <f t="shared" si="1"/>
        <v>5100</v>
      </c>
      <c r="I70" s="29">
        <f t="shared" si="0"/>
        <v>5712.0000000000009</v>
      </c>
      <c r="J70" s="35" t="s">
        <v>41</v>
      </c>
      <c r="K70" s="31" t="s">
        <v>37</v>
      </c>
    </row>
    <row r="71" spans="1:11" ht="36">
      <c r="A71" s="24">
        <v>46</v>
      </c>
      <c r="B71" s="31" t="s">
        <v>38</v>
      </c>
      <c r="C71" s="25" t="s">
        <v>33</v>
      </c>
      <c r="D71" s="32" t="s">
        <v>86</v>
      </c>
      <c r="E71" s="31" t="s">
        <v>40</v>
      </c>
      <c r="F71" s="33">
        <v>28</v>
      </c>
      <c r="G71" s="29">
        <v>164.28571428571428</v>
      </c>
      <c r="H71" s="34">
        <f t="shared" si="1"/>
        <v>4600</v>
      </c>
      <c r="I71" s="29">
        <f t="shared" si="0"/>
        <v>5152.0000000000009</v>
      </c>
      <c r="J71" s="35" t="s">
        <v>41</v>
      </c>
      <c r="K71" s="31" t="s">
        <v>37</v>
      </c>
    </row>
    <row r="72" spans="1:11" ht="36">
      <c r="A72" s="24">
        <v>47</v>
      </c>
      <c r="B72" s="31" t="s">
        <v>38</v>
      </c>
      <c r="C72" s="25" t="s">
        <v>33</v>
      </c>
      <c r="D72" s="32" t="s">
        <v>87</v>
      </c>
      <c r="E72" s="31" t="s">
        <v>40</v>
      </c>
      <c r="F72" s="33">
        <v>28</v>
      </c>
      <c r="G72" s="29">
        <v>46.428571428571423</v>
      </c>
      <c r="H72" s="34">
        <f t="shared" si="1"/>
        <v>1299.9999999999998</v>
      </c>
      <c r="I72" s="29">
        <f t="shared" si="0"/>
        <v>1455.9999999999998</v>
      </c>
      <c r="J72" s="35" t="s">
        <v>41</v>
      </c>
      <c r="K72" s="31" t="s">
        <v>37</v>
      </c>
    </row>
    <row r="73" spans="1:11" ht="36">
      <c r="A73" s="24">
        <v>48</v>
      </c>
      <c r="B73" s="31" t="s">
        <v>38</v>
      </c>
      <c r="C73" s="31" t="s">
        <v>33</v>
      </c>
      <c r="D73" s="32" t="s">
        <v>88</v>
      </c>
      <c r="E73" s="31" t="s">
        <v>89</v>
      </c>
      <c r="F73" s="33">
        <v>20</v>
      </c>
      <c r="G73" s="29">
        <v>216.96428571428569</v>
      </c>
      <c r="H73" s="34">
        <f t="shared" si="1"/>
        <v>4339.2857142857138</v>
      </c>
      <c r="I73" s="29">
        <f t="shared" si="0"/>
        <v>4860</v>
      </c>
      <c r="J73" s="35" t="s">
        <v>41</v>
      </c>
      <c r="K73" s="31" t="s">
        <v>37</v>
      </c>
    </row>
    <row r="74" spans="1:11" ht="36">
      <c r="A74" s="24">
        <v>49</v>
      </c>
      <c r="B74" s="31" t="s">
        <v>38</v>
      </c>
      <c r="C74" s="31" t="s">
        <v>33</v>
      </c>
      <c r="D74" s="32" t="s">
        <v>90</v>
      </c>
      <c r="E74" s="31" t="s">
        <v>91</v>
      </c>
      <c r="F74" s="33">
        <v>10</v>
      </c>
      <c r="G74" s="29">
        <v>187.49999999999997</v>
      </c>
      <c r="H74" s="34">
        <f t="shared" si="1"/>
        <v>1874.9999999999998</v>
      </c>
      <c r="I74" s="29">
        <f t="shared" si="0"/>
        <v>2100</v>
      </c>
      <c r="J74" s="35" t="s">
        <v>41</v>
      </c>
      <c r="K74" s="31" t="s">
        <v>37</v>
      </c>
    </row>
    <row r="75" spans="1:11" ht="36">
      <c r="A75" s="24">
        <v>50</v>
      </c>
      <c r="B75" s="31" t="s">
        <v>38</v>
      </c>
      <c r="C75" s="31" t="s">
        <v>33</v>
      </c>
      <c r="D75" s="32" t="s">
        <v>92</v>
      </c>
      <c r="E75" s="31" t="s">
        <v>40</v>
      </c>
      <c r="F75" s="33">
        <v>112</v>
      </c>
      <c r="G75" s="29">
        <v>53.571428571428569</v>
      </c>
      <c r="H75" s="34">
        <f t="shared" si="1"/>
        <v>6000</v>
      </c>
      <c r="I75" s="29">
        <f t="shared" si="0"/>
        <v>6720.0000000000009</v>
      </c>
      <c r="J75" s="35" t="s">
        <v>41</v>
      </c>
      <c r="K75" s="31" t="s">
        <v>37</v>
      </c>
    </row>
    <row r="76" spans="1:11" ht="36">
      <c r="A76" s="24">
        <v>51</v>
      </c>
      <c r="B76" s="31" t="s">
        <v>38</v>
      </c>
      <c r="C76" s="31" t="s">
        <v>33</v>
      </c>
      <c r="D76" s="32" t="s">
        <v>93</v>
      </c>
      <c r="E76" s="31" t="s">
        <v>40</v>
      </c>
      <c r="F76" s="33">
        <v>112</v>
      </c>
      <c r="G76" s="29">
        <v>28.571428571428569</v>
      </c>
      <c r="H76" s="34">
        <f t="shared" si="1"/>
        <v>3200</v>
      </c>
      <c r="I76" s="29">
        <f t="shared" si="0"/>
        <v>3584.0000000000005</v>
      </c>
      <c r="J76" s="35" t="s">
        <v>41</v>
      </c>
      <c r="K76" s="31" t="s">
        <v>37</v>
      </c>
    </row>
    <row r="77" spans="1:11" ht="36">
      <c r="A77" s="24">
        <v>52</v>
      </c>
      <c r="B77" s="31" t="s">
        <v>38</v>
      </c>
      <c r="C77" s="31" t="s">
        <v>33</v>
      </c>
      <c r="D77" s="32" t="s">
        <v>94</v>
      </c>
      <c r="E77" s="31" t="s">
        <v>40</v>
      </c>
      <c r="F77" s="33">
        <v>140</v>
      </c>
      <c r="G77" s="29">
        <v>35.714285714285708</v>
      </c>
      <c r="H77" s="34">
        <f t="shared" si="1"/>
        <v>4999.9999999999991</v>
      </c>
      <c r="I77" s="29">
        <f t="shared" si="0"/>
        <v>5599.9999999999991</v>
      </c>
      <c r="J77" s="35" t="s">
        <v>41</v>
      </c>
      <c r="K77" s="31" t="s">
        <v>37</v>
      </c>
    </row>
    <row r="78" spans="1:11" ht="36">
      <c r="A78" s="24">
        <v>53</v>
      </c>
      <c r="B78" s="31" t="s">
        <v>38</v>
      </c>
      <c r="C78" s="25" t="s">
        <v>33</v>
      </c>
      <c r="D78" s="32" t="s">
        <v>95</v>
      </c>
      <c r="E78" s="31" t="s">
        <v>40</v>
      </c>
      <c r="F78" s="33">
        <v>24</v>
      </c>
      <c r="G78" s="29">
        <v>155</v>
      </c>
      <c r="H78" s="34">
        <f t="shared" si="1"/>
        <v>3720</v>
      </c>
      <c r="I78" s="29">
        <f t="shared" si="0"/>
        <v>4166.4000000000005</v>
      </c>
      <c r="J78" s="35" t="s">
        <v>41</v>
      </c>
      <c r="K78" s="31" t="s">
        <v>37</v>
      </c>
    </row>
    <row r="79" spans="1:11" ht="36">
      <c r="A79" s="24">
        <v>54</v>
      </c>
      <c r="B79" s="31" t="s">
        <v>38</v>
      </c>
      <c r="C79" s="25" t="s">
        <v>33</v>
      </c>
      <c r="D79" s="32" t="s">
        <v>96</v>
      </c>
      <c r="E79" s="31" t="s">
        <v>40</v>
      </c>
      <c r="F79" s="33">
        <v>24</v>
      </c>
      <c r="G79" s="29">
        <v>100</v>
      </c>
      <c r="H79" s="34">
        <f t="shared" si="1"/>
        <v>2400</v>
      </c>
      <c r="I79" s="29">
        <f t="shared" si="0"/>
        <v>2688.0000000000005</v>
      </c>
      <c r="J79" s="35" t="s">
        <v>41</v>
      </c>
      <c r="K79" s="31" t="s">
        <v>37</v>
      </c>
    </row>
    <row r="80" spans="1:11" ht="36">
      <c r="A80" s="24">
        <v>55</v>
      </c>
      <c r="B80" s="31" t="s">
        <v>38</v>
      </c>
      <c r="C80" s="25" t="s">
        <v>33</v>
      </c>
      <c r="D80" s="32" t="s">
        <v>97</v>
      </c>
      <c r="E80" s="31" t="s">
        <v>40</v>
      </c>
      <c r="F80" s="33">
        <v>224</v>
      </c>
      <c r="G80" s="29">
        <v>44.642857142857139</v>
      </c>
      <c r="H80" s="34">
        <f t="shared" si="1"/>
        <v>10000</v>
      </c>
      <c r="I80" s="29">
        <f t="shared" si="0"/>
        <v>11200.000000000002</v>
      </c>
      <c r="J80" s="35" t="s">
        <v>41</v>
      </c>
      <c r="K80" s="31" t="s">
        <v>37</v>
      </c>
    </row>
    <row r="81" spans="1:11" ht="36">
      <c r="A81" s="24">
        <v>56</v>
      </c>
      <c r="B81" s="31" t="s">
        <v>38</v>
      </c>
      <c r="C81" s="25" t="s">
        <v>33</v>
      </c>
      <c r="D81" s="32" t="s">
        <v>98</v>
      </c>
      <c r="E81" s="31" t="s">
        <v>40</v>
      </c>
      <c r="F81" s="33">
        <v>56</v>
      </c>
      <c r="G81" s="29">
        <v>76.785714285714278</v>
      </c>
      <c r="H81" s="34">
        <f t="shared" si="1"/>
        <v>4300</v>
      </c>
      <c r="I81" s="29">
        <f t="shared" si="0"/>
        <v>4816.0000000000009</v>
      </c>
      <c r="J81" s="35" t="s">
        <v>41</v>
      </c>
      <c r="K81" s="31" t="s">
        <v>37</v>
      </c>
    </row>
    <row r="82" spans="1:11" ht="36">
      <c r="A82" s="24">
        <v>57</v>
      </c>
      <c r="B82" s="31" t="s">
        <v>38</v>
      </c>
      <c r="C82" s="25" t="s">
        <v>33</v>
      </c>
      <c r="D82" s="32" t="s">
        <v>99</v>
      </c>
      <c r="E82" s="31" t="s">
        <v>40</v>
      </c>
      <c r="F82" s="33">
        <v>112</v>
      </c>
      <c r="G82" s="29">
        <v>220</v>
      </c>
      <c r="H82" s="34">
        <f t="shared" si="1"/>
        <v>24640</v>
      </c>
      <c r="I82" s="29">
        <f t="shared" si="0"/>
        <v>27596.800000000003</v>
      </c>
      <c r="J82" s="35" t="s">
        <v>41</v>
      </c>
      <c r="K82" s="31" t="s">
        <v>37</v>
      </c>
    </row>
    <row r="83" spans="1:11" ht="36">
      <c r="A83" s="24">
        <v>58</v>
      </c>
      <c r="B83" s="31" t="s">
        <v>38</v>
      </c>
      <c r="C83" s="31" t="s">
        <v>33</v>
      </c>
      <c r="D83" s="32" t="s">
        <v>100</v>
      </c>
      <c r="E83" s="31" t="s">
        <v>40</v>
      </c>
      <c r="F83" s="33">
        <v>100</v>
      </c>
      <c r="G83" s="29">
        <v>220</v>
      </c>
      <c r="H83" s="34">
        <f t="shared" si="1"/>
        <v>22000</v>
      </c>
      <c r="I83" s="29">
        <f t="shared" si="0"/>
        <v>24640.000000000004</v>
      </c>
      <c r="J83" s="35" t="s">
        <v>41</v>
      </c>
      <c r="K83" s="31" t="s">
        <v>37</v>
      </c>
    </row>
    <row r="84" spans="1:11" ht="36">
      <c r="A84" s="24">
        <v>59</v>
      </c>
      <c r="B84" s="31" t="s">
        <v>38</v>
      </c>
      <c r="C84" s="31" t="s">
        <v>33</v>
      </c>
      <c r="D84" s="32" t="s">
        <v>101</v>
      </c>
      <c r="E84" s="31" t="s">
        <v>40</v>
      </c>
      <c r="F84" s="33">
        <v>84</v>
      </c>
      <c r="G84" s="29">
        <v>35.714285714285708</v>
      </c>
      <c r="H84" s="34">
        <f t="shared" si="1"/>
        <v>2999.9999999999995</v>
      </c>
      <c r="I84" s="29">
        <f t="shared" si="0"/>
        <v>3360</v>
      </c>
      <c r="J84" s="35" t="s">
        <v>41</v>
      </c>
      <c r="K84" s="31" t="s">
        <v>37</v>
      </c>
    </row>
    <row r="85" spans="1:11" ht="36">
      <c r="A85" s="24">
        <v>60</v>
      </c>
      <c r="B85" s="31" t="s">
        <v>38</v>
      </c>
      <c r="C85" s="31" t="s">
        <v>33</v>
      </c>
      <c r="D85" s="32" t="s">
        <v>102</v>
      </c>
      <c r="E85" s="31" t="s">
        <v>40</v>
      </c>
      <c r="F85" s="40">
        <v>245</v>
      </c>
      <c r="G85" s="29">
        <v>15.178571428571427</v>
      </c>
      <c r="H85" s="34">
        <f t="shared" si="1"/>
        <v>3718.7499999999995</v>
      </c>
      <c r="I85" s="29">
        <f t="shared" si="0"/>
        <v>4165</v>
      </c>
      <c r="J85" s="35" t="s">
        <v>41</v>
      </c>
      <c r="K85" s="31" t="s">
        <v>37</v>
      </c>
    </row>
    <row r="86" spans="1:11" ht="36">
      <c r="A86" s="24">
        <v>61</v>
      </c>
      <c r="B86" s="31" t="s">
        <v>38</v>
      </c>
      <c r="C86" s="31" t="s">
        <v>33</v>
      </c>
      <c r="D86" s="32" t="s">
        <v>103</v>
      </c>
      <c r="E86" s="31" t="s">
        <v>40</v>
      </c>
      <c r="F86" s="40">
        <v>56</v>
      </c>
      <c r="G86" s="29">
        <v>49.999999999999993</v>
      </c>
      <c r="H86" s="34">
        <f t="shared" si="1"/>
        <v>2799.9999999999995</v>
      </c>
      <c r="I86" s="29">
        <f t="shared" si="0"/>
        <v>3136</v>
      </c>
      <c r="J86" s="35" t="s">
        <v>41</v>
      </c>
      <c r="K86" s="31" t="s">
        <v>37</v>
      </c>
    </row>
    <row r="87" spans="1:11" ht="36">
      <c r="A87" s="24">
        <v>62</v>
      </c>
      <c r="B87" s="31" t="s">
        <v>38</v>
      </c>
      <c r="C87" s="31" t="s">
        <v>33</v>
      </c>
      <c r="D87" s="32" t="s">
        <v>104</v>
      </c>
      <c r="E87" s="31" t="s">
        <v>40</v>
      </c>
      <c r="F87" s="40">
        <v>28</v>
      </c>
      <c r="G87" s="29">
        <v>35.714285714285708</v>
      </c>
      <c r="H87" s="34">
        <f t="shared" si="1"/>
        <v>999.99999999999977</v>
      </c>
      <c r="I87" s="29">
        <f t="shared" si="0"/>
        <v>1119.9999999999998</v>
      </c>
      <c r="J87" s="35" t="s">
        <v>41</v>
      </c>
      <c r="K87" s="31" t="s">
        <v>37</v>
      </c>
    </row>
    <row r="88" spans="1:11" ht="36">
      <c r="A88" s="24">
        <v>63</v>
      </c>
      <c r="B88" s="31" t="s">
        <v>38</v>
      </c>
      <c r="C88" s="31" t="s">
        <v>33</v>
      </c>
      <c r="D88" s="32" t="s">
        <v>105</v>
      </c>
      <c r="E88" s="31" t="s">
        <v>40</v>
      </c>
      <c r="F88" s="40">
        <v>16</v>
      </c>
      <c r="G88" s="29">
        <v>75.892857142857139</v>
      </c>
      <c r="H88" s="34">
        <f t="shared" si="1"/>
        <v>1214.2857142857142</v>
      </c>
      <c r="I88" s="29">
        <f t="shared" si="0"/>
        <v>1360</v>
      </c>
      <c r="J88" s="35" t="s">
        <v>41</v>
      </c>
      <c r="K88" s="31" t="s">
        <v>37</v>
      </c>
    </row>
    <row r="89" spans="1:11" ht="36">
      <c r="A89" s="24">
        <v>64</v>
      </c>
      <c r="B89" s="31" t="s">
        <v>38</v>
      </c>
      <c r="C89" s="31" t="s">
        <v>33</v>
      </c>
      <c r="D89" s="32" t="s">
        <v>106</v>
      </c>
      <c r="E89" s="31" t="s">
        <v>40</v>
      </c>
      <c r="F89" s="40">
        <v>28</v>
      </c>
      <c r="G89" s="29">
        <v>484.8214285714285</v>
      </c>
      <c r="H89" s="34">
        <f t="shared" si="1"/>
        <v>13574.999999999998</v>
      </c>
      <c r="I89" s="29">
        <f t="shared" si="0"/>
        <v>15204</v>
      </c>
      <c r="J89" s="35" t="s">
        <v>41</v>
      </c>
      <c r="K89" s="31" t="s">
        <v>37</v>
      </c>
    </row>
    <row r="90" spans="1:11" ht="36">
      <c r="A90" s="24">
        <v>65</v>
      </c>
      <c r="B90" s="25" t="s">
        <v>38</v>
      </c>
      <c r="C90" s="25" t="s">
        <v>33</v>
      </c>
      <c r="D90" s="37" t="s">
        <v>107</v>
      </c>
      <c r="E90" s="25" t="s">
        <v>40</v>
      </c>
      <c r="F90" s="41">
        <v>56</v>
      </c>
      <c r="G90" s="29">
        <v>202</v>
      </c>
      <c r="H90" s="34">
        <f t="shared" si="1"/>
        <v>11312</v>
      </c>
      <c r="I90" s="29">
        <f t="shared" si="0"/>
        <v>12669.44</v>
      </c>
      <c r="J90" s="38" t="s">
        <v>41</v>
      </c>
      <c r="K90" s="25" t="s">
        <v>37</v>
      </c>
    </row>
    <row r="91" spans="1:11" ht="33.75">
      <c r="A91" s="24">
        <v>66</v>
      </c>
      <c r="B91" s="42" t="s">
        <v>38</v>
      </c>
      <c r="C91" s="31" t="s">
        <v>33</v>
      </c>
      <c r="D91" s="43" t="s">
        <v>108</v>
      </c>
      <c r="E91" s="42" t="s">
        <v>40</v>
      </c>
      <c r="F91" s="44">
        <v>3</v>
      </c>
      <c r="G91" s="45">
        <v>650</v>
      </c>
      <c r="H91" s="46">
        <f t="shared" si="1"/>
        <v>1950</v>
      </c>
      <c r="I91" s="47">
        <f t="shared" ref="I91:I97" si="2">H91*1.12</f>
        <v>2184</v>
      </c>
      <c r="J91" s="48" t="s">
        <v>41</v>
      </c>
      <c r="K91" s="42" t="s">
        <v>37</v>
      </c>
    </row>
    <row r="92" spans="1:11" ht="33.75">
      <c r="A92" s="24">
        <v>67</v>
      </c>
      <c r="B92" s="42" t="s">
        <v>38</v>
      </c>
      <c r="C92" s="31" t="s">
        <v>33</v>
      </c>
      <c r="D92" s="43" t="s">
        <v>109</v>
      </c>
      <c r="E92" s="42" t="s">
        <v>40</v>
      </c>
      <c r="F92" s="44">
        <v>15</v>
      </c>
      <c r="G92" s="45">
        <v>178.57</v>
      </c>
      <c r="H92" s="46">
        <f t="shared" ref="H92:H97" si="3">G92*F92</f>
        <v>2678.5499999999997</v>
      </c>
      <c r="I92" s="49">
        <f t="shared" si="2"/>
        <v>2999.9760000000001</v>
      </c>
      <c r="J92" s="48" t="s">
        <v>41</v>
      </c>
      <c r="K92" s="42" t="s">
        <v>37</v>
      </c>
    </row>
    <row r="93" spans="1:11" ht="33.75">
      <c r="A93" s="24">
        <v>68</v>
      </c>
      <c r="B93" s="42" t="s">
        <v>38</v>
      </c>
      <c r="C93" s="31" t="s">
        <v>33</v>
      </c>
      <c r="D93" s="43" t="s">
        <v>110</v>
      </c>
      <c r="E93" s="42" t="s">
        <v>40</v>
      </c>
      <c r="F93" s="44">
        <v>5</v>
      </c>
      <c r="G93" s="45">
        <v>179</v>
      </c>
      <c r="H93" s="46">
        <f t="shared" si="3"/>
        <v>895</v>
      </c>
      <c r="I93" s="47">
        <f t="shared" si="2"/>
        <v>1002.4000000000001</v>
      </c>
      <c r="J93" s="48" t="s">
        <v>41</v>
      </c>
      <c r="K93" s="42" t="s">
        <v>37</v>
      </c>
    </row>
    <row r="94" spans="1:11" ht="33.75">
      <c r="A94" s="24">
        <v>69</v>
      </c>
      <c r="B94" s="50" t="s">
        <v>38</v>
      </c>
      <c r="C94" s="31" t="s">
        <v>33</v>
      </c>
      <c r="D94" s="50" t="s">
        <v>111</v>
      </c>
      <c r="E94" s="51" t="s">
        <v>40</v>
      </c>
      <c r="F94" s="51">
        <v>28</v>
      </c>
      <c r="G94" s="52">
        <v>19.75</v>
      </c>
      <c r="H94" s="53">
        <f t="shared" si="3"/>
        <v>553</v>
      </c>
      <c r="I94" s="54">
        <f t="shared" si="2"/>
        <v>619.36</v>
      </c>
      <c r="J94" s="55" t="s">
        <v>41</v>
      </c>
      <c r="K94" s="51" t="s">
        <v>37</v>
      </c>
    </row>
    <row r="95" spans="1:11" ht="33.75">
      <c r="A95" s="24">
        <v>70</v>
      </c>
      <c r="B95" s="50" t="s">
        <v>38</v>
      </c>
      <c r="C95" s="31" t="s">
        <v>33</v>
      </c>
      <c r="D95" s="50" t="s">
        <v>112</v>
      </c>
      <c r="E95" s="51" t="s">
        <v>68</v>
      </c>
      <c r="F95" s="51">
        <v>13</v>
      </c>
      <c r="G95" s="52">
        <v>84.5</v>
      </c>
      <c r="H95" s="53">
        <f t="shared" si="3"/>
        <v>1098.5</v>
      </c>
      <c r="I95" s="54">
        <f t="shared" si="2"/>
        <v>1230.3200000000002</v>
      </c>
      <c r="J95" s="55" t="s">
        <v>41</v>
      </c>
      <c r="K95" s="51" t="s">
        <v>37</v>
      </c>
    </row>
    <row r="96" spans="1:11" ht="33.75">
      <c r="A96" s="24">
        <v>71</v>
      </c>
      <c r="B96" s="50" t="s">
        <v>38</v>
      </c>
      <c r="C96" s="31" t="s">
        <v>33</v>
      </c>
      <c r="D96" s="50" t="s">
        <v>113</v>
      </c>
      <c r="E96" s="51" t="s">
        <v>40</v>
      </c>
      <c r="F96" s="51">
        <v>6</v>
      </c>
      <c r="G96" s="52">
        <v>43.2</v>
      </c>
      <c r="H96" s="53">
        <f t="shared" si="3"/>
        <v>259.20000000000005</v>
      </c>
      <c r="I96" s="54">
        <f t="shared" si="2"/>
        <v>290.30400000000009</v>
      </c>
      <c r="J96" s="55" t="s">
        <v>41</v>
      </c>
      <c r="K96" s="51" t="s">
        <v>37</v>
      </c>
    </row>
    <row r="97" spans="1:11" ht="36">
      <c r="A97" s="26">
        <v>72</v>
      </c>
      <c r="B97" s="26" t="s">
        <v>132</v>
      </c>
      <c r="C97" s="68" t="s">
        <v>33</v>
      </c>
      <c r="D97" s="69" t="s">
        <v>134</v>
      </c>
      <c r="E97" s="69" t="s">
        <v>133</v>
      </c>
      <c r="F97" s="69">
        <v>34</v>
      </c>
      <c r="G97" s="70">
        <v>1785</v>
      </c>
      <c r="H97" s="71">
        <f t="shared" si="3"/>
        <v>60690</v>
      </c>
      <c r="I97" s="53">
        <f t="shared" si="2"/>
        <v>67972.800000000003</v>
      </c>
      <c r="J97" s="72" t="s">
        <v>135</v>
      </c>
      <c r="K97" s="70" t="s">
        <v>37</v>
      </c>
    </row>
    <row r="98" spans="1:11">
      <c r="A98" s="16" t="s">
        <v>22</v>
      </c>
      <c r="B98" s="19"/>
      <c r="C98" s="8"/>
      <c r="D98" s="8"/>
      <c r="E98" s="8"/>
      <c r="F98" s="8"/>
      <c r="G98" s="8"/>
      <c r="H98" s="22">
        <f>SUM(H26:H97)</f>
        <v>988075.67857142864</v>
      </c>
      <c r="I98" s="22">
        <f>SUM(I26:I97)</f>
        <v>1106644.76</v>
      </c>
      <c r="J98" s="8"/>
      <c r="K98" s="8"/>
    </row>
    <row r="99" spans="1:11">
      <c r="A99" s="12" t="s">
        <v>23</v>
      </c>
      <c r="B99" s="13"/>
      <c r="C99" s="13"/>
      <c r="D99" s="13"/>
      <c r="E99" s="13"/>
      <c r="F99" s="13"/>
      <c r="G99" s="13"/>
      <c r="H99" s="13"/>
      <c r="I99" s="13"/>
      <c r="J99" s="13"/>
      <c r="K99" s="14"/>
    </row>
    <row r="100" spans="1:11">
      <c r="A100" s="15" t="s">
        <v>114</v>
      </c>
      <c r="B100" s="15" t="s">
        <v>114</v>
      </c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6" t="s">
        <v>24</v>
      </c>
      <c r="B101" s="19"/>
      <c r="C101" s="8"/>
      <c r="D101" s="8"/>
      <c r="E101" s="8"/>
      <c r="F101" s="8"/>
      <c r="G101" s="8"/>
      <c r="H101" s="20">
        <f>SUM(H100:H100)</f>
        <v>0</v>
      </c>
      <c r="I101" s="20">
        <v>0</v>
      </c>
      <c r="J101" s="8"/>
      <c r="K101" s="8"/>
    </row>
    <row r="102" spans="1:11">
      <c r="A102" s="12" t="s">
        <v>25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4"/>
    </row>
    <row r="103" spans="1:11" ht="36">
      <c r="A103" s="56">
        <v>1</v>
      </c>
      <c r="B103" s="56" t="s">
        <v>115</v>
      </c>
      <c r="C103" s="25" t="s">
        <v>33</v>
      </c>
      <c r="D103" s="56" t="s">
        <v>116</v>
      </c>
      <c r="E103" s="24" t="s">
        <v>27</v>
      </c>
      <c r="F103" s="24">
        <v>1</v>
      </c>
      <c r="G103" s="57"/>
      <c r="H103" s="58">
        <v>16876164.399999999</v>
      </c>
      <c r="I103" s="29">
        <f t="shared" ref="I103:I106" si="4">H103*1.12</f>
        <v>18901304.127999999</v>
      </c>
      <c r="J103" s="25" t="s">
        <v>117</v>
      </c>
      <c r="K103" s="24" t="s">
        <v>37</v>
      </c>
    </row>
    <row r="104" spans="1:11" ht="36">
      <c r="A104" s="56">
        <v>2</v>
      </c>
      <c r="B104" s="25" t="s">
        <v>118</v>
      </c>
      <c r="C104" s="25" t="s">
        <v>33</v>
      </c>
      <c r="D104" s="25" t="s">
        <v>119</v>
      </c>
      <c r="E104" s="24" t="s">
        <v>27</v>
      </c>
      <c r="F104" s="24">
        <v>1</v>
      </c>
      <c r="G104" s="57"/>
      <c r="H104" s="59">
        <v>3305844</v>
      </c>
      <c r="I104" s="29">
        <f t="shared" si="4"/>
        <v>3702545.2800000003</v>
      </c>
      <c r="J104" s="25" t="s">
        <v>117</v>
      </c>
      <c r="K104" s="24" t="s">
        <v>37</v>
      </c>
    </row>
    <row r="105" spans="1:11" ht="36">
      <c r="A105" s="56">
        <v>3</v>
      </c>
      <c r="B105" s="25" t="s">
        <v>118</v>
      </c>
      <c r="C105" s="25" t="s">
        <v>33</v>
      </c>
      <c r="D105" s="25" t="s">
        <v>120</v>
      </c>
      <c r="E105" s="24" t="s">
        <v>27</v>
      </c>
      <c r="F105" s="24">
        <v>1</v>
      </c>
      <c r="G105" s="57"/>
      <c r="H105" s="59">
        <v>3338220</v>
      </c>
      <c r="I105" s="29">
        <f t="shared" si="4"/>
        <v>3738806.4000000004</v>
      </c>
      <c r="J105" s="25" t="s">
        <v>117</v>
      </c>
      <c r="K105" s="24" t="s">
        <v>37</v>
      </c>
    </row>
    <row r="106" spans="1:11" ht="36">
      <c r="A106" s="56">
        <v>4</v>
      </c>
      <c r="B106" s="60" t="s">
        <v>121</v>
      </c>
      <c r="C106" s="25" t="s">
        <v>122</v>
      </c>
      <c r="D106" s="60" t="s">
        <v>121</v>
      </c>
      <c r="E106" s="60" t="s">
        <v>27</v>
      </c>
      <c r="F106" s="24">
        <v>1</v>
      </c>
      <c r="G106" s="57"/>
      <c r="H106" s="59">
        <v>388320</v>
      </c>
      <c r="I106" s="29">
        <f t="shared" si="4"/>
        <v>434918.40000000002</v>
      </c>
      <c r="J106" s="25" t="s">
        <v>117</v>
      </c>
      <c r="K106" s="24" t="s">
        <v>37</v>
      </c>
    </row>
    <row r="107" spans="1:11" ht="48">
      <c r="A107" s="56">
        <v>5</v>
      </c>
      <c r="B107" s="61" t="s">
        <v>123</v>
      </c>
      <c r="C107" s="62" t="s">
        <v>124</v>
      </c>
      <c r="D107" s="26" t="s">
        <v>125</v>
      </c>
      <c r="E107" s="60" t="s">
        <v>27</v>
      </c>
      <c r="F107" s="26">
        <v>1</v>
      </c>
      <c r="G107" s="27"/>
      <c r="H107" s="28">
        <v>56168</v>
      </c>
      <c r="I107" s="29">
        <f>H107</f>
        <v>56168</v>
      </c>
      <c r="J107" s="35" t="s">
        <v>126</v>
      </c>
      <c r="K107" s="26" t="s">
        <v>37</v>
      </c>
    </row>
    <row r="108" spans="1:11" ht="36">
      <c r="A108" s="56">
        <v>6</v>
      </c>
      <c r="B108" s="39" t="s">
        <v>127</v>
      </c>
      <c r="C108" s="62" t="s">
        <v>124</v>
      </c>
      <c r="D108" s="61" t="s">
        <v>128</v>
      </c>
      <c r="E108" s="60" t="s">
        <v>27</v>
      </c>
      <c r="F108" s="26">
        <v>1</v>
      </c>
      <c r="G108" s="27"/>
      <c r="H108" s="28">
        <v>5317980</v>
      </c>
      <c r="I108" s="29">
        <f>H108</f>
        <v>5317980</v>
      </c>
      <c r="J108" s="35" t="s">
        <v>126</v>
      </c>
      <c r="K108" s="26" t="s">
        <v>37</v>
      </c>
    </row>
    <row r="109" spans="1:11" ht="36">
      <c r="A109" s="36">
        <v>7</v>
      </c>
      <c r="B109" s="33" t="s">
        <v>131</v>
      </c>
      <c r="C109" s="25" t="s">
        <v>33</v>
      </c>
      <c r="D109" s="33" t="s">
        <v>26</v>
      </c>
      <c r="E109" s="36" t="s">
        <v>27</v>
      </c>
      <c r="F109" s="36">
        <v>1</v>
      </c>
      <c r="G109" s="73"/>
      <c r="H109" s="29">
        <v>390000</v>
      </c>
      <c r="I109" s="29">
        <f>H109*1.12</f>
        <v>436800.00000000006</v>
      </c>
      <c r="J109" s="30" t="s">
        <v>28</v>
      </c>
      <c r="K109" s="26" t="s">
        <v>37</v>
      </c>
    </row>
    <row r="110" spans="1:11" ht="24">
      <c r="A110" s="20" t="s">
        <v>29</v>
      </c>
      <c r="B110" s="19"/>
      <c r="C110" s="8"/>
      <c r="D110" s="8"/>
      <c r="E110" s="8"/>
      <c r="F110" s="8"/>
      <c r="G110" s="8"/>
      <c r="H110" s="22">
        <f>SUM(H103:H109)</f>
        <v>29672696.399999999</v>
      </c>
      <c r="I110" s="22">
        <f>SUM(I103:I109)</f>
        <v>32588522.207999997</v>
      </c>
      <c r="J110" s="8"/>
      <c r="K110" s="8"/>
    </row>
    <row r="111" spans="1:11" ht="24">
      <c r="A111" s="20" t="s">
        <v>129</v>
      </c>
      <c r="B111" s="8"/>
      <c r="C111" s="8"/>
      <c r="D111" s="8"/>
      <c r="E111" s="8"/>
      <c r="F111" s="8"/>
      <c r="G111" s="8"/>
      <c r="H111" s="22">
        <f>H110+H101+H98</f>
        <v>30660772.078571428</v>
      </c>
      <c r="I111" s="22">
        <f>I110+I101+I98</f>
        <v>33695166.967999995</v>
      </c>
      <c r="J111" s="8"/>
      <c r="K111" s="8"/>
    </row>
    <row r="112" spans="1:11" ht="36">
      <c r="A112" s="20" t="s">
        <v>130</v>
      </c>
      <c r="B112" s="8"/>
      <c r="C112" s="8"/>
      <c r="D112" s="8"/>
      <c r="E112" s="8"/>
      <c r="F112" s="8"/>
      <c r="G112" s="8"/>
      <c r="H112" s="22">
        <f>H111+H23</f>
        <v>30660772.078571428</v>
      </c>
      <c r="I112" s="22">
        <f>I111+I23</f>
        <v>33695166.967999995</v>
      </c>
      <c r="J112" s="8"/>
      <c r="K112" s="8"/>
    </row>
  </sheetData>
  <mergeCells count="9">
    <mergeCell ref="A8:K8"/>
    <mergeCell ref="A9:K9"/>
    <mergeCell ref="A10:K10"/>
    <mergeCell ref="F6:J6"/>
    <mergeCell ref="F1:J1"/>
    <mergeCell ref="F2:J2"/>
    <mergeCell ref="F3:J3"/>
    <mergeCell ref="F4:J4"/>
    <mergeCell ref="F5:J5"/>
  </mergeCells>
  <pageMargins left="0.23622047244094491" right="0.19685039370078741" top="0.74803149606299213" bottom="0.74803149606299213" header="0.11811023622047245" footer="0.11811023622047245"/>
  <pageSetup paperSize="9" scale="14" orientation="landscape" verticalDpi="200" r:id="rId1"/>
  <rowBreaks count="1" manualBreakCount="1">
    <brk id="8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</vt:lpstr>
      <vt:lpstr>'Приложение 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cp:lastPrinted>2013-01-18T13:16:09Z</cp:lastPrinted>
  <dcterms:created xsi:type="dcterms:W3CDTF">2012-08-21T11:26:26Z</dcterms:created>
  <dcterms:modified xsi:type="dcterms:W3CDTF">2013-01-21T06:03:52Z</dcterms:modified>
</cp:coreProperties>
</file>