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2995" windowHeight="9975"/>
  </bookViews>
  <sheets>
    <sheet name="Приложение 3 Нов. На сайт" sheetId="1" r:id="rId1"/>
  </sheets>
  <definedNames>
    <definedName name="_xlnm.Print_Area" localSheetId="0">'Приложение 3 Нов. На сайт'!$A$1:$K$112</definedName>
  </definedNames>
  <calcPr calcId="144525"/>
</workbook>
</file>

<file path=xl/calcChain.xml><?xml version="1.0" encoding="utf-8"?>
<calcChain xmlns="http://schemas.openxmlformats.org/spreadsheetml/2006/main">
  <c r="H110" i="1" l="1"/>
  <c r="I109" i="1"/>
  <c r="I108" i="1"/>
  <c r="I107" i="1"/>
  <c r="I106" i="1"/>
  <c r="I105" i="1"/>
  <c r="I104" i="1"/>
  <c r="H102" i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I38" i="1"/>
  <c r="H38" i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I28" i="1"/>
  <c r="I24" i="1"/>
  <c r="I25" i="1" s="1"/>
  <c r="H24" i="1"/>
  <c r="H25" i="1" s="1"/>
  <c r="I22" i="1"/>
  <c r="H20" i="1"/>
  <c r="H17" i="1"/>
  <c r="I110" i="1" l="1"/>
  <c r="I99" i="1"/>
  <c r="I111" i="1" s="1"/>
  <c r="I112" i="1" s="1"/>
  <c r="H99" i="1"/>
  <c r="H111" i="1" s="1"/>
  <c r="H112" i="1" s="1"/>
</calcChain>
</file>

<file path=xl/sharedStrings.xml><?xml version="1.0" encoding="utf-8"?>
<sst xmlns="http://schemas.openxmlformats.org/spreadsheetml/2006/main" count="508" uniqueCount="135">
  <si>
    <t xml:space="preserve">Приложение к приказу  Директора частного учреждения </t>
  </si>
  <si>
    <t xml:space="preserve">Дирекция строящегося предприятия </t>
  </si>
  <si>
    <t>от "19 " марта 2012 года №_9</t>
  </si>
  <si>
    <t>(дата и номер приказа об утверждении/уточнении ПЗ)</t>
  </si>
  <si>
    <t>(дата и номер приказа о внесении изменений и/или дополнений в ПЗ)</t>
  </si>
  <si>
    <t>План закупок товаров, работ, услуг на 2012 год</t>
  </si>
  <si>
    <t>ЧУ "Дирекция строящегося предприятия"</t>
  </si>
  <si>
    <t>(наименование заказчика)</t>
  </si>
  <si>
    <t>№ п/п</t>
  </si>
  <si>
    <t>Наименование товаров, работ, услуг</t>
  </si>
  <si>
    <t>Способ осуществления закупок*</t>
  </si>
  <si>
    <t>Краткая характеристика (описание) товаров, работ, услуг</t>
  </si>
  <si>
    <t>Ед. измерения (в соответствии с МКЕИ)**</t>
  </si>
  <si>
    <t>Количество/ объем</t>
  </si>
  <si>
    <t xml:space="preserve">Цена за единицу, тенге (маркетинговая цена)*** </t>
  </si>
  <si>
    <t>Сумма, планируемая для закупки без учета НДС, тенге</t>
  </si>
  <si>
    <t>Сумма, планируемая для закупки с учетом НДС, тенге</t>
  </si>
  <si>
    <t xml:space="preserve">Срок поставки товара, выполнения работ, оказания услуг </t>
  </si>
  <si>
    <t xml:space="preserve">Место поставки товара, выполнения работ, оказания услуг </t>
  </si>
  <si>
    <t>1. Товары, работы, услуги, приобретения которых осуществляются в соответствии с пунктом 16 Правил</t>
  </si>
  <si>
    <t>Товары</t>
  </si>
  <si>
    <t>…</t>
  </si>
  <si>
    <t>Итого по товарам:</t>
  </si>
  <si>
    <t>Работы</t>
  </si>
  <si>
    <t>Итого по работам:</t>
  </si>
  <si>
    <t>Услуги</t>
  </si>
  <si>
    <t xml:space="preserve">Корпоротивное мероприятие </t>
  </si>
  <si>
    <t>запрос ценовых предложений</t>
  </si>
  <si>
    <t>Корпоративное мероприятие</t>
  </si>
  <si>
    <t>услуга</t>
  </si>
  <si>
    <t>Декабрь 2012 года</t>
  </si>
  <si>
    <t>г. Астана</t>
  </si>
  <si>
    <t>Итого по услугам:</t>
  </si>
  <si>
    <t>Итого по разделу 1:</t>
  </si>
  <si>
    <t>2. Товары, работы, услуги, приобретения которых осуществляются без применения норм Правил в соответствии с пунктом 15 Правил (заполняется аналогично разделу 1)</t>
  </si>
  <si>
    <t>Материалы и сырье для оснащения офиса</t>
  </si>
  <si>
    <t>Подпункт 14</t>
  </si>
  <si>
    <t>Вода 19 л</t>
  </si>
  <si>
    <t>бутыль</t>
  </si>
  <si>
    <t>со дня вступления в силу договора до 31.12.2012 года</t>
  </si>
  <si>
    <t>г.Астана
пр. Кабанбай батыра, 53</t>
  </si>
  <si>
    <t>Канцелярские товары</t>
  </si>
  <si>
    <t>Антистеплер</t>
  </si>
  <si>
    <t>шт.</t>
  </si>
  <si>
    <t>20 рабочих дней со дня вступления в силу Договора</t>
  </si>
  <si>
    <t xml:space="preserve">Блокнот  </t>
  </si>
  <si>
    <t>Блок для записи в боксе</t>
  </si>
  <si>
    <t>Бумага для заметок с липким слоем</t>
  </si>
  <si>
    <t>Бумага А4</t>
  </si>
  <si>
    <t>Бумага А3</t>
  </si>
  <si>
    <t>Бумага для факса</t>
  </si>
  <si>
    <t>Ватман А1</t>
  </si>
  <si>
    <t>Вкладыш-файл</t>
  </si>
  <si>
    <t>Грифель</t>
  </si>
  <si>
    <t>Дырокол (60 л)</t>
  </si>
  <si>
    <t>Дырокол (16 л)</t>
  </si>
  <si>
    <t>Диск (дискета)</t>
  </si>
  <si>
    <t>Ежедневник</t>
  </si>
  <si>
    <t>Журналы в кожаном переплете</t>
  </si>
  <si>
    <t>Журнал учета входящей/ исходящей корреспонденции</t>
  </si>
  <si>
    <t>Зажим-клипса 41 мм</t>
  </si>
  <si>
    <t>Зажим-клипса 25 мм</t>
  </si>
  <si>
    <t>Калькулятор</t>
  </si>
  <si>
    <t>Книга канцелярская</t>
  </si>
  <si>
    <t>Карандаш простой с ластиком</t>
  </si>
  <si>
    <t>Карандаш механический</t>
  </si>
  <si>
    <t>Клей-карандаш 35 гр</t>
  </si>
  <si>
    <t>Конверты А4</t>
  </si>
  <si>
    <t>Конверты маленькие (евростандарт)</t>
  </si>
  <si>
    <t>Каттер (нож канцелярский)</t>
  </si>
  <si>
    <t>Лоток вертикальный</t>
  </si>
  <si>
    <t>пач.</t>
  </si>
  <si>
    <t>Лоток горизонтальный</t>
  </si>
  <si>
    <t>Линейка (30 см)</t>
  </si>
  <si>
    <t>Ластик</t>
  </si>
  <si>
    <t>Маркер текстовой</t>
  </si>
  <si>
    <t>Мастика для печати</t>
  </si>
  <si>
    <t>Ножницы</t>
  </si>
  <si>
    <t>Набор настольный для руководителя</t>
  </si>
  <si>
    <t>Нить для прошива документов</t>
  </si>
  <si>
    <t>Папка-регистратор 7,5 см</t>
  </si>
  <si>
    <t>Папка-каталог с файлами</t>
  </si>
  <si>
    <t>Папка с завязками</t>
  </si>
  <si>
    <t>Папка-уголок</t>
  </si>
  <si>
    <t>Папка с резинками</t>
  </si>
  <si>
    <t>Папка адресная "на подпись"</t>
  </si>
  <si>
    <t>Папка с зажимом</t>
  </si>
  <si>
    <t>Перекидной календарь</t>
  </si>
  <si>
    <t>Ручка шариковая</t>
  </si>
  <si>
    <t>Разделитель</t>
  </si>
  <si>
    <t>Ручка гелевая</t>
  </si>
  <si>
    <t>Степлер № 24/6</t>
  </si>
  <si>
    <t>набор.</t>
  </si>
  <si>
    <t>Степлер № 10</t>
  </si>
  <si>
    <t>2 компл</t>
  </si>
  <si>
    <t>Скобы № 24/6</t>
  </si>
  <si>
    <t>Скобы № 10</t>
  </si>
  <si>
    <t>Скоросшиватель</t>
  </si>
  <si>
    <t>Скотч 50 мм</t>
  </si>
  <si>
    <t>Скотч 19 мм</t>
  </si>
  <si>
    <t>Скрепки 25 мм</t>
  </si>
  <si>
    <t>Скрепки 50 мм</t>
  </si>
  <si>
    <t>Стикер-закладка</t>
  </si>
  <si>
    <t>Стикер 76х76/50 л</t>
  </si>
  <si>
    <t>Скоросшиватель пластмассовый</t>
  </si>
  <si>
    <t>Стержень</t>
  </si>
  <si>
    <t>Тетрадь общая</t>
  </si>
  <si>
    <t>Точилка</t>
  </si>
  <si>
    <t>Тетради на кольцах</t>
  </si>
  <si>
    <t>Фломастер</t>
  </si>
  <si>
    <t>Штрих + растворитель</t>
  </si>
  <si>
    <t>Магнит</t>
  </si>
  <si>
    <t>Маркер для доски</t>
  </si>
  <si>
    <t>Папка бегунок</t>
  </si>
  <si>
    <t>Гребешки</t>
  </si>
  <si>
    <t>Кнопки металлические</t>
  </si>
  <si>
    <t>Пленка для ламинирования А3</t>
  </si>
  <si>
    <t>-</t>
  </si>
  <si>
    <t>Аренда офисного помещения</t>
  </si>
  <si>
    <t>Аренда офисного помещения - 869,51 кв.м. за 12 мес.</t>
  </si>
  <si>
    <t>с даты подписания договора до 31.12.2012г.</t>
  </si>
  <si>
    <t>Аренда автотранспорта</t>
  </si>
  <si>
    <t>Аренда автотранспорта для первого руководителя за 12 мес.</t>
  </si>
  <si>
    <t>Аренда автотранспорта для руководителя проекта за 12 мес.</t>
  </si>
  <si>
    <t>Услуги сотовой связи</t>
  </si>
  <si>
    <t>Подпункт 34</t>
  </si>
  <si>
    <t>Обязательное страхование гражданско-правовой ответственности работодателя</t>
  </si>
  <si>
    <t>Подпункт 4</t>
  </si>
  <si>
    <t>обязательное страхование работника от несчастных случаев при исполнении им трудовых (служебных) обязательств</t>
  </si>
  <si>
    <t>Апрель 2012 г.</t>
  </si>
  <si>
    <t>Добровольное страхование здоровья</t>
  </si>
  <si>
    <t>Страхование на случаи болезни для работников ЧУ "Дирекция строящегося предприятия"</t>
  </si>
  <si>
    <t>Итого по разделу 2:</t>
  </si>
  <si>
    <t>ВСЕГО (раздел1+раздел2):</t>
  </si>
  <si>
    <t>от  «07» августа 2012 года  №25/1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</si>
</sst>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1" formatCode="_-* #,##0_р_._-;\-* #,##0_р_._-;_-* &quot;-&quot;_р_._-;_-@_-"/>
    <numFmt numFmtId="43" formatCode="_-* #,##0.00_р_._-;\-* #,##0.00_р_._-;_-* &quot;-&quot;??_р_._-;_-@_-"/>
    <numFmt numFmtId="164" formatCode="[$-419]mmmm\ yyyy;@"/>
    <numFmt numFmtId="165" formatCode="#,##0.0"/>
    <numFmt numFmtId="166" formatCode="_(* #,##0_);_(* \(#,##0\);_(* &quot;-&quot;_);_(@_)"/>
    <numFmt numFmtId="167" formatCode="#."/>
    <numFmt numFmtId="168" formatCode="#.00"/>
    <numFmt numFmtId="169" formatCode="&quot;$&quot;#.00"/>
    <numFmt numFmtId="170" formatCode="#,##0_);\(#,##0\);0_);* @_)"/>
    <numFmt numFmtId="171" formatCode="#,##0.0_);\(#,##0.0\);0.0_);* @_)"/>
    <numFmt numFmtId="172" formatCode="#,##0.00_);\(#,##0.00\);0.00_);* @_)"/>
    <numFmt numFmtId="173" formatCode="#,##0.000_);\(#,##0.000\);0.000_);* @_)"/>
    <numFmt numFmtId="174" formatCode="#,##0.0000_);\(#,##0.0000\);0.0000_);* @_)"/>
    <numFmt numFmtId="175" formatCode="d\-mmm;[Red]&quot;Not date&quot;;&quot;-&quot;;[Red]* &quot;Not date&quot;"/>
    <numFmt numFmtId="176" formatCode="d\-mmm\-yyyy;[Red]&quot;Not date&quot;;&quot;-&quot;;[Red]* &quot;Not date&quot;"/>
    <numFmt numFmtId="177" formatCode="d\-mmm\-yyyy\ h:mm\ AM/PM;[Red]* &quot;Not date&quot;;&quot;-&quot;;[Red]* &quot;Not date&quot;"/>
    <numFmt numFmtId="178" formatCode="d/mm/yyyy;[Red]* &quot;Not date&quot;;&quot;-&quot;;[Red]* &quot;Not date&quot;"/>
    <numFmt numFmtId="179" formatCode="mm/dd/yyyy;[Red]* &quot;Not date&quot;;&quot;-&quot;;[Red]* &quot;Not date&quot;"/>
    <numFmt numFmtId="180" formatCode="mmm\-yy;[Red]* &quot;Not date&quot;;&quot;-&quot;;[Red]* &quot;Not date&quot;"/>
    <numFmt numFmtId="181" formatCode="0;\-0;0;* @"/>
    <numFmt numFmtId="182" formatCode="h:mm\ AM/PM;[Red]* &quot;Not time&quot;;\-;[Red]* &quot;Not time&quot;"/>
    <numFmt numFmtId="183" formatCode="[h]:mm;[Red]* &quot;Not time&quot;;[h]:mm;[Red]* &quot;Not time&quot;"/>
    <numFmt numFmtId="184" formatCode="0%;\-0%;0%;* @_%"/>
    <numFmt numFmtId="185" formatCode="0.0%;\-0.0%;0.0%;* @_%"/>
    <numFmt numFmtId="186" formatCode="0.00%;\-0.00%;0.00%;* @_%"/>
    <numFmt numFmtId="187" formatCode="0.000%;\-0.000%;0.000%;* @_%"/>
    <numFmt numFmtId="188" formatCode="&quot;$&quot;* #,##0_);&quot;$&quot;* \(#,##0\);&quot;$&quot;* 0_);* @_)"/>
    <numFmt numFmtId="189" formatCode="&quot;$&quot;* #,##0.0_);&quot;$&quot;* \(#,##0.0\);&quot;$&quot;* 0.0_);* @_)"/>
    <numFmt numFmtId="190" formatCode="&quot;$&quot;* #,##0.00_);&quot;$&quot;* \(#,##0.00\);&quot;$&quot;* 0.00_);* @_)"/>
    <numFmt numFmtId="191" formatCode="&quot;$&quot;* #,##0.000_);&quot;$&quot;* \(#,##0.000\);&quot;$&quot;* 0.000_);* @_)"/>
    <numFmt numFmtId="192" formatCode="&quot;$&quot;* #,##0.0000_);&quot;$&quot;* \(#,##0.0000\);&quot;$&quot;* 0.0000_);* @_)"/>
    <numFmt numFmtId="193" formatCode="_-* #,##0.00[$€-1]_-;\-* #,##0.00[$€-1]_-;_-* &quot;-&quot;??[$€-1]_-"/>
    <numFmt numFmtId="194" formatCode="d\-mmm\-yyyy;[Red]* &quot;Not date&quot;;&quot;-&quot;;[Red]* &quot;Not date&quot;"/>
    <numFmt numFmtId="195" formatCode="d\-mmm\-yyyy\ h:mm\ AM/PM;[Red]* &quot;Not time&quot;;0;[Red]* &quot;Not time&quot;"/>
    <numFmt numFmtId="196" formatCode="#,##0_);[Blue]\(\-\)\ #,##0_)"/>
    <numFmt numFmtId="197" formatCode="_(&quot;$&quot;* #,##0_);_(&quot;$&quot;* \(#,##0\);_(&quot;$&quot;* &quot;-&quot;_);_(@_)"/>
    <numFmt numFmtId="198" formatCode="&quot;$&quot;#,##0.00_);[Red]\(&quot;$&quot;#,##0.00\)"/>
    <numFmt numFmtId="199" formatCode="_(* #,##0.00_);_(* \(#,##0.00\);_(* &quot;-&quot;??_);_(@_)"/>
    <numFmt numFmtId="200" formatCode="0.0%"/>
    <numFmt numFmtId="201" formatCode="#,##0_ ;\-#,##0\ "/>
    <numFmt numFmtId="202" formatCode="%#.00"/>
  </numFmts>
  <fonts count="5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rgb="FF20202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"/>
      <color indexed="8"/>
      <name val="Courier"/>
      <family val="1"/>
      <charset val="204"/>
    </font>
    <font>
      <sz val="10"/>
      <name val="Helv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1"/>
      <color indexed="62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9"/>
      <name val="Geneva"/>
    </font>
    <font>
      <sz val="12"/>
      <name val="Arial Cyr"/>
      <charset val="204"/>
    </font>
    <font>
      <sz val="10"/>
      <name val="Verdan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49">
    <xf numFmtId="0" fontId="0" fillId="0" borderId="0"/>
    <xf numFmtId="0" fontId="6" fillId="0" borderId="0"/>
    <xf numFmtId="0" fontId="1" fillId="0" borderId="0"/>
    <xf numFmtId="43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11" fillId="0" borderId="7">
      <protection locked="0"/>
    </xf>
    <xf numFmtId="167" fontId="11" fillId="0" borderId="7">
      <protection locked="0"/>
    </xf>
    <xf numFmtId="0" fontId="12" fillId="0" borderId="0"/>
    <xf numFmtId="0" fontId="12" fillId="0" borderId="0"/>
    <xf numFmtId="4" fontId="11" fillId="0" borderId="0">
      <protection locked="0"/>
    </xf>
    <xf numFmtId="4" fontId="11" fillId="0" borderId="0">
      <protection locked="0"/>
    </xf>
    <xf numFmtId="168" fontId="11" fillId="0" borderId="0">
      <protection locked="0"/>
    </xf>
    <xf numFmtId="168" fontId="11" fillId="0" borderId="0">
      <protection locked="0"/>
    </xf>
    <xf numFmtId="4" fontId="11" fillId="0" borderId="0">
      <protection locked="0"/>
    </xf>
    <xf numFmtId="4" fontId="11" fillId="0" borderId="0">
      <protection locked="0"/>
    </xf>
    <xf numFmtId="168" fontId="11" fillId="0" borderId="0">
      <protection locked="0"/>
    </xf>
    <xf numFmtId="168" fontId="11" fillId="0" borderId="0">
      <protection locked="0"/>
    </xf>
    <xf numFmtId="4" fontId="11" fillId="0" borderId="0">
      <protection locked="0"/>
    </xf>
    <xf numFmtId="168" fontId="11" fillId="0" borderId="0">
      <protection locked="0"/>
    </xf>
    <xf numFmtId="169" fontId="11" fillId="0" borderId="0">
      <protection locked="0"/>
    </xf>
    <xf numFmtId="169" fontId="11" fillId="0" borderId="0">
      <protection locked="0"/>
    </xf>
    <xf numFmtId="167" fontId="11" fillId="0" borderId="7">
      <protection locked="0"/>
    </xf>
    <xf numFmtId="167" fontId="11" fillId="0" borderId="7">
      <protection locked="0"/>
    </xf>
    <xf numFmtId="167" fontId="13" fillId="0" borderId="0">
      <protection locked="0"/>
    </xf>
    <xf numFmtId="167" fontId="13" fillId="0" borderId="0">
      <protection locked="0"/>
    </xf>
    <xf numFmtId="167" fontId="11" fillId="0" borderId="7">
      <protection locked="0"/>
    </xf>
    <xf numFmtId="0" fontId="10" fillId="0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170" fontId="6" fillId="0" borderId="0" applyFill="0" applyBorder="0">
      <alignment vertical="top"/>
    </xf>
    <xf numFmtId="171" fontId="6" fillId="0" borderId="0" applyFill="0" applyBorder="0">
      <alignment vertical="top"/>
    </xf>
    <xf numFmtId="172" fontId="6" fillId="0" borderId="0" applyFill="0" applyBorder="0">
      <alignment vertical="top"/>
    </xf>
    <xf numFmtId="173" fontId="6" fillId="0" borderId="0" applyFill="0" applyBorder="0">
      <alignment vertical="top"/>
    </xf>
    <xf numFmtId="174" fontId="6" fillId="0" borderId="0" applyFill="0" applyBorder="0">
      <alignment vertical="top"/>
    </xf>
    <xf numFmtId="175" fontId="6" fillId="0" borderId="0" applyFill="0" applyBorder="0">
      <alignment vertical="top"/>
    </xf>
    <xf numFmtId="176" fontId="6" fillId="0" borderId="0" applyFill="0" applyBorder="0">
      <alignment vertical="top"/>
    </xf>
    <xf numFmtId="177" fontId="6" fillId="0" borderId="0" applyFill="0" applyBorder="0">
      <alignment vertical="top"/>
    </xf>
    <xf numFmtId="178" fontId="6" fillId="0" borderId="0" applyFill="0" applyBorder="0">
      <alignment vertical="top"/>
    </xf>
    <xf numFmtId="179" fontId="6" fillId="0" borderId="0" applyFill="0" applyBorder="0">
      <alignment vertical="top"/>
    </xf>
    <xf numFmtId="180" fontId="6" fillId="0" borderId="0" applyFill="0" applyBorder="0">
      <alignment vertical="top"/>
    </xf>
    <xf numFmtId="180" fontId="6" fillId="0" borderId="0" applyFill="0" applyBorder="0">
      <alignment horizontal="center" vertical="top"/>
    </xf>
    <xf numFmtId="181" fontId="6" fillId="0" borderId="0" applyFill="0" applyBorder="0">
      <alignment vertical="top"/>
    </xf>
    <xf numFmtId="182" fontId="6" fillId="0" borderId="0" applyFill="0" applyBorder="0">
      <alignment vertical="top"/>
    </xf>
    <xf numFmtId="183" fontId="6" fillId="0" borderId="0" applyFill="0" applyBorder="0">
      <alignment vertical="top"/>
    </xf>
    <xf numFmtId="184" fontId="6" fillId="0" borderId="0" applyFill="0" applyBorder="0">
      <alignment vertical="top"/>
    </xf>
    <xf numFmtId="185" fontId="16" fillId="0" borderId="0" applyFill="0" applyBorder="0">
      <alignment vertical="top"/>
    </xf>
    <xf numFmtId="186" fontId="6" fillId="0" borderId="0" applyFill="0" applyBorder="0">
      <alignment vertical="top"/>
    </xf>
    <xf numFmtId="187" fontId="6" fillId="0" borderId="0" applyFill="0" applyBorder="0">
      <alignment vertical="top"/>
    </xf>
    <xf numFmtId="188" fontId="6" fillId="0" borderId="0" applyFill="0" applyBorder="0">
      <alignment vertical="top"/>
    </xf>
    <xf numFmtId="189" fontId="6" fillId="0" borderId="0" applyFill="0" applyBorder="0">
      <alignment vertical="top"/>
    </xf>
    <xf numFmtId="190" fontId="6" fillId="0" borderId="0" applyFill="0" applyBorder="0">
      <alignment vertical="top"/>
    </xf>
    <xf numFmtId="191" fontId="6" fillId="0" borderId="0" applyFill="0" applyBorder="0">
      <alignment vertical="top"/>
    </xf>
    <xf numFmtId="192" fontId="6" fillId="0" borderId="0" applyFill="0" applyBorder="0">
      <alignment vertical="top"/>
    </xf>
    <xf numFmtId="0" fontId="17" fillId="0" borderId="0" applyNumberFormat="0" applyFill="0" applyBorder="0" applyAlignment="0" applyProtection="0"/>
    <xf numFmtId="193" fontId="9" fillId="0" borderId="0" applyFont="0" applyFill="0" applyBorder="0" applyAlignment="0" applyProtection="0"/>
    <xf numFmtId="0" fontId="14" fillId="0" borderId="0"/>
    <xf numFmtId="0" fontId="14" fillId="0" borderId="0"/>
    <xf numFmtId="0" fontId="18" fillId="0" borderId="0" applyFill="0" applyBorder="0">
      <alignment vertical="top"/>
    </xf>
    <xf numFmtId="0" fontId="19" fillId="0" borderId="0" applyFill="0" applyBorder="0">
      <alignment vertical="top"/>
    </xf>
    <xf numFmtId="0" fontId="20" fillId="0" borderId="0" applyFill="0" applyBorder="0">
      <alignment vertical="top"/>
    </xf>
    <xf numFmtId="0" fontId="21" fillId="0" borderId="0" applyFill="0" applyBorder="0">
      <alignment vertical="top"/>
    </xf>
    <xf numFmtId="0" fontId="22" fillId="0" borderId="0" applyFill="0" applyBorder="0">
      <alignment horizontal="left" vertical="top"/>
      <protection hidden="1"/>
    </xf>
    <xf numFmtId="0" fontId="22" fillId="0" borderId="0" applyFill="0" applyBorder="0">
      <alignment horizontal="left" vertical="top" indent="1"/>
      <protection hidden="1"/>
    </xf>
    <xf numFmtId="0" fontId="22" fillId="0" borderId="0" applyFill="0" applyBorder="0">
      <alignment horizontal="left" vertical="top" indent="2"/>
      <protection hidden="1"/>
    </xf>
    <xf numFmtId="0" fontId="22" fillId="0" borderId="0" applyFill="0" applyBorder="0">
      <alignment horizontal="left" vertical="top" indent="3"/>
      <protection hidden="1"/>
    </xf>
    <xf numFmtId="170" fontId="23" fillId="0" borderId="0" applyFill="0" applyBorder="0">
      <alignment vertical="top"/>
      <protection locked="0"/>
    </xf>
    <xf numFmtId="171" fontId="23" fillId="0" borderId="0" applyFill="0" applyBorder="0">
      <alignment vertical="top"/>
      <protection locked="0"/>
    </xf>
    <xf numFmtId="172" fontId="23" fillId="0" borderId="0" applyFill="0" applyBorder="0">
      <alignment vertical="top"/>
      <protection locked="0"/>
    </xf>
    <xf numFmtId="173" fontId="23" fillId="0" borderId="0" applyFill="0" applyBorder="0">
      <alignment vertical="top"/>
      <protection locked="0"/>
    </xf>
    <xf numFmtId="174" fontId="23" fillId="0" borderId="0" applyFill="0" applyBorder="0">
      <alignment vertical="top"/>
      <protection locked="0"/>
    </xf>
    <xf numFmtId="175" fontId="23" fillId="0" borderId="0" applyFill="0" applyBorder="0">
      <alignment vertical="top"/>
      <protection locked="0"/>
    </xf>
    <xf numFmtId="194" fontId="23" fillId="0" borderId="0" applyFill="0" applyBorder="0">
      <alignment vertical="top"/>
      <protection locked="0"/>
    </xf>
    <xf numFmtId="195" fontId="23" fillId="0" borderId="0" applyFill="0" applyBorder="0">
      <alignment vertical="top"/>
      <protection locked="0"/>
    </xf>
    <xf numFmtId="178" fontId="23" fillId="0" borderId="0" applyFill="0" applyBorder="0">
      <alignment vertical="top"/>
      <protection locked="0"/>
    </xf>
    <xf numFmtId="179" fontId="23" fillId="0" borderId="0" applyFill="0" applyBorder="0">
      <alignment vertical="top"/>
      <protection locked="0"/>
    </xf>
    <xf numFmtId="180" fontId="23" fillId="0" borderId="0" applyFill="0" applyBorder="0">
      <alignment vertical="top"/>
      <protection locked="0"/>
    </xf>
    <xf numFmtId="181" fontId="23" fillId="0" borderId="0" applyFill="0" applyBorder="0">
      <alignment vertical="top"/>
      <protection locked="0"/>
    </xf>
    <xf numFmtId="181" fontId="24" fillId="0" borderId="0" applyFill="0" applyBorder="0">
      <alignment vertical="top"/>
      <protection locked="0"/>
    </xf>
    <xf numFmtId="181" fontId="23" fillId="0" borderId="0" applyFill="0" applyBorder="0">
      <alignment vertical="top"/>
      <protection locked="0"/>
    </xf>
    <xf numFmtId="49" fontId="23" fillId="0" borderId="0" applyFill="0" applyBorder="0">
      <alignment vertical="top"/>
      <protection locked="0"/>
    </xf>
    <xf numFmtId="49" fontId="24" fillId="0" borderId="0" applyFill="0" applyBorder="0">
      <alignment vertical="top"/>
      <protection locked="0"/>
    </xf>
    <xf numFmtId="0" fontId="23" fillId="0" borderId="0" applyFill="0" applyBorder="0">
      <alignment vertical="top" wrapText="1"/>
      <protection locked="0"/>
    </xf>
    <xf numFmtId="182" fontId="23" fillId="0" borderId="0" applyFill="0" applyBorder="0">
      <alignment vertical="top"/>
      <protection locked="0"/>
    </xf>
    <xf numFmtId="183" fontId="23" fillId="0" borderId="0" applyFill="0" applyBorder="0">
      <alignment vertical="top"/>
      <protection locked="0"/>
    </xf>
    <xf numFmtId="184" fontId="23" fillId="0" borderId="0" applyFill="0" applyBorder="0">
      <alignment vertical="top"/>
      <protection locked="0"/>
    </xf>
    <xf numFmtId="185" fontId="23" fillId="0" borderId="0" applyFill="0" applyBorder="0">
      <alignment vertical="top"/>
      <protection locked="0"/>
    </xf>
    <xf numFmtId="186" fontId="23" fillId="0" borderId="0" applyFill="0" applyBorder="0">
      <alignment vertical="top"/>
      <protection locked="0"/>
    </xf>
    <xf numFmtId="187" fontId="23" fillId="0" borderId="0" applyFill="0" applyBorder="0">
      <alignment vertical="top"/>
      <protection locked="0"/>
    </xf>
    <xf numFmtId="188" fontId="23" fillId="0" borderId="0" applyFill="0" applyBorder="0">
      <alignment vertical="top"/>
      <protection locked="0"/>
    </xf>
    <xf numFmtId="189" fontId="23" fillId="0" borderId="0" applyFill="0" applyBorder="0">
      <alignment vertical="top"/>
      <protection locked="0"/>
    </xf>
    <xf numFmtId="190" fontId="23" fillId="0" borderId="0" applyFill="0" applyBorder="0">
      <alignment vertical="top"/>
      <protection locked="0"/>
    </xf>
    <xf numFmtId="191" fontId="23" fillId="0" borderId="0" applyFill="0" applyBorder="0">
      <alignment vertical="top"/>
      <protection locked="0"/>
    </xf>
    <xf numFmtId="192" fontId="23" fillId="0" borderId="0" applyFill="0" applyBorder="0">
      <alignment vertical="top"/>
      <protection locked="0"/>
    </xf>
    <xf numFmtId="49" fontId="23" fillId="0" borderId="0" applyFill="0" applyBorder="0">
      <alignment horizontal="left" vertical="top"/>
      <protection locked="0"/>
    </xf>
    <xf numFmtId="49" fontId="23" fillId="0" borderId="0" applyFill="0" applyBorder="0">
      <alignment horizontal="left" vertical="top" indent="1"/>
      <protection locked="0"/>
    </xf>
    <xf numFmtId="49" fontId="23" fillId="0" borderId="0" applyFill="0" applyBorder="0">
      <alignment horizontal="left" vertical="top" indent="2"/>
      <protection locked="0"/>
    </xf>
    <xf numFmtId="49" fontId="23" fillId="0" borderId="0" applyFill="0" applyBorder="0">
      <alignment horizontal="left" vertical="top" indent="3"/>
      <protection locked="0"/>
    </xf>
    <xf numFmtId="49" fontId="23" fillId="0" borderId="0" applyFill="0" applyBorder="0">
      <alignment horizontal="left" vertical="top" indent="4"/>
      <protection locked="0"/>
    </xf>
    <xf numFmtId="49" fontId="23" fillId="0" borderId="0" applyFill="0" applyBorder="0">
      <alignment horizontal="center"/>
      <protection locked="0"/>
    </xf>
    <xf numFmtId="49" fontId="23" fillId="0" borderId="0" applyFill="0" applyBorder="0">
      <alignment horizontal="center" wrapText="1"/>
      <protection locked="0"/>
    </xf>
    <xf numFmtId="49" fontId="6" fillId="0" borderId="0" applyFill="0" applyBorder="0">
      <alignment vertical="top"/>
    </xf>
    <xf numFmtId="0" fontId="6" fillId="0" borderId="0" applyFill="0" applyBorder="0">
      <alignment vertical="top" wrapText="1"/>
    </xf>
    <xf numFmtId="0" fontId="10" fillId="0" borderId="0"/>
    <xf numFmtId="0" fontId="10" fillId="0" borderId="0"/>
    <xf numFmtId="0" fontId="25" fillId="0" borderId="0" applyNumberFormat="0" applyFont="0" applyBorder="0" applyAlignment="0">
      <alignment horizontal="left"/>
    </xf>
    <xf numFmtId="0" fontId="21" fillId="0" borderId="0" applyFill="0" applyBorder="0">
      <alignment vertical="top"/>
    </xf>
    <xf numFmtId="0" fontId="21" fillId="0" borderId="0" applyFill="0" applyBorder="0">
      <alignment horizontal="left" vertical="top" indent="1"/>
    </xf>
    <xf numFmtId="0" fontId="26" fillId="0" borderId="0" applyFill="0" applyBorder="0">
      <alignment horizontal="left" vertical="top" indent="2"/>
    </xf>
    <xf numFmtId="0" fontId="21" fillId="0" borderId="0" applyFill="0" applyBorder="0">
      <alignment horizontal="left" vertical="top" indent="3"/>
    </xf>
    <xf numFmtId="0" fontId="6" fillId="0" borderId="0" applyFill="0" applyBorder="0">
      <alignment vertical="top"/>
    </xf>
    <xf numFmtId="0" fontId="6" fillId="0" borderId="0" applyFill="0" applyBorder="0">
      <alignment horizontal="left" vertical="top" indent="1"/>
    </xf>
    <xf numFmtId="0" fontId="6" fillId="0" borderId="0" applyFill="0" applyBorder="0">
      <alignment horizontal="left" vertical="top" indent="2"/>
    </xf>
    <xf numFmtId="0" fontId="6" fillId="0" borderId="0" applyFill="0" applyBorder="0">
      <alignment horizontal="left" vertical="top" indent="3"/>
    </xf>
    <xf numFmtId="0" fontId="6" fillId="0" borderId="0" applyFill="0" applyBorder="0">
      <alignment horizontal="left" vertical="top" indent="4"/>
    </xf>
    <xf numFmtId="0" fontId="6" fillId="0" borderId="0" applyFill="0" applyBorder="0">
      <alignment horizontal="center"/>
    </xf>
    <xf numFmtId="0" fontId="6" fillId="0" borderId="0" applyFill="0" applyBorder="0">
      <alignment horizontal="center" wrapText="1"/>
    </xf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196" fontId="28" fillId="0" borderId="1" applyBorder="0">
      <protection hidden="1"/>
    </xf>
    <xf numFmtId="196" fontId="28" fillId="0" borderId="1" applyBorder="0">
      <protection hidden="1"/>
    </xf>
    <xf numFmtId="0" fontId="29" fillId="22" borderId="9" applyNumberFormat="0" applyAlignment="0" applyProtection="0"/>
    <xf numFmtId="0" fontId="29" fillId="22" borderId="9" applyNumberFormat="0" applyAlignment="0" applyProtection="0"/>
    <xf numFmtId="0" fontId="29" fillId="22" borderId="9" applyNumberFormat="0" applyAlignment="0" applyProtection="0"/>
    <xf numFmtId="0" fontId="29" fillId="22" borderId="9" applyNumberFormat="0" applyAlignment="0" applyProtection="0"/>
    <xf numFmtId="0" fontId="29" fillId="22" borderId="9" applyNumberFormat="0" applyAlignment="0" applyProtection="0"/>
    <xf numFmtId="0" fontId="29" fillId="22" borderId="9" applyNumberFormat="0" applyAlignment="0" applyProtection="0"/>
    <xf numFmtId="0" fontId="29" fillId="22" borderId="9" applyNumberFormat="0" applyAlignment="0" applyProtection="0"/>
    <xf numFmtId="0" fontId="30" fillId="22" borderId="8" applyNumberFormat="0" applyAlignment="0" applyProtection="0"/>
    <xf numFmtId="0" fontId="30" fillId="22" borderId="8" applyNumberFormat="0" applyAlignment="0" applyProtection="0"/>
    <xf numFmtId="0" fontId="30" fillId="22" borderId="8" applyNumberFormat="0" applyAlignment="0" applyProtection="0"/>
    <xf numFmtId="0" fontId="30" fillId="22" borderId="8" applyNumberFormat="0" applyAlignment="0" applyProtection="0"/>
    <xf numFmtId="0" fontId="30" fillId="22" borderId="8" applyNumberFormat="0" applyAlignment="0" applyProtection="0"/>
    <xf numFmtId="0" fontId="30" fillId="22" borderId="8" applyNumberFormat="0" applyAlignment="0" applyProtection="0"/>
    <xf numFmtId="0" fontId="30" fillId="22" borderId="8" applyNumberFormat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197" fontId="32" fillId="0" borderId="0" applyFont="0" applyFill="0" applyBorder="0" applyAlignment="0" applyProtection="0"/>
    <xf numFmtId="197" fontId="33" fillId="0" borderId="0" applyFont="0" applyFill="0" applyBorder="0" applyAlignment="0" applyProtection="0"/>
    <xf numFmtId="197" fontId="33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3" fillId="0" borderId="0" applyFont="0" applyFill="0" applyBorder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10" fillId="0" borderId="0"/>
    <xf numFmtId="0" fontId="38" fillId="23" borderId="14" applyNumberFormat="0" applyAlignment="0" applyProtection="0"/>
    <xf numFmtId="0" fontId="39" fillId="0" borderId="0" applyNumberFormat="0" applyFill="0" applyBorder="0" applyAlignment="0" applyProtection="0"/>
    <xf numFmtId="0" fontId="40" fillId="24" borderId="0" applyNumberFormat="0" applyBorder="0" applyAlignment="0" applyProtection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 applyFill="0" applyBorder="0"/>
    <xf numFmtId="0" fontId="42" fillId="0" borderId="0"/>
    <xf numFmtId="0" fontId="1" fillId="0" borderId="0"/>
    <xf numFmtId="0" fontId="14" fillId="0" borderId="0"/>
    <xf numFmtId="0" fontId="9" fillId="0" borderId="0"/>
    <xf numFmtId="0" fontId="1" fillId="0" borderId="0"/>
    <xf numFmtId="0" fontId="10" fillId="0" borderId="0"/>
    <xf numFmtId="0" fontId="43" fillId="0" borderId="0"/>
    <xf numFmtId="0" fontId="44" fillId="5" borderId="0" applyNumberFormat="0" applyBorder="0" applyAlignment="0" applyProtection="0"/>
    <xf numFmtId="0" fontId="45" fillId="0" borderId="0" applyNumberFormat="0" applyFill="0" applyBorder="0" applyAlignment="0" applyProtection="0"/>
    <xf numFmtId="0" fontId="10" fillId="25" borderId="15" applyNumberFormat="0" applyFont="0" applyAlignment="0" applyProtection="0"/>
    <xf numFmtId="0" fontId="10" fillId="25" borderId="15" applyNumberFormat="0" applyFont="0" applyAlignment="0" applyProtection="0"/>
    <xf numFmtId="0" fontId="10" fillId="25" borderId="15" applyNumberFormat="0" applyFont="0" applyAlignment="0" applyProtection="0"/>
    <xf numFmtId="0" fontId="10" fillId="25" borderId="15" applyNumberFormat="0" applyFont="0" applyAlignment="0" applyProtection="0"/>
    <xf numFmtId="0" fontId="10" fillId="25" borderId="15" applyNumberFormat="0" applyFont="0" applyAlignment="0" applyProtection="0"/>
    <xf numFmtId="0" fontId="10" fillId="25" borderId="15" applyNumberFormat="0" applyFont="0" applyAlignment="0" applyProtection="0"/>
    <xf numFmtId="0" fontId="10" fillId="25" borderId="15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6" fillId="0" borderId="16" applyNumberFormat="0" applyFill="0" applyAlignment="0" applyProtection="0"/>
    <xf numFmtId="0" fontId="47" fillId="0" borderId="0"/>
    <xf numFmtId="0" fontId="48" fillId="0" borderId="0" applyNumberForma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>
      <protection locked="0"/>
    </xf>
    <xf numFmtId="167" fontId="13" fillId="0" borderId="0">
      <protection locked="0"/>
    </xf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199" fontId="10" fillId="0" borderId="0" applyFont="0" applyFill="0" applyBorder="0" applyAlignment="0" applyProtection="0"/>
    <xf numFmtId="19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20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201" fontId="4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9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98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0" fontId="49" fillId="6" borderId="0" applyNumberFormat="0" applyBorder="0" applyAlignment="0" applyProtection="0"/>
    <xf numFmtId="202" fontId="11" fillId="0" borderId="0">
      <protection locked="0"/>
    </xf>
    <xf numFmtId="202" fontId="11" fillId="0" borderId="0">
      <protection locked="0"/>
    </xf>
  </cellStyleXfs>
  <cellXfs count="8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2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3" fontId="7" fillId="3" borderId="1" xfId="1" applyNumberFormat="1" applyFont="1" applyFill="1" applyBorder="1" applyAlignment="1">
      <alignment horizont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0" fontId="7" fillId="3" borderId="1" xfId="2" applyNumberFormat="1" applyFont="1" applyFill="1" applyBorder="1" applyAlignment="1">
      <alignment horizontal="center" wrapText="1"/>
    </xf>
    <xf numFmtId="165" fontId="7" fillId="3" borderId="1" xfId="0" applyNumberFormat="1" applyFont="1" applyFill="1" applyBorder="1" applyAlignment="1">
      <alignment horizontal="center"/>
    </xf>
    <xf numFmtId="3" fontId="7" fillId="0" borderId="1" xfId="1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4" fontId="8" fillId="0" borderId="1" xfId="0" applyNumberFormat="1" applyFont="1" applyFill="1" applyBorder="1" applyAlignment="1">
      <alignment horizontal="center" wrapText="1"/>
    </xf>
    <xf numFmtId="4" fontId="7" fillId="0" borderId="1" xfId="1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0" fontId="8" fillId="0" borderId="1" xfId="2" applyNumberFormat="1" applyFont="1" applyFill="1" applyBorder="1" applyAlignment="1">
      <alignment horizont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5" fillId="0" borderId="1" xfId="3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center" vertical="center" wrapText="1"/>
    </xf>
    <xf numFmtId="3" fontId="5" fillId="3" borderId="1" xfId="4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 wrapText="1"/>
    </xf>
    <xf numFmtId="3" fontId="5" fillId="0" borderId="6" xfId="1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</cellXfs>
  <cellStyles count="449">
    <cellStyle name="?’һғһ‚›ү" xfId="5"/>
    <cellStyle name="?’ћѓћ‚›‰" xfId="6"/>
    <cellStyle name="_Оргтехн. - ремонт и обслуживание" xfId="7"/>
    <cellStyle name="_элемент МАТЕРИАЛЫ 2008" xfId="8"/>
    <cellStyle name="”?ќђќ‘ћ‚›‰" xfId="9"/>
    <cellStyle name="”?қђқ‘һ‚›ү" xfId="10"/>
    <cellStyle name="”?љ‘?ђһ‚ђққ›ү" xfId="11"/>
    <cellStyle name="”?љ‘?ђћ‚ђќќ›‰" xfId="12"/>
    <cellStyle name="”€ќђќ‘ћ‚›‰" xfId="13"/>
    <cellStyle name="”€қђқ‘һ‚›ү" xfId="14"/>
    <cellStyle name="”€љ‘€ђһ‚ђққ›ү" xfId="15"/>
    <cellStyle name="”€љ‘€ђћ‚ђќќ›‰" xfId="16"/>
    <cellStyle name="”ќђќ‘ћ‚›‰" xfId="17"/>
    <cellStyle name="”љ‘ђћ‚ђќќ›‰" xfId="18"/>
    <cellStyle name="„…ќ…†ќ›‰" xfId="19"/>
    <cellStyle name="„…қ…†қ›ү" xfId="20"/>
    <cellStyle name="€’һғһ‚›ү" xfId="21"/>
    <cellStyle name="€’ћѓћ‚›‰" xfId="22"/>
    <cellStyle name="‡ђѓћ‹ћ‚ћљ1" xfId="23"/>
    <cellStyle name="‡ђѓћ‹ћ‚ћљ2" xfId="24"/>
    <cellStyle name="’ћѓћ‚›‰" xfId="25"/>
    <cellStyle name="0,0_x000d__x000a_NA_x000d__x000a_" xfId="26"/>
    <cellStyle name="20% - Акцент1 2" xfId="27"/>
    <cellStyle name="20% - Акцент1 2 2" xfId="28"/>
    <cellStyle name="20% - Акцент2 2" xfId="29"/>
    <cellStyle name="20% - Акцент2 2 2" xfId="30"/>
    <cellStyle name="20% - Акцент3 2" xfId="31"/>
    <cellStyle name="20% - Акцент3 2 2" xfId="32"/>
    <cellStyle name="20% - Акцент4 2" xfId="33"/>
    <cellStyle name="20% - Акцент4 2 2" xfId="34"/>
    <cellStyle name="20% - Акцент5 2" xfId="35"/>
    <cellStyle name="20% - Акцент5 2 2" xfId="36"/>
    <cellStyle name="20% - Акцент6 2" xfId="37"/>
    <cellStyle name="20% - Акцент6 2 2" xfId="38"/>
    <cellStyle name="40% - Акцент1 2" xfId="39"/>
    <cellStyle name="40% - Акцент1 2 2" xfId="40"/>
    <cellStyle name="40% - Акцент2 2" xfId="41"/>
    <cellStyle name="40% - Акцент2 2 2" xfId="42"/>
    <cellStyle name="40% - Акцент3 2" xfId="43"/>
    <cellStyle name="40% - Акцент3 2 2" xfId="44"/>
    <cellStyle name="40% - Акцент4 2" xfId="45"/>
    <cellStyle name="40% - Акцент4 2 2" xfId="46"/>
    <cellStyle name="40% - Акцент5 2" xfId="47"/>
    <cellStyle name="40% - Акцент5 2 2" xfId="48"/>
    <cellStyle name="40% - Акцент6 2" xfId="49"/>
    <cellStyle name="40% - Акцент6 2 2" xfId="50"/>
    <cellStyle name="60% - Акцент1 2" xfId="51"/>
    <cellStyle name="60% - Акцент2 2" xfId="52"/>
    <cellStyle name="60% - Акцент3 2" xfId="53"/>
    <cellStyle name="60% - Акцент4 2" xfId="54"/>
    <cellStyle name="60% - Акцент5 2" xfId="55"/>
    <cellStyle name="60% - Акцент6 2" xfId="56"/>
    <cellStyle name="cc0 -CalComma" xfId="57"/>
    <cellStyle name="cc1 -CalComma" xfId="58"/>
    <cellStyle name="cc2 -CalComma" xfId="59"/>
    <cellStyle name="cc3 -CalComma" xfId="60"/>
    <cellStyle name="cc4 -CalComma" xfId="61"/>
    <cellStyle name="cdDMM -CalDate" xfId="62"/>
    <cellStyle name="cdDMMY -CalDate" xfId="63"/>
    <cellStyle name="cdDMMYHM -CalDateTime" xfId="64"/>
    <cellStyle name="cdDMY -CalDate" xfId="65"/>
    <cellStyle name="cdMDY -CalDate" xfId="66"/>
    <cellStyle name="cdMMY -CalDate" xfId="67"/>
    <cellStyle name="cdMMYc-CalDateC" xfId="68"/>
    <cellStyle name="cf0 -CalFixed" xfId="69"/>
    <cellStyle name="cmHM  -CalTime" xfId="70"/>
    <cellStyle name="cmHM24+ -CalTime" xfId="71"/>
    <cellStyle name="cp0 -CalPercent" xfId="72"/>
    <cellStyle name="cp1 -CalPercent" xfId="73"/>
    <cellStyle name="cp2 -CalPercent" xfId="74"/>
    <cellStyle name="cp3 -CalPercent" xfId="75"/>
    <cellStyle name="cr0 -CalCurr" xfId="76"/>
    <cellStyle name="cr1 -CalCurr" xfId="77"/>
    <cellStyle name="cr2 -CalCurr" xfId="78"/>
    <cellStyle name="cr3 -CalCurr" xfId="79"/>
    <cellStyle name="cr4 -CalCurr" xfId="80"/>
    <cellStyle name="E&amp;Y House" xfId="81"/>
    <cellStyle name="Euro" xfId="82"/>
    <cellStyle name="Excel Built-in Normal" xfId="83"/>
    <cellStyle name="Excel Built-in Normal 2" xfId="84"/>
    <cellStyle name="h0 -Heading" xfId="85"/>
    <cellStyle name="h1 -Heading" xfId="86"/>
    <cellStyle name="h2 -Heading" xfId="87"/>
    <cellStyle name="h3 -Heading" xfId="88"/>
    <cellStyle name="hp0 -Hyperlink" xfId="89"/>
    <cellStyle name="hp1 -Hyperlink" xfId="90"/>
    <cellStyle name="hp2 -Hyperlink" xfId="91"/>
    <cellStyle name="hp3 -Hyperlink" xfId="92"/>
    <cellStyle name="ic0 -InpComma" xfId="93"/>
    <cellStyle name="ic1 -InpComma" xfId="94"/>
    <cellStyle name="ic2 -InpComma" xfId="95"/>
    <cellStyle name="ic3 -InpComma" xfId="96"/>
    <cellStyle name="ic4 -InpComma" xfId="97"/>
    <cellStyle name="idDMM -InpDate" xfId="98"/>
    <cellStyle name="idDMMY -InpDate" xfId="99"/>
    <cellStyle name="idDMMYHM -InpDateTime" xfId="100"/>
    <cellStyle name="idDMY -InpDate" xfId="101"/>
    <cellStyle name="idMDY -InpDate" xfId="102"/>
    <cellStyle name="idMMY -InpDate" xfId="103"/>
    <cellStyle name="if0 -InpFixed" xfId="104"/>
    <cellStyle name="if0b-InpFixedB" xfId="105"/>
    <cellStyle name="if0-InpFixed" xfId="106"/>
    <cellStyle name="iln -InpTableTextNoWrap" xfId="107"/>
    <cellStyle name="ilnb-InpTableTextNoWrapB" xfId="108"/>
    <cellStyle name="ilw -InpTableTextWrap" xfId="109"/>
    <cellStyle name="imHM  -InpTime" xfId="110"/>
    <cellStyle name="imHM24+ -InpTime" xfId="111"/>
    <cellStyle name="ip0 -InpPercent" xfId="112"/>
    <cellStyle name="ip1 -InpPercent" xfId="113"/>
    <cellStyle name="ip2 -InpPercent" xfId="114"/>
    <cellStyle name="ip3 -InpPercent" xfId="115"/>
    <cellStyle name="ir0 -InpCurr" xfId="116"/>
    <cellStyle name="ir1 -InpCurr" xfId="117"/>
    <cellStyle name="ir2 -InpCurr" xfId="118"/>
    <cellStyle name="ir3 -InpCurr" xfId="119"/>
    <cellStyle name="ir4 -InpCurr" xfId="120"/>
    <cellStyle name="is0 -InpSideText" xfId="121"/>
    <cellStyle name="is1 -InpSideText" xfId="122"/>
    <cellStyle name="is2 -InpSideText" xfId="123"/>
    <cellStyle name="is3 -InpSideText" xfId="124"/>
    <cellStyle name="is4 -InpSideText" xfId="125"/>
    <cellStyle name="itn -InpTopTextNoWrap" xfId="126"/>
    <cellStyle name="itw -InpTopTextWrap" xfId="127"/>
    <cellStyle name="ltn -TableTextNoWrap" xfId="128"/>
    <cellStyle name="ltw -TableTextWrap" xfId="129"/>
    <cellStyle name="Normal 2" xfId="130"/>
    <cellStyle name="Normal 3" xfId="131"/>
    <cellStyle name="Report" xfId="132"/>
    <cellStyle name="sh0 -SideHeading" xfId="133"/>
    <cellStyle name="sh1 -SideHeading" xfId="134"/>
    <cellStyle name="sh2 -SideHeading" xfId="135"/>
    <cellStyle name="sh3 -SideHeading" xfId="136"/>
    <cellStyle name="st0 -SideText" xfId="137"/>
    <cellStyle name="st1 -SideText" xfId="138"/>
    <cellStyle name="st2 -SideText" xfId="139"/>
    <cellStyle name="st3 -SideText" xfId="140"/>
    <cellStyle name="st4 -SideText" xfId="141"/>
    <cellStyle name="ttn -TopTextNoWrap" xfId="142"/>
    <cellStyle name="ttw -TopTextWrap" xfId="143"/>
    <cellStyle name="Акцент1 2" xfId="144"/>
    <cellStyle name="Акцент2 2" xfId="145"/>
    <cellStyle name="Акцент3 2" xfId="146"/>
    <cellStyle name="Акцент4 2" xfId="147"/>
    <cellStyle name="Акцент5 2" xfId="148"/>
    <cellStyle name="Акцент6 2" xfId="149"/>
    <cellStyle name="Ввод  2" xfId="150"/>
    <cellStyle name="Ввод  2 2" xfId="151"/>
    <cellStyle name="Ввод  2 3" xfId="152"/>
    <cellStyle name="Ввод  2 4" xfId="153"/>
    <cellStyle name="Ввод  2 5" xfId="154"/>
    <cellStyle name="Ввод  2 6" xfId="155"/>
    <cellStyle name="Ввод  2 7" xfId="156"/>
    <cellStyle name="Виталий" xfId="157"/>
    <cellStyle name="Виталий 2" xfId="158"/>
    <cellStyle name="Вывод 2" xfId="159"/>
    <cellStyle name="Вывод 2 2" xfId="160"/>
    <cellStyle name="Вывод 2 3" xfId="161"/>
    <cellStyle name="Вывод 2 4" xfId="162"/>
    <cellStyle name="Вывод 2 5" xfId="163"/>
    <cellStyle name="Вывод 2 6" xfId="164"/>
    <cellStyle name="Вывод 2 7" xfId="165"/>
    <cellStyle name="Вычисление 2" xfId="166"/>
    <cellStyle name="Вычисление 2 2" xfId="167"/>
    <cellStyle name="Вычисление 2 3" xfId="168"/>
    <cellStyle name="Вычисление 2 4" xfId="169"/>
    <cellStyle name="Вычисление 2 5" xfId="170"/>
    <cellStyle name="Вычисление 2 6" xfId="171"/>
    <cellStyle name="Вычисление 2 7" xfId="172"/>
    <cellStyle name="Гиперссылка 2" xfId="173"/>
    <cellStyle name="Денежный [0] 2" xfId="174"/>
    <cellStyle name="Денежный [0] 3" xfId="175"/>
    <cellStyle name="Денежный [0] 4" xfId="176"/>
    <cellStyle name="Денежный [0] 5" xfId="177"/>
    <cellStyle name="Денежный [0] 6" xfId="178"/>
    <cellStyle name="Заголовок 1 2" xfId="179"/>
    <cellStyle name="Заголовок 2 2" xfId="180"/>
    <cellStyle name="Заголовок 3 2" xfId="181"/>
    <cellStyle name="Заголовок 4 2" xfId="182"/>
    <cellStyle name="Итог 2" xfId="183"/>
    <cellStyle name="Итог 2 2" xfId="184"/>
    <cellStyle name="Итог 2 3" xfId="185"/>
    <cellStyle name="Итог 2 4" xfId="186"/>
    <cellStyle name="Итог 2 5" xfId="187"/>
    <cellStyle name="Итог 2 6" xfId="188"/>
    <cellStyle name="Итог 2 7" xfId="189"/>
    <cellStyle name="КАНДАГАЧ тел3-33-96" xfId="190"/>
    <cellStyle name="Контрольная ячейка 2" xfId="191"/>
    <cellStyle name="Название 2" xfId="192"/>
    <cellStyle name="Нейтральный 2" xfId="193"/>
    <cellStyle name="Обычный" xfId="0" builtinId="0"/>
    <cellStyle name="Обычный 10" xfId="194"/>
    <cellStyle name="Обычный 11" xfId="195"/>
    <cellStyle name="Обычный 12" xfId="2"/>
    <cellStyle name="Обычный 13" xfId="196"/>
    <cellStyle name="Обычный 13 2 2" xfId="197"/>
    <cellStyle name="Обычный 13 3 2" xfId="198"/>
    <cellStyle name="Обычный 14" xfId="199"/>
    <cellStyle name="Обычный 15" xfId="200"/>
    <cellStyle name="Обычный 16" xfId="201"/>
    <cellStyle name="Обычный 16 2" xfId="202"/>
    <cellStyle name="Обычный 16 3 2" xfId="203"/>
    <cellStyle name="Обычный 17" xfId="204"/>
    <cellStyle name="Обычный 18" xfId="205"/>
    <cellStyle name="Обычный 19" xfId="206"/>
    <cellStyle name="Обычный 2" xfId="207"/>
    <cellStyle name="Обычный 2 10" xfId="208"/>
    <cellStyle name="Обычный 2 11" xfId="209"/>
    <cellStyle name="Обычный 2 12" xfId="210"/>
    <cellStyle name="Обычный 2 13" xfId="211"/>
    <cellStyle name="Обычный 2 14" xfId="212"/>
    <cellStyle name="Обычный 2 15" xfId="213"/>
    <cellStyle name="Обычный 2 16" xfId="214"/>
    <cellStyle name="Обычный 2 17" xfId="215"/>
    <cellStyle name="Обычный 2 18" xfId="216"/>
    <cellStyle name="Обычный 2 19" xfId="217"/>
    <cellStyle name="Обычный 2 2" xfId="218"/>
    <cellStyle name="Обычный 2 2 2" xfId="219"/>
    <cellStyle name="Обычный 2 2 3" xfId="220"/>
    <cellStyle name="Обычный 2 2 4" xfId="221"/>
    <cellStyle name="Обычный 2 20" xfId="222"/>
    <cellStyle name="Обычный 2 21" xfId="223"/>
    <cellStyle name="Обычный 2 22" xfId="224"/>
    <cellStyle name="Обычный 2 23" xfId="225"/>
    <cellStyle name="Обычный 2 24" xfId="226"/>
    <cellStyle name="Обычный 2 25" xfId="227"/>
    <cellStyle name="Обычный 2 26" xfId="228"/>
    <cellStyle name="Обычный 2 27" xfId="229"/>
    <cellStyle name="Обычный 2 28" xfId="230"/>
    <cellStyle name="Обычный 2 29" xfId="231"/>
    <cellStyle name="Обычный 2 3" xfId="232"/>
    <cellStyle name="Обычный 2 30" xfId="233"/>
    <cellStyle name="Обычный 2 31" xfId="234"/>
    <cellStyle name="Обычный 2 32" xfId="235"/>
    <cellStyle name="Обычный 2 33" xfId="236"/>
    <cellStyle name="Обычный 2 34" xfId="237"/>
    <cellStyle name="Обычный 2 35" xfId="238"/>
    <cellStyle name="Обычный 2 36" xfId="239"/>
    <cellStyle name="Обычный 2 37" xfId="240"/>
    <cellStyle name="Обычный 2 38" xfId="241"/>
    <cellStyle name="Обычный 2 39" xfId="242"/>
    <cellStyle name="Обычный 2 4" xfId="243"/>
    <cellStyle name="Обычный 2 40" xfId="244"/>
    <cellStyle name="Обычный 2 41" xfId="245"/>
    <cellStyle name="Обычный 2 42" xfId="246"/>
    <cellStyle name="Обычный 2 43" xfId="247"/>
    <cellStyle name="Обычный 2 44" xfId="248"/>
    <cellStyle name="Обычный 2 45" xfId="249"/>
    <cellStyle name="Обычный 2 46" xfId="250"/>
    <cellStyle name="Обычный 2 47" xfId="251"/>
    <cellStyle name="Обычный 2 48" xfId="252"/>
    <cellStyle name="Обычный 2 49" xfId="253"/>
    <cellStyle name="Обычный 2 5" xfId="254"/>
    <cellStyle name="Обычный 2 50" xfId="255"/>
    <cellStyle name="Обычный 2 51" xfId="256"/>
    <cellStyle name="Обычный 2 6" xfId="257"/>
    <cellStyle name="Обычный 2 7" xfId="258"/>
    <cellStyle name="Обычный 2 8" xfId="259"/>
    <cellStyle name="Обычный 2 9" xfId="260"/>
    <cellStyle name="Обычный 21" xfId="261"/>
    <cellStyle name="Обычный 3" xfId="262"/>
    <cellStyle name="Обычный 3 2" xfId="263"/>
    <cellStyle name="Обычный 3 2 4" xfId="264"/>
    <cellStyle name="Обычный 3 3" xfId="265"/>
    <cellStyle name="Обычный 3 4" xfId="266"/>
    <cellStyle name="Обычный 3 5" xfId="267"/>
    <cellStyle name="Обычный 3 6" xfId="268"/>
    <cellStyle name="Обычный 3 7" xfId="269"/>
    <cellStyle name="Обычный 3 8" xfId="270"/>
    <cellStyle name="Обычный 3 8 2" xfId="271"/>
    <cellStyle name="Обычный 4" xfId="272"/>
    <cellStyle name="Обычный 4 2" xfId="1"/>
    <cellStyle name="Обычный 41" xfId="273"/>
    <cellStyle name="Обычный 42" xfId="274"/>
    <cellStyle name="Обычный 43" xfId="275"/>
    <cellStyle name="Обычный 5" xfId="276"/>
    <cellStyle name="Обычный 5 2" xfId="277"/>
    <cellStyle name="Обычный 5 3" xfId="278"/>
    <cellStyle name="Обычный 5_бюджет 2010-11" xfId="279"/>
    <cellStyle name="Обычный 6" xfId="280"/>
    <cellStyle name="Обычный 7" xfId="281"/>
    <cellStyle name="Обычный 8" xfId="282"/>
    <cellStyle name="Обычный 9" xfId="283"/>
    <cellStyle name="Плохой 2" xfId="284"/>
    <cellStyle name="Пояснение 2" xfId="285"/>
    <cellStyle name="Примечание 2" xfId="286"/>
    <cellStyle name="Примечание 2 2" xfId="287"/>
    <cellStyle name="Примечание 2 3" xfId="288"/>
    <cellStyle name="Примечание 2 4" xfId="289"/>
    <cellStyle name="Примечание 2 5" xfId="290"/>
    <cellStyle name="Примечание 2 6" xfId="291"/>
    <cellStyle name="Примечание 2 7" xfId="292"/>
    <cellStyle name="Процентный 2" xfId="293"/>
    <cellStyle name="Процентный 2 10" xfId="294"/>
    <cellStyle name="Процентный 2 11" xfId="295"/>
    <cellStyle name="Процентный 2 12" xfId="296"/>
    <cellStyle name="Процентный 2 13" xfId="297"/>
    <cellStyle name="Процентный 2 14" xfId="298"/>
    <cellStyle name="Процентный 2 15" xfId="299"/>
    <cellStyle name="Процентный 2 16" xfId="300"/>
    <cellStyle name="Процентный 2 17" xfId="301"/>
    <cellStyle name="Процентный 2 18" xfId="302"/>
    <cellStyle name="Процентный 2 19" xfId="303"/>
    <cellStyle name="Процентный 2 2" xfId="304"/>
    <cellStyle name="Процентный 2 20" xfId="305"/>
    <cellStyle name="Процентный 2 21" xfId="306"/>
    <cellStyle name="Процентный 2 22" xfId="307"/>
    <cellStyle name="Процентный 2 23" xfId="308"/>
    <cellStyle name="Процентный 2 24" xfId="309"/>
    <cellStyle name="Процентный 2 25" xfId="310"/>
    <cellStyle name="Процентный 2 26" xfId="311"/>
    <cellStyle name="Процентный 2 27" xfId="312"/>
    <cellStyle name="Процентный 2 28" xfId="313"/>
    <cellStyle name="Процентный 2 3" xfId="314"/>
    <cellStyle name="Процентный 2 4" xfId="315"/>
    <cellStyle name="Процентный 2 5" xfId="316"/>
    <cellStyle name="Процентный 2 6" xfId="317"/>
    <cellStyle name="Процентный 2 7" xfId="318"/>
    <cellStyle name="Процентный 2 8" xfId="319"/>
    <cellStyle name="Процентный 2 9" xfId="320"/>
    <cellStyle name="Процентный 3" xfId="321"/>
    <cellStyle name="Связанная ячейка 2" xfId="322"/>
    <cellStyle name="Стиль 1" xfId="323"/>
    <cellStyle name="Текст предупреждения 2" xfId="324"/>
    <cellStyle name="Тысячи [0]_96111" xfId="325"/>
    <cellStyle name="Тысячи_96111" xfId="326"/>
    <cellStyle name="Үђғһ‹һ‚һљ1" xfId="327"/>
    <cellStyle name="Үђғһ‹һ‚һљ2" xfId="328"/>
    <cellStyle name="Финансовый [0] 4" xfId="329"/>
    <cellStyle name="Финансовый [0] 6" xfId="330"/>
    <cellStyle name="Финансовый 10" xfId="331"/>
    <cellStyle name="Финансовый 11" xfId="332"/>
    <cellStyle name="Финансовый 12" xfId="333"/>
    <cellStyle name="Финансовый 13" xfId="334"/>
    <cellStyle name="Финансовый 14" xfId="335"/>
    <cellStyle name="Финансовый 15" xfId="336"/>
    <cellStyle name="Финансовый 16" xfId="337"/>
    <cellStyle name="Финансовый 17" xfId="338"/>
    <cellStyle name="Финансовый 18" xfId="339"/>
    <cellStyle name="Финансовый 19" xfId="340"/>
    <cellStyle name="Финансовый 2" xfId="341"/>
    <cellStyle name="Финансовый 2 10" xfId="3"/>
    <cellStyle name="Финансовый 2 11" xfId="342"/>
    <cellStyle name="Финансовый 2 12" xfId="343"/>
    <cellStyle name="Финансовый 2 13" xfId="344"/>
    <cellStyle name="Финансовый 2 14" xfId="345"/>
    <cellStyle name="Финансовый 2 15" xfId="346"/>
    <cellStyle name="Финансовый 2 16" xfId="347"/>
    <cellStyle name="Финансовый 2 17" xfId="348"/>
    <cellStyle name="Финансовый 2 18" xfId="349"/>
    <cellStyle name="Финансовый 2 19" xfId="350"/>
    <cellStyle name="Финансовый 2 2" xfId="351"/>
    <cellStyle name="Финансовый 2 20" xfId="352"/>
    <cellStyle name="Финансовый 2 21" xfId="353"/>
    <cellStyle name="Финансовый 2 22" xfId="354"/>
    <cellStyle name="Финансовый 2 23" xfId="355"/>
    <cellStyle name="Финансовый 2 24" xfId="356"/>
    <cellStyle name="Финансовый 2 25" xfId="357"/>
    <cellStyle name="Финансовый 2 26" xfId="358"/>
    <cellStyle name="Финансовый 2 27" xfId="359"/>
    <cellStyle name="Финансовый 2 28" xfId="360"/>
    <cellStyle name="Финансовый 2 29" xfId="361"/>
    <cellStyle name="Финансовый 2 3" xfId="362"/>
    <cellStyle name="Финансовый 2 30" xfId="363"/>
    <cellStyle name="Финансовый 2 31" xfId="364"/>
    <cellStyle name="Финансовый 2 32" xfId="365"/>
    <cellStyle name="Финансовый 2 33" xfId="366"/>
    <cellStyle name="Финансовый 2 34" xfId="367"/>
    <cellStyle name="Финансовый 2 35" xfId="368"/>
    <cellStyle name="Финансовый 2 36" xfId="369"/>
    <cellStyle name="Финансовый 2 37" xfId="370"/>
    <cellStyle name="Финансовый 2 38" xfId="371"/>
    <cellStyle name="Финансовый 2 39" xfId="372"/>
    <cellStyle name="Финансовый 2 4" xfId="373"/>
    <cellStyle name="Финансовый 2 40" xfId="374"/>
    <cellStyle name="Финансовый 2 41" xfId="375"/>
    <cellStyle name="Финансовый 2 42" xfId="376"/>
    <cellStyle name="Финансовый 2 43" xfId="377"/>
    <cellStyle name="Финансовый 2 44" xfId="378"/>
    <cellStyle name="Финансовый 2 45" xfId="379"/>
    <cellStyle name="Финансовый 2 46" xfId="380"/>
    <cellStyle name="Финансовый 2 47" xfId="381"/>
    <cellStyle name="Финансовый 2 48" xfId="382"/>
    <cellStyle name="Финансовый 2 49" xfId="383"/>
    <cellStyle name="Финансовый 2 5" xfId="384"/>
    <cellStyle name="Финансовый 2 50" xfId="385"/>
    <cellStyle name="Финансовый 2 6" xfId="386"/>
    <cellStyle name="Финансовый 2 7" xfId="387"/>
    <cellStyle name="Финансовый 2 8" xfId="388"/>
    <cellStyle name="Финансовый 2 9" xfId="389"/>
    <cellStyle name="Финансовый 20" xfId="390"/>
    <cellStyle name="Финансовый 21" xfId="391"/>
    <cellStyle name="Финансовый 22" xfId="392"/>
    <cellStyle name="Финансовый 23" xfId="393"/>
    <cellStyle name="Финансовый 24" xfId="394"/>
    <cellStyle name="Финансовый 25" xfId="395"/>
    <cellStyle name="Финансовый 26" xfId="396"/>
    <cellStyle name="Финансовый 27" xfId="397"/>
    <cellStyle name="Финансовый 28" xfId="398"/>
    <cellStyle name="Финансовый 29" xfId="399"/>
    <cellStyle name="Финансовый 3" xfId="400"/>
    <cellStyle name="Финансовый 30" xfId="401"/>
    <cellStyle name="Финансовый 31" xfId="402"/>
    <cellStyle name="Финансовый 34" xfId="403"/>
    <cellStyle name="Финансовый 35" xfId="404"/>
    <cellStyle name="Финансовый 37" xfId="405"/>
    <cellStyle name="Финансовый 38" xfId="406"/>
    <cellStyle name="Финансовый 39" xfId="407"/>
    <cellStyle name="Финансовый 4" xfId="408"/>
    <cellStyle name="Финансовый 4 2" xfId="409"/>
    <cellStyle name="Финансовый 4 3" xfId="410"/>
    <cellStyle name="Финансовый 40" xfId="411"/>
    <cellStyle name="Финансовый 41" xfId="412"/>
    <cellStyle name="Финансовый 5" xfId="413"/>
    <cellStyle name="Финансовый 5 2" xfId="414"/>
    <cellStyle name="Финансовый 59" xfId="415"/>
    <cellStyle name="Финансовый 6" xfId="416"/>
    <cellStyle name="Финансовый 60" xfId="417"/>
    <cellStyle name="Финансовый 61" xfId="418"/>
    <cellStyle name="Финансовый 63" xfId="419"/>
    <cellStyle name="Финансовый 64" xfId="420"/>
    <cellStyle name="Финансовый 65" xfId="421"/>
    <cellStyle name="Финансовый 66" xfId="422"/>
    <cellStyle name="Финансовый 67" xfId="423"/>
    <cellStyle name="Финансовый 68" xfId="424"/>
    <cellStyle name="Финансовый 69" xfId="425"/>
    <cellStyle name="Финансовый 7" xfId="4"/>
    <cellStyle name="Финансовый 7 10" xfId="426"/>
    <cellStyle name="Финансовый 7 11" xfId="427"/>
    <cellStyle name="Финансовый 7 12" xfId="428"/>
    <cellStyle name="Финансовый 7 13" xfId="429"/>
    <cellStyle name="Финансовый 7 14" xfId="430"/>
    <cellStyle name="Финансовый 7 15" xfId="431"/>
    <cellStyle name="Финансовый 7 16" xfId="432"/>
    <cellStyle name="Финансовый 7 17" xfId="433"/>
    <cellStyle name="Финансовый 7 18" xfId="434"/>
    <cellStyle name="Финансовый 7 19" xfId="435"/>
    <cellStyle name="Финансовый 7 2" xfId="436"/>
    <cellStyle name="Финансовый 7 3" xfId="437"/>
    <cellStyle name="Финансовый 7 4" xfId="438"/>
    <cellStyle name="Финансовый 7 5" xfId="439"/>
    <cellStyle name="Финансовый 7 6" xfId="440"/>
    <cellStyle name="Финансовый 7 7" xfId="441"/>
    <cellStyle name="Финансовый 7 8" xfId="442"/>
    <cellStyle name="Финансовый 7 9" xfId="443"/>
    <cellStyle name="Финансовый 8" xfId="444"/>
    <cellStyle name="Финансовый 9" xfId="445"/>
    <cellStyle name="Хороший 2" xfId="446"/>
    <cellStyle name="Џђһ–…қ’қ›ү" xfId="447"/>
    <cellStyle name="Џђћ–…ќ’ќ›‰" xfId="4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112"/>
  <sheetViews>
    <sheetView tabSelected="1" view="pageBreakPreview" topLeftCell="A70" zoomScaleNormal="85" zoomScaleSheetLayoutView="100" workbookViewId="0">
      <selection activeCell="I103" sqref="I103"/>
    </sheetView>
  </sheetViews>
  <sheetFormatPr defaultRowHeight="12"/>
  <cols>
    <col min="1" max="1" width="10.42578125" style="2" customWidth="1"/>
    <col min="2" max="2" width="14" style="2" customWidth="1"/>
    <col min="3" max="3" width="8.7109375" style="2" customWidth="1"/>
    <col min="4" max="4" width="21.7109375" style="2" customWidth="1"/>
    <col min="5" max="5" width="7.5703125" style="2" customWidth="1"/>
    <col min="6" max="6" width="7.7109375" style="2" customWidth="1"/>
    <col min="7" max="7" width="10.7109375" style="2" customWidth="1"/>
    <col min="8" max="8" width="13.5703125" style="2" customWidth="1"/>
    <col min="9" max="9" width="12.5703125" style="2" customWidth="1"/>
    <col min="10" max="10" width="17.42578125" style="2" customWidth="1"/>
    <col min="11" max="11" width="13.140625" style="2" customWidth="1"/>
    <col min="12" max="12" width="9.140625" style="2"/>
    <col min="13" max="14" width="11.28515625" style="2" bestFit="1" customWidth="1"/>
    <col min="15" max="15" width="9.5703125" style="2" bestFit="1" customWidth="1"/>
    <col min="16" max="16384" width="9.140625" style="2"/>
  </cols>
  <sheetData>
    <row r="1" spans="1:11">
      <c r="A1" s="1"/>
      <c r="F1" s="77" t="s">
        <v>0</v>
      </c>
      <c r="G1" s="77"/>
      <c r="H1" s="77"/>
      <c r="I1" s="77"/>
      <c r="J1" s="77"/>
    </row>
    <row r="2" spans="1:11">
      <c r="A2" s="1"/>
      <c r="F2" s="77" t="s">
        <v>1</v>
      </c>
      <c r="G2" s="77"/>
      <c r="H2" s="77"/>
      <c r="I2" s="77"/>
      <c r="J2" s="77"/>
    </row>
    <row r="3" spans="1:11">
      <c r="A3" s="1"/>
      <c r="F3" s="77" t="s">
        <v>2</v>
      </c>
      <c r="G3" s="77"/>
      <c r="H3" s="77"/>
      <c r="I3" s="77"/>
      <c r="J3" s="77"/>
    </row>
    <row r="4" spans="1:11">
      <c r="A4" s="1"/>
      <c r="F4" s="78" t="s">
        <v>3</v>
      </c>
      <c r="G4" s="78"/>
      <c r="H4" s="78"/>
      <c r="I4" s="78"/>
      <c r="J4" s="78"/>
    </row>
    <row r="5" spans="1:11">
      <c r="A5" s="1"/>
      <c r="F5" s="79" t="s">
        <v>134</v>
      </c>
      <c r="G5" s="79"/>
      <c r="H5" s="79"/>
      <c r="I5" s="79"/>
      <c r="J5" s="79"/>
    </row>
    <row r="6" spans="1:11">
      <c r="A6" s="3"/>
      <c r="F6" s="78" t="s">
        <v>4</v>
      </c>
      <c r="G6" s="78"/>
      <c r="H6" s="78"/>
      <c r="I6" s="78"/>
      <c r="J6" s="78"/>
    </row>
    <row r="7" spans="1:11">
      <c r="A7" s="3"/>
      <c r="G7" s="4"/>
      <c r="H7" s="4"/>
      <c r="I7" s="4"/>
      <c r="J7" s="5"/>
      <c r="K7" s="4"/>
    </row>
    <row r="8" spans="1:11">
      <c r="A8" s="69" t="s">
        <v>5</v>
      </c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>
      <c r="A9" s="69" t="s">
        <v>6</v>
      </c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>
      <c r="A10" s="70" t="s">
        <v>7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spans="1:11">
      <c r="A11" s="6"/>
      <c r="B11" s="6"/>
      <c r="C11" s="6"/>
      <c r="D11" s="7"/>
      <c r="E11" s="6"/>
      <c r="F11" s="6"/>
      <c r="G11" s="6"/>
      <c r="H11" s="6"/>
      <c r="I11" s="6"/>
      <c r="J11" s="6"/>
      <c r="K11" s="6"/>
    </row>
    <row r="12" spans="1:11" ht="84">
      <c r="A12" s="8" t="s">
        <v>8</v>
      </c>
      <c r="B12" s="8" t="s">
        <v>9</v>
      </c>
      <c r="C12" s="8" t="s">
        <v>10</v>
      </c>
      <c r="D12" s="8" t="s">
        <v>11</v>
      </c>
      <c r="E12" s="8" t="s">
        <v>12</v>
      </c>
      <c r="F12" s="8" t="s">
        <v>13</v>
      </c>
      <c r="G12" s="8" t="s">
        <v>14</v>
      </c>
      <c r="H12" s="8" t="s">
        <v>15</v>
      </c>
      <c r="I12" s="8" t="s">
        <v>16</v>
      </c>
      <c r="J12" s="8" t="s">
        <v>17</v>
      </c>
      <c r="K12" s="8" t="s">
        <v>18</v>
      </c>
    </row>
    <row r="13" spans="1:11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  <c r="J13" s="8">
        <v>10</v>
      </c>
      <c r="K13" s="8">
        <v>11</v>
      </c>
    </row>
    <row r="14" spans="1:11">
      <c r="A14" s="9" t="s">
        <v>19</v>
      </c>
      <c r="B14" s="10"/>
      <c r="C14" s="10"/>
      <c r="D14" s="10"/>
      <c r="E14" s="10"/>
      <c r="F14" s="10"/>
      <c r="G14" s="10"/>
      <c r="H14" s="10"/>
      <c r="I14" s="10"/>
      <c r="J14" s="10"/>
      <c r="K14" s="11"/>
    </row>
    <row r="15" spans="1:11">
      <c r="A15" s="12" t="s">
        <v>20</v>
      </c>
      <c r="B15" s="13"/>
      <c r="C15" s="13"/>
      <c r="D15" s="13"/>
      <c r="E15" s="13"/>
      <c r="F15" s="13"/>
      <c r="G15" s="13"/>
      <c r="H15" s="13"/>
      <c r="I15" s="13"/>
      <c r="J15" s="13"/>
      <c r="K15" s="14"/>
    </row>
    <row r="16" spans="1:11">
      <c r="A16" s="15" t="s">
        <v>21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1">
      <c r="A17" s="16" t="s">
        <v>22</v>
      </c>
      <c r="B17" s="17"/>
      <c r="C17" s="8"/>
      <c r="D17" s="8"/>
      <c r="E17" s="8"/>
      <c r="F17" s="8"/>
      <c r="G17" s="8"/>
      <c r="H17" s="18">
        <f>SUM(H16:H16)</f>
        <v>0</v>
      </c>
      <c r="I17" s="18"/>
      <c r="J17" s="8"/>
      <c r="K17" s="8"/>
    </row>
    <row r="18" spans="1:11">
      <c r="A18" s="12" t="s">
        <v>23</v>
      </c>
      <c r="B18" s="13"/>
      <c r="C18" s="13"/>
      <c r="D18" s="13"/>
      <c r="E18" s="13"/>
      <c r="F18" s="13"/>
      <c r="G18" s="13"/>
      <c r="H18" s="13"/>
      <c r="I18" s="13"/>
      <c r="J18" s="13"/>
      <c r="K18" s="14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6" t="s">
        <v>24</v>
      </c>
      <c r="B20" s="19"/>
      <c r="C20" s="8"/>
      <c r="D20" s="8"/>
      <c r="E20" s="8"/>
      <c r="F20" s="8"/>
      <c r="G20" s="8"/>
      <c r="H20" s="18">
        <f>SUM(H19:H19)</f>
        <v>0</v>
      </c>
      <c r="I20" s="18"/>
      <c r="J20" s="8"/>
      <c r="K20" s="8"/>
    </row>
    <row r="21" spans="1:11">
      <c r="A21" s="20" t="s">
        <v>25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1">
      <c r="A22" s="71">
        <v>1</v>
      </c>
      <c r="B22" s="73" t="s">
        <v>26</v>
      </c>
      <c r="C22" s="75" t="s">
        <v>27</v>
      </c>
      <c r="D22" s="73" t="s">
        <v>28</v>
      </c>
      <c r="E22" s="67" t="s">
        <v>29</v>
      </c>
      <c r="F22" s="67">
        <v>1</v>
      </c>
      <c r="G22" s="67"/>
      <c r="H22" s="63">
        <v>375004</v>
      </c>
      <c r="I22" s="63">
        <f>H22*1.12</f>
        <v>420004.48000000004</v>
      </c>
      <c r="J22" s="65" t="s">
        <v>30</v>
      </c>
      <c r="K22" s="67" t="s">
        <v>31</v>
      </c>
    </row>
    <row r="23" spans="1:11">
      <c r="A23" s="72"/>
      <c r="B23" s="74"/>
      <c r="C23" s="76"/>
      <c r="D23" s="74"/>
      <c r="E23" s="68"/>
      <c r="F23" s="68">
        <v>1</v>
      </c>
      <c r="G23" s="68"/>
      <c r="H23" s="64"/>
      <c r="I23" s="64"/>
      <c r="J23" s="66"/>
      <c r="K23" s="68"/>
    </row>
    <row r="24" spans="1:11">
      <c r="A24" s="16" t="s">
        <v>32</v>
      </c>
      <c r="B24" s="21"/>
      <c r="C24" s="20"/>
      <c r="D24" s="20"/>
      <c r="E24" s="20"/>
      <c r="F24" s="20"/>
      <c r="G24" s="20"/>
      <c r="H24" s="22">
        <f>SUM(H22:H23)</f>
        <v>375004</v>
      </c>
      <c r="I24" s="22">
        <f>SUM(I22:I23)</f>
        <v>420004.48000000004</v>
      </c>
      <c r="J24" s="20"/>
      <c r="K24" s="20"/>
    </row>
    <row r="25" spans="1:11">
      <c r="A25" s="16" t="s">
        <v>33</v>
      </c>
      <c r="B25" s="16"/>
      <c r="C25" s="20"/>
      <c r="D25" s="20"/>
      <c r="E25" s="20"/>
      <c r="F25" s="20"/>
      <c r="G25" s="20"/>
      <c r="H25" s="22">
        <f>H24+H20+H17</f>
        <v>375004</v>
      </c>
      <c r="I25" s="22">
        <f>I24+I20+I17</f>
        <v>420004.48000000004</v>
      </c>
      <c r="J25" s="20"/>
      <c r="K25" s="20"/>
    </row>
    <row r="26" spans="1:11">
      <c r="A26" s="9" t="s">
        <v>34</v>
      </c>
      <c r="B26" s="13"/>
      <c r="C26" s="13"/>
      <c r="D26" s="13"/>
      <c r="E26" s="13"/>
      <c r="F26" s="13"/>
      <c r="G26" s="13"/>
      <c r="H26" s="13"/>
      <c r="I26" s="13"/>
      <c r="J26" s="13"/>
      <c r="K26" s="14"/>
    </row>
    <row r="27" spans="1:11">
      <c r="A27" s="23" t="s">
        <v>20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11" ht="36">
      <c r="A28" s="24">
        <v>1</v>
      </c>
      <c r="B28" s="25" t="s">
        <v>35</v>
      </c>
      <c r="C28" s="25" t="s">
        <v>36</v>
      </c>
      <c r="D28" s="25" t="s">
        <v>37</v>
      </c>
      <c r="E28" s="25" t="s">
        <v>38</v>
      </c>
      <c r="F28" s="26">
        <v>200</v>
      </c>
      <c r="G28" s="27">
        <v>500</v>
      </c>
      <c r="H28" s="28">
        <v>100000</v>
      </c>
      <c r="I28" s="29">
        <f>H28*1.12</f>
        <v>112000.00000000001</v>
      </c>
      <c r="J28" s="30" t="s">
        <v>39</v>
      </c>
      <c r="K28" s="26" t="s">
        <v>40</v>
      </c>
    </row>
    <row r="29" spans="1:11" ht="36">
      <c r="A29" s="24">
        <v>2</v>
      </c>
      <c r="B29" s="31" t="s">
        <v>41</v>
      </c>
      <c r="C29" s="31" t="s">
        <v>36</v>
      </c>
      <c r="D29" s="32" t="s">
        <v>42</v>
      </c>
      <c r="E29" s="31" t="s">
        <v>43</v>
      </c>
      <c r="F29" s="33">
        <v>10</v>
      </c>
      <c r="G29" s="29">
        <v>66.964285714285708</v>
      </c>
      <c r="H29" s="34">
        <f>G29*F29</f>
        <v>669.64285714285711</v>
      </c>
      <c r="I29" s="29">
        <f t="shared" ref="I29:I92" si="0">H29*1.12</f>
        <v>750</v>
      </c>
      <c r="J29" s="35" t="s">
        <v>44</v>
      </c>
      <c r="K29" s="36" t="s">
        <v>40</v>
      </c>
    </row>
    <row r="30" spans="1:11" ht="36">
      <c r="A30" s="24">
        <v>3</v>
      </c>
      <c r="B30" s="31" t="s">
        <v>41</v>
      </c>
      <c r="C30" s="31" t="s">
        <v>36</v>
      </c>
      <c r="D30" s="32" t="s">
        <v>45</v>
      </c>
      <c r="E30" s="31" t="s">
        <v>43</v>
      </c>
      <c r="F30" s="33">
        <v>28</v>
      </c>
      <c r="G30" s="29">
        <v>309.82142857142856</v>
      </c>
      <c r="H30" s="34">
        <f t="shared" ref="H30:H93" si="1">G30*F30</f>
        <v>8675</v>
      </c>
      <c r="I30" s="29">
        <f t="shared" si="0"/>
        <v>9716.0000000000018</v>
      </c>
      <c r="J30" s="35" t="s">
        <v>44</v>
      </c>
      <c r="K30" s="36" t="s">
        <v>40</v>
      </c>
    </row>
    <row r="31" spans="1:11" ht="36">
      <c r="A31" s="24">
        <v>4</v>
      </c>
      <c r="B31" s="25" t="s">
        <v>41</v>
      </c>
      <c r="C31" s="25" t="s">
        <v>36</v>
      </c>
      <c r="D31" s="37" t="s">
        <v>46</v>
      </c>
      <c r="E31" s="25" t="s">
        <v>43</v>
      </c>
      <c r="F31" s="33">
        <v>56</v>
      </c>
      <c r="G31" s="29">
        <v>272.32142857142856</v>
      </c>
      <c r="H31" s="34">
        <f t="shared" si="1"/>
        <v>15250</v>
      </c>
      <c r="I31" s="29">
        <f t="shared" si="0"/>
        <v>17080</v>
      </c>
      <c r="J31" s="38" t="s">
        <v>44</v>
      </c>
      <c r="K31" s="26" t="s">
        <v>40</v>
      </c>
    </row>
    <row r="32" spans="1:11" ht="36">
      <c r="A32" s="24">
        <v>5</v>
      </c>
      <c r="B32" s="25" t="s">
        <v>41</v>
      </c>
      <c r="C32" s="25" t="s">
        <v>36</v>
      </c>
      <c r="D32" s="37" t="s">
        <v>47</v>
      </c>
      <c r="E32" s="25" t="s">
        <v>43</v>
      </c>
      <c r="F32" s="33">
        <v>140</v>
      </c>
      <c r="G32" s="29">
        <v>312.49999999999994</v>
      </c>
      <c r="H32" s="34">
        <f t="shared" si="1"/>
        <v>43749.999999999993</v>
      </c>
      <c r="I32" s="29">
        <f t="shared" si="0"/>
        <v>49000</v>
      </c>
      <c r="J32" s="38" t="s">
        <v>44</v>
      </c>
      <c r="K32" s="26" t="s">
        <v>40</v>
      </c>
    </row>
    <row r="33" spans="1:11" ht="36">
      <c r="A33" s="24">
        <v>6</v>
      </c>
      <c r="B33" s="31" t="s">
        <v>41</v>
      </c>
      <c r="C33" s="31" t="s">
        <v>36</v>
      </c>
      <c r="D33" s="32" t="s">
        <v>48</v>
      </c>
      <c r="E33" s="31" t="s">
        <v>43</v>
      </c>
      <c r="F33" s="33">
        <v>336</v>
      </c>
      <c r="G33" s="29">
        <v>580.35714285714278</v>
      </c>
      <c r="H33" s="34">
        <f t="shared" si="1"/>
        <v>194999.99999999997</v>
      </c>
      <c r="I33" s="29">
        <f t="shared" si="0"/>
        <v>218400</v>
      </c>
      <c r="J33" s="35" t="s">
        <v>44</v>
      </c>
      <c r="K33" s="36" t="s">
        <v>40</v>
      </c>
    </row>
    <row r="34" spans="1:11" ht="36">
      <c r="A34" s="24">
        <v>7</v>
      </c>
      <c r="B34" s="31" t="s">
        <v>41</v>
      </c>
      <c r="C34" s="31" t="s">
        <v>36</v>
      </c>
      <c r="D34" s="32" t="s">
        <v>49</v>
      </c>
      <c r="E34" s="31" t="s">
        <v>43</v>
      </c>
      <c r="F34" s="33">
        <v>28</v>
      </c>
      <c r="G34" s="29">
        <v>1160.7142857142856</v>
      </c>
      <c r="H34" s="34">
        <f t="shared" si="1"/>
        <v>32499.999999999996</v>
      </c>
      <c r="I34" s="29">
        <f t="shared" si="0"/>
        <v>36400</v>
      </c>
      <c r="J34" s="35" t="s">
        <v>44</v>
      </c>
      <c r="K34" s="36" t="s">
        <v>40</v>
      </c>
    </row>
    <row r="35" spans="1:11" ht="36">
      <c r="A35" s="24">
        <v>8</v>
      </c>
      <c r="B35" s="31" t="s">
        <v>41</v>
      </c>
      <c r="C35" s="31" t="s">
        <v>36</v>
      </c>
      <c r="D35" s="32" t="s">
        <v>50</v>
      </c>
      <c r="E35" s="31" t="s">
        <v>43</v>
      </c>
      <c r="F35" s="33">
        <v>15</v>
      </c>
      <c r="G35" s="29">
        <v>209.82142857142856</v>
      </c>
      <c r="H35" s="34">
        <f t="shared" si="1"/>
        <v>3147.3214285714284</v>
      </c>
      <c r="I35" s="29">
        <f t="shared" si="0"/>
        <v>3525</v>
      </c>
      <c r="J35" s="35" t="s">
        <v>44</v>
      </c>
      <c r="K35" s="31" t="s">
        <v>40</v>
      </c>
    </row>
    <row r="36" spans="1:11" ht="36">
      <c r="A36" s="24">
        <v>9</v>
      </c>
      <c r="B36" s="31" t="s">
        <v>41</v>
      </c>
      <c r="C36" s="31" t="s">
        <v>36</v>
      </c>
      <c r="D36" s="32" t="s">
        <v>51</v>
      </c>
      <c r="E36" s="31" t="s">
        <v>43</v>
      </c>
      <c r="F36" s="33">
        <v>24</v>
      </c>
      <c r="G36" s="29">
        <v>40.178571428571423</v>
      </c>
      <c r="H36" s="34">
        <f t="shared" si="1"/>
        <v>964.28571428571422</v>
      </c>
      <c r="I36" s="29">
        <f t="shared" si="0"/>
        <v>1080</v>
      </c>
      <c r="J36" s="35" t="s">
        <v>44</v>
      </c>
      <c r="K36" s="31" t="s">
        <v>40</v>
      </c>
    </row>
    <row r="37" spans="1:11" ht="36">
      <c r="A37" s="24">
        <v>10</v>
      </c>
      <c r="B37" s="31" t="s">
        <v>41</v>
      </c>
      <c r="C37" s="31" t="s">
        <v>36</v>
      </c>
      <c r="D37" s="32" t="s">
        <v>52</v>
      </c>
      <c r="E37" s="31" t="s">
        <v>43</v>
      </c>
      <c r="F37" s="33">
        <v>1600</v>
      </c>
      <c r="G37" s="29">
        <v>5.3571428571428568</v>
      </c>
      <c r="H37" s="34">
        <f t="shared" si="1"/>
        <v>8571.4285714285706</v>
      </c>
      <c r="I37" s="29">
        <f t="shared" si="0"/>
        <v>9600</v>
      </c>
      <c r="J37" s="35" t="s">
        <v>44</v>
      </c>
      <c r="K37" s="31" t="s">
        <v>40</v>
      </c>
    </row>
    <row r="38" spans="1:11" ht="36">
      <c r="A38" s="24">
        <v>11</v>
      </c>
      <c r="B38" s="31" t="s">
        <v>41</v>
      </c>
      <c r="C38" s="31" t="s">
        <v>36</v>
      </c>
      <c r="D38" s="32" t="s">
        <v>53</v>
      </c>
      <c r="E38" s="31" t="s">
        <v>43</v>
      </c>
      <c r="F38" s="33">
        <v>56</v>
      </c>
      <c r="G38" s="29">
        <v>26.785714285714285</v>
      </c>
      <c r="H38" s="34">
        <f t="shared" si="1"/>
        <v>1500</v>
      </c>
      <c r="I38" s="29">
        <f t="shared" si="0"/>
        <v>1680.0000000000002</v>
      </c>
      <c r="J38" s="35" t="s">
        <v>44</v>
      </c>
      <c r="K38" s="31" t="s">
        <v>40</v>
      </c>
    </row>
    <row r="39" spans="1:11" ht="36">
      <c r="A39" s="24">
        <v>12</v>
      </c>
      <c r="B39" s="31" t="s">
        <v>41</v>
      </c>
      <c r="C39" s="31" t="s">
        <v>36</v>
      </c>
      <c r="D39" s="32" t="s">
        <v>54</v>
      </c>
      <c r="E39" s="31" t="s">
        <v>43</v>
      </c>
      <c r="F39" s="33">
        <v>10</v>
      </c>
      <c r="G39" s="29">
        <v>1951.785714285714</v>
      </c>
      <c r="H39" s="34">
        <f t="shared" si="1"/>
        <v>19517.857142857141</v>
      </c>
      <c r="I39" s="29">
        <f t="shared" si="0"/>
        <v>21860</v>
      </c>
      <c r="J39" s="35" t="s">
        <v>44</v>
      </c>
      <c r="K39" s="31" t="s">
        <v>40</v>
      </c>
    </row>
    <row r="40" spans="1:11" ht="36">
      <c r="A40" s="24">
        <v>13</v>
      </c>
      <c r="B40" s="31" t="s">
        <v>41</v>
      </c>
      <c r="C40" s="31" t="s">
        <v>36</v>
      </c>
      <c r="D40" s="32" t="s">
        <v>55</v>
      </c>
      <c r="E40" s="31" t="s">
        <v>43</v>
      </c>
      <c r="F40" s="33">
        <v>10</v>
      </c>
      <c r="G40" s="29">
        <v>1244.6428571428571</v>
      </c>
      <c r="H40" s="34">
        <f t="shared" si="1"/>
        <v>12446.428571428571</v>
      </c>
      <c r="I40" s="29">
        <f t="shared" si="0"/>
        <v>13940</v>
      </c>
      <c r="J40" s="35" t="s">
        <v>44</v>
      </c>
      <c r="K40" s="31" t="s">
        <v>40</v>
      </c>
    </row>
    <row r="41" spans="1:11" ht="36">
      <c r="A41" s="24">
        <v>14</v>
      </c>
      <c r="B41" s="31" t="s">
        <v>41</v>
      </c>
      <c r="C41" s="31" t="s">
        <v>36</v>
      </c>
      <c r="D41" s="32" t="s">
        <v>56</v>
      </c>
      <c r="E41" s="31" t="s">
        <v>43</v>
      </c>
      <c r="F41" s="33">
        <v>40</v>
      </c>
      <c r="G41" s="29">
        <v>151.78571428571428</v>
      </c>
      <c r="H41" s="34">
        <f t="shared" si="1"/>
        <v>6071.4285714285706</v>
      </c>
      <c r="I41" s="29">
        <f t="shared" si="0"/>
        <v>6800</v>
      </c>
      <c r="J41" s="35" t="s">
        <v>44</v>
      </c>
      <c r="K41" s="31" t="s">
        <v>40</v>
      </c>
    </row>
    <row r="42" spans="1:11" ht="36">
      <c r="A42" s="24">
        <v>15</v>
      </c>
      <c r="B42" s="31" t="s">
        <v>41</v>
      </c>
      <c r="C42" s="31" t="s">
        <v>36</v>
      </c>
      <c r="D42" s="32" t="s">
        <v>57</v>
      </c>
      <c r="E42" s="31" t="s">
        <v>43</v>
      </c>
      <c r="F42" s="33">
        <v>28</v>
      </c>
      <c r="G42" s="29">
        <v>531.25</v>
      </c>
      <c r="H42" s="34">
        <f t="shared" si="1"/>
        <v>14875</v>
      </c>
      <c r="I42" s="29">
        <f t="shared" si="0"/>
        <v>16660</v>
      </c>
      <c r="J42" s="35" t="s">
        <v>44</v>
      </c>
      <c r="K42" s="31" t="s">
        <v>40</v>
      </c>
    </row>
    <row r="43" spans="1:11" ht="36">
      <c r="A43" s="24">
        <v>16</v>
      </c>
      <c r="B43" s="31" t="s">
        <v>41</v>
      </c>
      <c r="C43" s="31" t="s">
        <v>36</v>
      </c>
      <c r="D43" s="32" t="s">
        <v>58</v>
      </c>
      <c r="E43" s="31" t="s">
        <v>43</v>
      </c>
      <c r="F43" s="33">
        <v>16</v>
      </c>
      <c r="G43" s="29">
        <v>1071.4285714285713</v>
      </c>
      <c r="H43" s="34">
        <f t="shared" si="1"/>
        <v>17142.857142857141</v>
      </c>
      <c r="I43" s="29">
        <f t="shared" si="0"/>
        <v>19200</v>
      </c>
      <c r="J43" s="35" t="s">
        <v>44</v>
      </c>
      <c r="K43" s="31" t="s">
        <v>40</v>
      </c>
    </row>
    <row r="44" spans="1:11" ht="36">
      <c r="A44" s="24">
        <v>17</v>
      </c>
      <c r="B44" s="31" t="s">
        <v>41</v>
      </c>
      <c r="C44" s="31" t="s">
        <v>36</v>
      </c>
      <c r="D44" s="32" t="s">
        <v>59</v>
      </c>
      <c r="E44" s="31" t="s">
        <v>43</v>
      </c>
      <c r="F44" s="33">
        <v>4</v>
      </c>
      <c r="G44" s="29">
        <v>482.14285714285711</v>
      </c>
      <c r="H44" s="34">
        <f t="shared" si="1"/>
        <v>1928.5714285714284</v>
      </c>
      <c r="I44" s="29">
        <f t="shared" si="0"/>
        <v>2160</v>
      </c>
      <c r="J44" s="35" t="s">
        <v>44</v>
      </c>
      <c r="K44" s="31" t="s">
        <v>40</v>
      </c>
    </row>
    <row r="45" spans="1:11" ht="36">
      <c r="A45" s="24">
        <v>18</v>
      </c>
      <c r="B45" s="31" t="s">
        <v>41</v>
      </c>
      <c r="C45" s="31" t="s">
        <v>36</v>
      </c>
      <c r="D45" s="32" t="s">
        <v>60</v>
      </c>
      <c r="E45" s="31" t="s">
        <v>43</v>
      </c>
      <c r="F45" s="33">
        <v>560</v>
      </c>
      <c r="G45" s="29">
        <v>20.535714285714285</v>
      </c>
      <c r="H45" s="34">
        <f t="shared" si="1"/>
        <v>11500</v>
      </c>
      <c r="I45" s="29">
        <f t="shared" si="0"/>
        <v>12880.000000000002</v>
      </c>
      <c r="J45" s="35" t="s">
        <v>44</v>
      </c>
      <c r="K45" s="31" t="s">
        <v>40</v>
      </c>
    </row>
    <row r="46" spans="1:11" ht="36">
      <c r="A46" s="24">
        <v>19</v>
      </c>
      <c r="B46" s="31" t="s">
        <v>41</v>
      </c>
      <c r="C46" s="31" t="s">
        <v>36</v>
      </c>
      <c r="D46" s="32" t="s">
        <v>61</v>
      </c>
      <c r="E46" s="31" t="s">
        <v>43</v>
      </c>
      <c r="F46" s="33">
        <v>840</v>
      </c>
      <c r="G46" s="29">
        <v>7.8869047619047619</v>
      </c>
      <c r="H46" s="34">
        <f t="shared" si="1"/>
        <v>6625</v>
      </c>
      <c r="I46" s="29">
        <f t="shared" si="0"/>
        <v>7420.0000000000009</v>
      </c>
      <c r="J46" s="35" t="s">
        <v>44</v>
      </c>
      <c r="K46" s="31" t="s">
        <v>40</v>
      </c>
    </row>
    <row r="47" spans="1:11" ht="36">
      <c r="A47" s="24">
        <v>20</v>
      </c>
      <c r="B47" s="25" t="s">
        <v>41</v>
      </c>
      <c r="C47" s="25" t="s">
        <v>36</v>
      </c>
      <c r="D47" s="37" t="s">
        <v>62</v>
      </c>
      <c r="E47" s="25" t="s">
        <v>43</v>
      </c>
      <c r="F47" s="33">
        <v>10</v>
      </c>
      <c r="G47" s="29">
        <v>2541.0714285714284</v>
      </c>
      <c r="H47" s="34">
        <f t="shared" si="1"/>
        <v>25410.714285714283</v>
      </c>
      <c r="I47" s="29">
        <f t="shared" si="0"/>
        <v>28460</v>
      </c>
      <c r="J47" s="38" t="s">
        <v>44</v>
      </c>
      <c r="K47" s="25" t="s">
        <v>40</v>
      </c>
    </row>
    <row r="48" spans="1:11" ht="36">
      <c r="A48" s="24">
        <v>21</v>
      </c>
      <c r="B48" s="31" t="s">
        <v>41</v>
      </c>
      <c r="C48" s="25" t="s">
        <v>36</v>
      </c>
      <c r="D48" s="32" t="s">
        <v>63</v>
      </c>
      <c r="E48" s="31" t="s">
        <v>43</v>
      </c>
      <c r="F48" s="33">
        <v>9</v>
      </c>
      <c r="G48" s="29">
        <v>241.07142857142856</v>
      </c>
      <c r="H48" s="34">
        <f t="shared" si="1"/>
        <v>2169.6428571428569</v>
      </c>
      <c r="I48" s="29">
        <f t="shared" si="0"/>
        <v>2430</v>
      </c>
      <c r="J48" s="35" t="s">
        <v>44</v>
      </c>
      <c r="K48" s="31" t="s">
        <v>40</v>
      </c>
    </row>
    <row r="49" spans="1:11" ht="36">
      <c r="A49" s="24">
        <v>22</v>
      </c>
      <c r="B49" s="31" t="s">
        <v>41</v>
      </c>
      <c r="C49" s="31" t="s">
        <v>36</v>
      </c>
      <c r="D49" s="32" t="s">
        <v>64</v>
      </c>
      <c r="E49" s="31" t="s">
        <v>43</v>
      </c>
      <c r="F49" s="33">
        <v>84</v>
      </c>
      <c r="G49" s="29">
        <v>16.071428571428569</v>
      </c>
      <c r="H49" s="34">
        <f t="shared" si="1"/>
        <v>1349.9999999999998</v>
      </c>
      <c r="I49" s="29">
        <f t="shared" si="0"/>
        <v>1512</v>
      </c>
      <c r="J49" s="35" t="s">
        <v>44</v>
      </c>
      <c r="K49" s="31" t="s">
        <v>40</v>
      </c>
    </row>
    <row r="50" spans="1:11" ht="36">
      <c r="A50" s="24">
        <v>23</v>
      </c>
      <c r="B50" s="31" t="s">
        <v>41</v>
      </c>
      <c r="C50" s="25" t="s">
        <v>36</v>
      </c>
      <c r="D50" s="32" t="s">
        <v>65</v>
      </c>
      <c r="E50" s="31" t="s">
        <v>43</v>
      </c>
      <c r="F50" s="33">
        <v>42</v>
      </c>
      <c r="G50" s="29">
        <v>126.78571428571428</v>
      </c>
      <c r="H50" s="34">
        <f t="shared" si="1"/>
        <v>5325</v>
      </c>
      <c r="I50" s="29">
        <f t="shared" si="0"/>
        <v>5964.0000000000009</v>
      </c>
      <c r="J50" s="35" t="s">
        <v>44</v>
      </c>
      <c r="K50" s="31" t="s">
        <v>40</v>
      </c>
    </row>
    <row r="51" spans="1:11" ht="36">
      <c r="A51" s="24">
        <v>24</v>
      </c>
      <c r="B51" s="31" t="s">
        <v>41</v>
      </c>
      <c r="C51" s="25" t="s">
        <v>36</v>
      </c>
      <c r="D51" s="32" t="s">
        <v>66</v>
      </c>
      <c r="E51" s="31" t="s">
        <v>43</v>
      </c>
      <c r="F51" s="33">
        <v>84</v>
      </c>
      <c r="G51" s="29">
        <v>120.53571428571428</v>
      </c>
      <c r="H51" s="34">
        <f t="shared" si="1"/>
        <v>10125</v>
      </c>
      <c r="I51" s="29">
        <f t="shared" si="0"/>
        <v>11340.000000000002</v>
      </c>
      <c r="J51" s="35" t="s">
        <v>44</v>
      </c>
      <c r="K51" s="31" t="s">
        <v>40</v>
      </c>
    </row>
    <row r="52" spans="1:11" ht="36">
      <c r="A52" s="24">
        <v>25</v>
      </c>
      <c r="B52" s="31" t="s">
        <v>41</v>
      </c>
      <c r="C52" s="25" t="s">
        <v>36</v>
      </c>
      <c r="D52" s="32" t="s">
        <v>67</v>
      </c>
      <c r="E52" s="31" t="s">
        <v>43</v>
      </c>
      <c r="F52" s="33">
        <v>160</v>
      </c>
      <c r="G52" s="29">
        <v>25.892857142857139</v>
      </c>
      <c r="H52" s="34">
        <f t="shared" si="1"/>
        <v>4142.8571428571422</v>
      </c>
      <c r="I52" s="29">
        <f t="shared" si="0"/>
        <v>4640</v>
      </c>
      <c r="J52" s="35" t="s">
        <v>44</v>
      </c>
      <c r="K52" s="31" t="s">
        <v>40</v>
      </c>
    </row>
    <row r="53" spans="1:11" ht="36">
      <c r="A53" s="24">
        <v>26</v>
      </c>
      <c r="B53" s="31" t="s">
        <v>41</v>
      </c>
      <c r="C53" s="25" t="s">
        <v>36</v>
      </c>
      <c r="D53" s="32" t="s">
        <v>68</v>
      </c>
      <c r="E53" s="31" t="s">
        <v>43</v>
      </c>
      <c r="F53" s="33">
        <v>160</v>
      </c>
      <c r="G53" s="29">
        <v>8.928571428571427</v>
      </c>
      <c r="H53" s="34">
        <f t="shared" si="1"/>
        <v>1428.5714285714284</v>
      </c>
      <c r="I53" s="29">
        <f t="shared" si="0"/>
        <v>1600</v>
      </c>
      <c r="J53" s="35" t="s">
        <v>44</v>
      </c>
      <c r="K53" s="31" t="s">
        <v>40</v>
      </c>
    </row>
    <row r="54" spans="1:11" ht="36">
      <c r="A54" s="24">
        <v>27</v>
      </c>
      <c r="B54" s="31" t="s">
        <v>41</v>
      </c>
      <c r="C54" s="31" t="s">
        <v>36</v>
      </c>
      <c r="D54" s="32" t="s">
        <v>69</v>
      </c>
      <c r="E54" s="31" t="s">
        <v>43</v>
      </c>
      <c r="F54" s="33">
        <v>10</v>
      </c>
      <c r="G54" s="29">
        <v>99.107142857142847</v>
      </c>
      <c r="H54" s="34">
        <f t="shared" si="1"/>
        <v>991.07142857142844</v>
      </c>
      <c r="I54" s="29">
        <f t="shared" si="0"/>
        <v>1110</v>
      </c>
      <c r="J54" s="35" t="s">
        <v>44</v>
      </c>
      <c r="K54" s="31" t="s">
        <v>40</v>
      </c>
    </row>
    <row r="55" spans="1:11" ht="36">
      <c r="A55" s="24">
        <v>28</v>
      </c>
      <c r="B55" s="31" t="s">
        <v>41</v>
      </c>
      <c r="C55" s="31" t="s">
        <v>36</v>
      </c>
      <c r="D55" s="32" t="s">
        <v>70</v>
      </c>
      <c r="E55" s="31" t="s">
        <v>71</v>
      </c>
      <c r="F55" s="33">
        <v>28</v>
      </c>
      <c r="G55" s="29">
        <v>821.42857142857133</v>
      </c>
      <c r="H55" s="34">
        <f t="shared" si="1"/>
        <v>22999.999999999996</v>
      </c>
      <c r="I55" s="29">
        <f t="shared" si="0"/>
        <v>25760</v>
      </c>
      <c r="J55" s="35" t="s">
        <v>44</v>
      </c>
      <c r="K55" s="31" t="s">
        <v>40</v>
      </c>
    </row>
    <row r="56" spans="1:11" ht="36">
      <c r="A56" s="24">
        <v>29</v>
      </c>
      <c r="B56" s="31" t="s">
        <v>41</v>
      </c>
      <c r="C56" s="31" t="s">
        <v>36</v>
      </c>
      <c r="D56" s="32" t="s">
        <v>72</v>
      </c>
      <c r="E56" s="31" t="s">
        <v>71</v>
      </c>
      <c r="F56" s="33">
        <v>28</v>
      </c>
      <c r="G56" s="29">
        <v>857.14285714285711</v>
      </c>
      <c r="H56" s="34">
        <f t="shared" si="1"/>
        <v>24000</v>
      </c>
      <c r="I56" s="29">
        <f t="shared" si="0"/>
        <v>26880.000000000004</v>
      </c>
      <c r="J56" s="35" t="s">
        <v>44</v>
      </c>
      <c r="K56" s="31" t="s">
        <v>40</v>
      </c>
    </row>
    <row r="57" spans="1:11" ht="36">
      <c r="A57" s="24">
        <v>30</v>
      </c>
      <c r="B57" s="31" t="s">
        <v>41</v>
      </c>
      <c r="C57" s="25" t="s">
        <v>36</v>
      </c>
      <c r="D57" s="32" t="s">
        <v>73</v>
      </c>
      <c r="E57" s="31" t="s">
        <v>71</v>
      </c>
      <c r="F57" s="33">
        <v>10</v>
      </c>
      <c r="G57" s="29">
        <v>35.714285714285708</v>
      </c>
      <c r="H57" s="34">
        <f t="shared" si="1"/>
        <v>357.14285714285711</v>
      </c>
      <c r="I57" s="29">
        <f t="shared" si="0"/>
        <v>400</v>
      </c>
      <c r="J57" s="35" t="s">
        <v>44</v>
      </c>
      <c r="K57" s="31" t="s">
        <v>40</v>
      </c>
    </row>
    <row r="58" spans="1:11" ht="36">
      <c r="A58" s="24">
        <v>31</v>
      </c>
      <c r="B58" s="31" t="s">
        <v>41</v>
      </c>
      <c r="C58" s="25" t="s">
        <v>36</v>
      </c>
      <c r="D58" s="32" t="s">
        <v>74</v>
      </c>
      <c r="E58" s="31" t="s">
        <v>43</v>
      </c>
      <c r="F58" s="33">
        <v>84</v>
      </c>
      <c r="G58" s="29">
        <v>13.392857142857142</v>
      </c>
      <c r="H58" s="34">
        <f t="shared" si="1"/>
        <v>1125</v>
      </c>
      <c r="I58" s="29">
        <f t="shared" si="0"/>
        <v>1260.0000000000002</v>
      </c>
      <c r="J58" s="35" t="s">
        <v>44</v>
      </c>
      <c r="K58" s="31" t="s">
        <v>40</v>
      </c>
    </row>
    <row r="59" spans="1:11" ht="36">
      <c r="A59" s="24">
        <v>32</v>
      </c>
      <c r="B59" s="31" t="s">
        <v>41</v>
      </c>
      <c r="C59" s="25" t="s">
        <v>36</v>
      </c>
      <c r="D59" s="32" t="s">
        <v>75</v>
      </c>
      <c r="E59" s="31" t="s">
        <v>43</v>
      </c>
      <c r="F59" s="33">
        <v>112</v>
      </c>
      <c r="G59" s="29">
        <v>80.357142857142847</v>
      </c>
      <c r="H59" s="34">
        <f t="shared" si="1"/>
        <v>8999.9999999999982</v>
      </c>
      <c r="I59" s="29">
        <f t="shared" si="0"/>
        <v>10079.999999999998</v>
      </c>
      <c r="J59" s="35" t="s">
        <v>44</v>
      </c>
      <c r="K59" s="31" t="s">
        <v>40</v>
      </c>
    </row>
    <row r="60" spans="1:11" ht="36">
      <c r="A60" s="24">
        <v>33</v>
      </c>
      <c r="B60" s="31" t="s">
        <v>41</v>
      </c>
      <c r="C60" s="25" t="s">
        <v>36</v>
      </c>
      <c r="D60" s="32" t="s">
        <v>76</v>
      </c>
      <c r="E60" s="31" t="s">
        <v>43</v>
      </c>
      <c r="F60" s="33">
        <v>8</v>
      </c>
      <c r="G60" s="29">
        <v>315</v>
      </c>
      <c r="H60" s="34">
        <f t="shared" si="1"/>
        <v>2520</v>
      </c>
      <c r="I60" s="29">
        <f t="shared" si="0"/>
        <v>2822.4</v>
      </c>
      <c r="J60" s="35" t="s">
        <v>44</v>
      </c>
      <c r="K60" s="31" t="s">
        <v>40</v>
      </c>
    </row>
    <row r="61" spans="1:11" ht="36">
      <c r="A61" s="24">
        <v>34</v>
      </c>
      <c r="B61" s="25" t="s">
        <v>41</v>
      </c>
      <c r="C61" s="25" t="s">
        <v>36</v>
      </c>
      <c r="D61" s="37" t="s">
        <v>77</v>
      </c>
      <c r="E61" s="25" t="s">
        <v>43</v>
      </c>
      <c r="F61" s="39">
        <v>10</v>
      </c>
      <c r="G61" s="29">
        <v>154.46428571428569</v>
      </c>
      <c r="H61" s="34">
        <f t="shared" si="1"/>
        <v>1544.6428571428569</v>
      </c>
      <c r="I61" s="29">
        <f t="shared" si="0"/>
        <v>1729.9999999999998</v>
      </c>
      <c r="J61" s="38" t="s">
        <v>44</v>
      </c>
      <c r="K61" s="25" t="s">
        <v>40</v>
      </c>
    </row>
    <row r="62" spans="1:11" ht="36">
      <c r="A62" s="24">
        <v>35</v>
      </c>
      <c r="B62" s="31" t="s">
        <v>41</v>
      </c>
      <c r="C62" s="31" t="s">
        <v>36</v>
      </c>
      <c r="D62" s="32" t="s">
        <v>78</v>
      </c>
      <c r="E62" s="31" t="s">
        <v>43</v>
      </c>
      <c r="F62" s="33">
        <v>2</v>
      </c>
      <c r="G62" s="29">
        <v>13810.714285714284</v>
      </c>
      <c r="H62" s="34">
        <f t="shared" si="1"/>
        <v>27621.428571428569</v>
      </c>
      <c r="I62" s="29">
        <f t="shared" si="0"/>
        <v>30936</v>
      </c>
      <c r="J62" s="35" t="s">
        <v>44</v>
      </c>
      <c r="K62" s="31" t="s">
        <v>40</v>
      </c>
    </row>
    <row r="63" spans="1:11" ht="36">
      <c r="A63" s="24">
        <v>36</v>
      </c>
      <c r="B63" s="31" t="s">
        <v>41</v>
      </c>
      <c r="C63" s="31" t="s">
        <v>36</v>
      </c>
      <c r="D63" s="32" t="s">
        <v>79</v>
      </c>
      <c r="E63" s="31" t="s">
        <v>43</v>
      </c>
      <c r="F63" s="33">
        <v>1</v>
      </c>
      <c r="G63" s="29">
        <v>1040</v>
      </c>
      <c r="H63" s="34">
        <f t="shared" si="1"/>
        <v>1040</v>
      </c>
      <c r="I63" s="29">
        <f t="shared" si="0"/>
        <v>1164.8000000000002</v>
      </c>
      <c r="J63" s="35" t="s">
        <v>44</v>
      </c>
      <c r="K63" s="31" t="s">
        <v>40</v>
      </c>
    </row>
    <row r="64" spans="1:11" ht="36">
      <c r="A64" s="24">
        <v>37</v>
      </c>
      <c r="B64" s="31" t="s">
        <v>41</v>
      </c>
      <c r="C64" s="25" t="s">
        <v>36</v>
      </c>
      <c r="D64" s="32" t="s">
        <v>80</v>
      </c>
      <c r="E64" s="31" t="s">
        <v>43</v>
      </c>
      <c r="F64" s="33">
        <v>130</v>
      </c>
      <c r="G64" s="29">
        <v>468.74999999999994</v>
      </c>
      <c r="H64" s="34">
        <f t="shared" si="1"/>
        <v>60937.499999999993</v>
      </c>
      <c r="I64" s="29">
        <f t="shared" si="0"/>
        <v>68250</v>
      </c>
      <c r="J64" s="35" t="s">
        <v>44</v>
      </c>
      <c r="K64" s="31" t="s">
        <v>40</v>
      </c>
    </row>
    <row r="65" spans="1:11" ht="36">
      <c r="A65" s="24">
        <v>38</v>
      </c>
      <c r="B65" s="31" t="s">
        <v>41</v>
      </c>
      <c r="C65" s="31" t="s">
        <v>36</v>
      </c>
      <c r="D65" s="32" t="s">
        <v>81</v>
      </c>
      <c r="E65" s="31" t="s">
        <v>43</v>
      </c>
      <c r="F65" s="33">
        <v>56</v>
      </c>
      <c r="G65" s="29">
        <v>247.32142857142856</v>
      </c>
      <c r="H65" s="34">
        <f t="shared" si="1"/>
        <v>13850</v>
      </c>
      <c r="I65" s="29">
        <f t="shared" si="0"/>
        <v>15512.000000000002</v>
      </c>
      <c r="J65" s="35" t="s">
        <v>44</v>
      </c>
      <c r="K65" s="31" t="s">
        <v>40</v>
      </c>
    </row>
    <row r="66" spans="1:11" ht="36">
      <c r="A66" s="24">
        <v>39</v>
      </c>
      <c r="B66" s="31" t="s">
        <v>41</v>
      </c>
      <c r="C66" s="31" t="s">
        <v>36</v>
      </c>
      <c r="D66" s="32" t="s">
        <v>82</v>
      </c>
      <c r="E66" s="31" t="s">
        <v>71</v>
      </c>
      <c r="F66" s="33">
        <v>56</v>
      </c>
      <c r="G66" s="29">
        <v>538</v>
      </c>
      <c r="H66" s="34">
        <f t="shared" si="1"/>
        <v>30128</v>
      </c>
      <c r="I66" s="29">
        <f t="shared" si="0"/>
        <v>33743.360000000001</v>
      </c>
      <c r="J66" s="35" t="s">
        <v>44</v>
      </c>
      <c r="K66" s="31" t="s">
        <v>40</v>
      </c>
    </row>
    <row r="67" spans="1:11" ht="36">
      <c r="A67" s="24">
        <v>40</v>
      </c>
      <c r="B67" s="31" t="s">
        <v>41</v>
      </c>
      <c r="C67" s="31" t="s">
        <v>36</v>
      </c>
      <c r="D67" s="32" t="s">
        <v>83</v>
      </c>
      <c r="E67" s="31" t="s">
        <v>71</v>
      </c>
      <c r="F67" s="33">
        <v>56</v>
      </c>
      <c r="G67" s="29">
        <v>31.249999999999996</v>
      </c>
      <c r="H67" s="34">
        <f t="shared" si="1"/>
        <v>1749.9999999999998</v>
      </c>
      <c r="I67" s="29">
        <f t="shared" si="0"/>
        <v>1960</v>
      </c>
      <c r="J67" s="35" t="s">
        <v>44</v>
      </c>
      <c r="K67" s="31" t="s">
        <v>40</v>
      </c>
    </row>
    <row r="68" spans="1:11" ht="36">
      <c r="A68" s="24">
        <v>41</v>
      </c>
      <c r="B68" s="31" t="s">
        <v>41</v>
      </c>
      <c r="C68" s="25" t="s">
        <v>36</v>
      </c>
      <c r="D68" s="32" t="s">
        <v>84</v>
      </c>
      <c r="E68" s="31" t="s">
        <v>43</v>
      </c>
      <c r="F68" s="33">
        <v>28</v>
      </c>
      <c r="G68" s="29">
        <v>135.71428571428569</v>
      </c>
      <c r="H68" s="34">
        <f t="shared" si="1"/>
        <v>3799.9999999999995</v>
      </c>
      <c r="I68" s="29">
        <f t="shared" si="0"/>
        <v>4256</v>
      </c>
      <c r="J68" s="35" t="s">
        <v>44</v>
      </c>
      <c r="K68" s="31" t="s">
        <v>40</v>
      </c>
    </row>
    <row r="69" spans="1:11" ht="36">
      <c r="A69" s="24">
        <v>42</v>
      </c>
      <c r="B69" s="31" t="s">
        <v>41</v>
      </c>
      <c r="C69" s="25" t="s">
        <v>36</v>
      </c>
      <c r="D69" s="32" t="s">
        <v>85</v>
      </c>
      <c r="E69" s="31" t="s">
        <v>71</v>
      </c>
      <c r="F69" s="33">
        <v>15</v>
      </c>
      <c r="G69" s="29">
        <v>357.14285714285711</v>
      </c>
      <c r="H69" s="34">
        <f t="shared" si="1"/>
        <v>5357.1428571428569</v>
      </c>
      <c r="I69" s="29">
        <f t="shared" si="0"/>
        <v>6000</v>
      </c>
      <c r="J69" s="35" t="s">
        <v>44</v>
      </c>
      <c r="K69" s="31" t="s">
        <v>40</v>
      </c>
    </row>
    <row r="70" spans="1:11" ht="36">
      <c r="A70" s="24">
        <v>43</v>
      </c>
      <c r="B70" s="31" t="s">
        <v>41</v>
      </c>
      <c r="C70" s="25" t="s">
        <v>36</v>
      </c>
      <c r="D70" s="32" t="s">
        <v>86</v>
      </c>
      <c r="E70" s="31" t="s">
        <v>43</v>
      </c>
      <c r="F70" s="33">
        <v>32</v>
      </c>
      <c r="G70" s="29">
        <v>350.89285714285711</v>
      </c>
      <c r="H70" s="34">
        <f t="shared" si="1"/>
        <v>11228.571428571428</v>
      </c>
      <c r="I70" s="29">
        <f t="shared" si="0"/>
        <v>12576</v>
      </c>
      <c r="J70" s="35" t="s">
        <v>44</v>
      </c>
      <c r="K70" s="31" t="s">
        <v>40</v>
      </c>
    </row>
    <row r="71" spans="1:11" ht="36">
      <c r="A71" s="24">
        <v>44</v>
      </c>
      <c r="B71" s="31" t="s">
        <v>41</v>
      </c>
      <c r="C71" s="25" t="s">
        <v>36</v>
      </c>
      <c r="D71" s="32" t="s">
        <v>87</v>
      </c>
      <c r="E71" s="31" t="s">
        <v>43</v>
      </c>
      <c r="F71" s="33">
        <v>28</v>
      </c>
      <c r="G71" s="29">
        <v>590</v>
      </c>
      <c r="H71" s="34">
        <f t="shared" si="1"/>
        <v>16520</v>
      </c>
      <c r="I71" s="29">
        <f t="shared" si="0"/>
        <v>18502.400000000001</v>
      </c>
      <c r="J71" s="35" t="s">
        <v>44</v>
      </c>
      <c r="K71" s="31" t="s">
        <v>40</v>
      </c>
    </row>
    <row r="72" spans="1:11" ht="36">
      <c r="A72" s="24">
        <v>45</v>
      </c>
      <c r="B72" s="31" t="s">
        <v>41</v>
      </c>
      <c r="C72" s="25" t="s">
        <v>36</v>
      </c>
      <c r="D72" s="32" t="s">
        <v>88</v>
      </c>
      <c r="E72" s="31" t="s">
        <v>43</v>
      </c>
      <c r="F72" s="33">
        <v>112</v>
      </c>
      <c r="G72" s="29">
        <v>45.535714285714285</v>
      </c>
      <c r="H72" s="34">
        <f t="shared" si="1"/>
        <v>5100</v>
      </c>
      <c r="I72" s="29">
        <f t="shared" si="0"/>
        <v>5712.0000000000009</v>
      </c>
      <c r="J72" s="35" t="s">
        <v>44</v>
      </c>
      <c r="K72" s="31" t="s">
        <v>40</v>
      </c>
    </row>
    <row r="73" spans="1:11" ht="36">
      <c r="A73" s="24">
        <v>46</v>
      </c>
      <c r="B73" s="31" t="s">
        <v>41</v>
      </c>
      <c r="C73" s="25" t="s">
        <v>36</v>
      </c>
      <c r="D73" s="32" t="s">
        <v>89</v>
      </c>
      <c r="E73" s="31" t="s">
        <v>43</v>
      </c>
      <c r="F73" s="33">
        <v>28</v>
      </c>
      <c r="G73" s="29">
        <v>164.28571428571428</v>
      </c>
      <c r="H73" s="34">
        <f t="shared" si="1"/>
        <v>4600</v>
      </c>
      <c r="I73" s="29">
        <f t="shared" si="0"/>
        <v>5152.0000000000009</v>
      </c>
      <c r="J73" s="35" t="s">
        <v>44</v>
      </c>
      <c r="K73" s="31" t="s">
        <v>40</v>
      </c>
    </row>
    <row r="74" spans="1:11" ht="36">
      <c r="A74" s="24">
        <v>47</v>
      </c>
      <c r="B74" s="31" t="s">
        <v>41</v>
      </c>
      <c r="C74" s="25" t="s">
        <v>36</v>
      </c>
      <c r="D74" s="32" t="s">
        <v>90</v>
      </c>
      <c r="E74" s="31" t="s">
        <v>43</v>
      </c>
      <c r="F74" s="33">
        <v>28</v>
      </c>
      <c r="G74" s="29">
        <v>46.428571428571423</v>
      </c>
      <c r="H74" s="34">
        <f t="shared" si="1"/>
        <v>1299.9999999999998</v>
      </c>
      <c r="I74" s="29">
        <f t="shared" si="0"/>
        <v>1455.9999999999998</v>
      </c>
      <c r="J74" s="35" t="s">
        <v>44</v>
      </c>
      <c r="K74" s="31" t="s">
        <v>40</v>
      </c>
    </row>
    <row r="75" spans="1:11" ht="36">
      <c r="A75" s="24">
        <v>48</v>
      </c>
      <c r="B75" s="31" t="s">
        <v>41</v>
      </c>
      <c r="C75" s="31" t="s">
        <v>36</v>
      </c>
      <c r="D75" s="32" t="s">
        <v>91</v>
      </c>
      <c r="E75" s="31" t="s">
        <v>92</v>
      </c>
      <c r="F75" s="33">
        <v>20</v>
      </c>
      <c r="G75" s="29">
        <v>216.96428571428569</v>
      </c>
      <c r="H75" s="34">
        <f t="shared" si="1"/>
        <v>4339.2857142857138</v>
      </c>
      <c r="I75" s="29">
        <f t="shared" si="0"/>
        <v>4860</v>
      </c>
      <c r="J75" s="35" t="s">
        <v>44</v>
      </c>
      <c r="K75" s="31" t="s">
        <v>40</v>
      </c>
    </row>
    <row r="76" spans="1:11" ht="36">
      <c r="A76" s="24">
        <v>49</v>
      </c>
      <c r="B76" s="31" t="s">
        <v>41</v>
      </c>
      <c r="C76" s="31" t="s">
        <v>36</v>
      </c>
      <c r="D76" s="32" t="s">
        <v>93</v>
      </c>
      <c r="E76" s="31" t="s">
        <v>94</v>
      </c>
      <c r="F76" s="33">
        <v>10</v>
      </c>
      <c r="G76" s="29">
        <v>187.49999999999997</v>
      </c>
      <c r="H76" s="34">
        <f t="shared" si="1"/>
        <v>1874.9999999999998</v>
      </c>
      <c r="I76" s="29">
        <f t="shared" si="0"/>
        <v>2100</v>
      </c>
      <c r="J76" s="35" t="s">
        <v>44</v>
      </c>
      <c r="K76" s="31" t="s">
        <v>40</v>
      </c>
    </row>
    <row r="77" spans="1:11" ht="36">
      <c r="A77" s="24">
        <v>50</v>
      </c>
      <c r="B77" s="31" t="s">
        <v>41</v>
      </c>
      <c r="C77" s="31" t="s">
        <v>36</v>
      </c>
      <c r="D77" s="32" t="s">
        <v>95</v>
      </c>
      <c r="E77" s="31" t="s">
        <v>43</v>
      </c>
      <c r="F77" s="33">
        <v>112</v>
      </c>
      <c r="G77" s="29">
        <v>53.571428571428569</v>
      </c>
      <c r="H77" s="34">
        <f t="shared" si="1"/>
        <v>6000</v>
      </c>
      <c r="I77" s="29">
        <f t="shared" si="0"/>
        <v>6720.0000000000009</v>
      </c>
      <c r="J77" s="35" t="s">
        <v>44</v>
      </c>
      <c r="K77" s="31" t="s">
        <v>40</v>
      </c>
    </row>
    <row r="78" spans="1:11" ht="36">
      <c r="A78" s="24">
        <v>51</v>
      </c>
      <c r="B78" s="31" t="s">
        <v>41</v>
      </c>
      <c r="C78" s="31" t="s">
        <v>36</v>
      </c>
      <c r="D78" s="32" t="s">
        <v>96</v>
      </c>
      <c r="E78" s="31" t="s">
        <v>43</v>
      </c>
      <c r="F78" s="33">
        <v>112</v>
      </c>
      <c r="G78" s="29">
        <v>28.571428571428569</v>
      </c>
      <c r="H78" s="34">
        <f t="shared" si="1"/>
        <v>3200</v>
      </c>
      <c r="I78" s="29">
        <f t="shared" si="0"/>
        <v>3584.0000000000005</v>
      </c>
      <c r="J78" s="35" t="s">
        <v>44</v>
      </c>
      <c r="K78" s="31" t="s">
        <v>40</v>
      </c>
    </row>
    <row r="79" spans="1:11" ht="36">
      <c r="A79" s="24">
        <v>52</v>
      </c>
      <c r="B79" s="31" t="s">
        <v>41</v>
      </c>
      <c r="C79" s="31" t="s">
        <v>36</v>
      </c>
      <c r="D79" s="32" t="s">
        <v>97</v>
      </c>
      <c r="E79" s="31" t="s">
        <v>43</v>
      </c>
      <c r="F79" s="33">
        <v>140</v>
      </c>
      <c r="G79" s="29">
        <v>35.714285714285708</v>
      </c>
      <c r="H79" s="34">
        <f t="shared" si="1"/>
        <v>4999.9999999999991</v>
      </c>
      <c r="I79" s="29">
        <f t="shared" si="0"/>
        <v>5599.9999999999991</v>
      </c>
      <c r="J79" s="35" t="s">
        <v>44</v>
      </c>
      <c r="K79" s="31" t="s">
        <v>40</v>
      </c>
    </row>
    <row r="80" spans="1:11" ht="36">
      <c r="A80" s="24">
        <v>53</v>
      </c>
      <c r="B80" s="31" t="s">
        <v>41</v>
      </c>
      <c r="C80" s="25" t="s">
        <v>36</v>
      </c>
      <c r="D80" s="32" t="s">
        <v>98</v>
      </c>
      <c r="E80" s="31" t="s">
        <v>43</v>
      </c>
      <c r="F80" s="33">
        <v>24</v>
      </c>
      <c r="G80" s="29">
        <v>155</v>
      </c>
      <c r="H80" s="34">
        <f t="shared" si="1"/>
        <v>3720</v>
      </c>
      <c r="I80" s="29">
        <f t="shared" si="0"/>
        <v>4166.4000000000005</v>
      </c>
      <c r="J80" s="35" t="s">
        <v>44</v>
      </c>
      <c r="K80" s="31" t="s">
        <v>40</v>
      </c>
    </row>
    <row r="81" spans="1:11" ht="36">
      <c r="A81" s="24">
        <v>54</v>
      </c>
      <c r="B81" s="31" t="s">
        <v>41</v>
      </c>
      <c r="C81" s="25" t="s">
        <v>36</v>
      </c>
      <c r="D81" s="32" t="s">
        <v>99</v>
      </c>
      <c r="E81" s="31" t="s">
        <v>43</v>
      </c>
      <c r="F81" s="33">
        <v>24</v>
      </c>
      <c r="G81" s="29">
        <v>100</v>
      </c>
      <c r="H81" s="34">
        <f t="shared" si="1"/>
        <v>2400</v>
      </c>
      <c r="I81" s="29">
        <f t="shared" si="0"/>
        <v>2688.0000000000005</v>
      </c>
      <c r="J81" s="35" t="s">
        <v>44</v>
      </c>
      <c r="K81" s="31" t="s">
        <v>40</v>
      </c>
    </row>
    <row r="82" spans="1:11" ht="36">
      <c r="A82" s="24">
        <v>55</v>
      </c>
      <c r="B82" s="31" t="s">
        <v>41</v>
      </c>
      <c r="C82" s="25" t="s">
        <v>36</v>
      </c>
      <c r="D82" s="32" t="s">
        <v>100</v>
      </c>
      <c r="E82" s="31" t="s">
        <v>43</v>
      </c>
      <c r="F82" s="33">
        <v>224</v>
      </c>
      <c r="G82" s="29">
        <v>44.642857142857139</v>
      </c>
      <c r="H82" s="34">
        <f t="shared" si="1"/>
        <v>10000</v>
      </c>
      <c r="I82" s="29">
        <f t="shared" si="0"/>
        <v>11200.000000000002</v>
      </c>
      <c r="J82" s="35" t="s">
        <v>44</v>
      </c>
      <c r="K82" s="31" t="s">
        <v>40</v>
      </c>
    </row>
    <row r="83" spans="1:11" ht="36">
      <c r="A83" s="24">
        <v>56</v>
      </c>
      <c r="B83" s="31" t="s">
        <v>41</v>
      </c>
      <c r="C83" s="25" t="s">
        <v>36</v>
      </c>
      <c r="D83" s="32" t="s">
        <v>101</v>
      </c>
      <c r="E83" s="31" t="s">
        <v>43</v>
      </c>
      <c r="F83" s="33">
        <v>56</v>
      </c>
      <c r="G83" s="29">
        <v>76.785714285714278</v>
      </c>
      <c r="H83" s="34">
        <f t="shared" si="1"/>
        <v>4300</v>
      </c>
      <c r="I83" s="29">
        <f t="shared" si="0"/>
        <v>4816.0000000000009</v>
      </c>
      <c r="J83" s="35" t="s">
        <v>44</v>
      </c>
      <c r="K83" s="31" t="s">
        <v>40</v>
      </c>
    </row>
    <row r="84" spans="1:11" ht="36">
      <c r="A84" s="24">
        <v>57</v>
      </c>
      <c r="B84" s="31" t="s">
        <v>41</v>
      </c>
      <c r="C84" s="25" t="s">
        <v>36</v>
      </c>
      <c r="D84" s="32" t="s">
        <v>102</v>
      </c>
      <c r="E84" s="31" t="s">
        <v>43</v>
      </c>
      <c r="F84" s="33">
        <v>112</v>
      </c>
      <c r="G84" s="29">
        <v>220</v>
      </c>
      <c r="H84" s="34">
        <f t="shared" si="1"/>
        <v>24640</v>
      </c>
      <c r="I84" s="29">
        <f t="shared" si="0"/>
        <v>27596.800000000003</v>
      </c>
      <c r="J84" s="35" t="s">
        <v>44</v>
      </c>
      <c r="K84" s="31" t="s">
        <v>40</v>
      </c>
    </row>
    <row r="85" spans="1:11" ht="36">
      <c r="A85" s="24">
        <v>58</v>
      </c>
      <c r="B85" s="31" t="s">
        <v>41</v>
      </c>
      <c r="C85" s="31" t="s">
        <v>36</v>
      </c>
      <c r="D85" s="32" t="s">
        <v>103</v>
      </c>
      <c r="E85" s="31" t="s">
        <v>43</v>
      </c>
      <c r="F85" s="33">
        <v>100</v>
      </c>
      <c r="G85" s="29">
        <v>220</v>
      </c>
      <c r="H85" s="34">
        <f t="shared" si="1"/>
        <v>22000</v>
      </c>
      <c r="I85" s="29">
        <f t="shared" si="0"/>
        <v>24640.000000000004</v>
      </c>
      <c r="J85" s="35" t="s">
        <v>44</v>
      </c>
      <c r="K85" s="31" t="s">
        <v>40</v>
      </c>
    </row>
    <row r="86" spans="1:11" ht="36">
      <c r="A86" s="24">
        <v>59</v>
      </c>
      <c r="B86" s="31" t="s">
        <v>41</v>
      </c>
      <c r="C86" s="31" t="s">
        <v>36</v>
      </c>
      <c r="D86" s="32" t="s">
        <v>104</v>
      </c>
      <c r="E86" s="31" t="s">
        <v>43</v>
      </c>
      <c r="F86" s="33">
        <v>84</v>
      </c>
      <c r="G86" s="29">
        <v>35.714285714285708</v>
      </c>
      <c r="H86" s="34">
        <f t="shared" si="1"/>
        <v>2999.9999999999995</v>
      </c>
      <c r="I86" s="29">
        <f t="shared" si="0"/>
        <v>3360</v>
      </c>
      <c r="J86" s="35" t="s">
        <v>44</v>
      </c>
      <c r="K86" s="31" t="s">
        <v>40</v>
      </c>
    </row>
    <row r="87" spans="1:11" ht="36">
      <c r="A87" s="24">
        <v>60</v>
      </c>
      <c r="B87" s="31" t="s">
        <v>41</v>
      </c>
      <c r="C87" s="31" t="s">
        <v>36</v>
      </c>
      <c r="D87" s="32" t="s">
        <v>105</v>
      </c>
      <c r="E87" s="31" t="s">
        <v>43</v>
      </c>
      <c r="F87" s="40">
        <v>245</v>
      </c>
      <c r="G87" s="29">
        <v>15.178571428571427</v>
      </c>
      <c r="H87" s="34">
        <f t="shared" si="1"/>
        <v>3718.7499999999995</v>
      </c>
      <c r="I87" s="29">
        <f t="shared" si="0"/>
        <v>4165</v>
      </c>
      <c r="J87" s="35" t="s">
        <v>44</v>
      </c>
      <c r="K87" s="31" t="s">
        <v>40</v>
      </c>
    </row>
    <row r="88" spans="1:11" ht="36">
      <c r="A88" s="24">
        <v>61</v>
      </c>
      <c r="B88" s="31" t="s">
        <v>41</v>
      </c>
      <c r="C88" s="31" t="s">
        <v>36</v>
      </c>
      <c r="D88" s="32" t="s">
        <v>106</v>
      </c>
      <c r="E88" s="31" t="s">
        <v>43</v>
      </c>
      <c r="F88" s="40">
        <v>56</v>
      </c>
      <c r="G88" s="29">
        <v>49.999999999999993</v>
      </c>
      <c r="H88" s="34">
        <f t="shared" si="1"/>
        <v>2799.9999999999995</v>
      </c>
      <c r="I88" s="29">
        <f t="shared" si="0"/>
        <v>3136</v>
      </c>
      <c r="J88" s="35" t="s">
        <v>44</v>
      </c>
      <c r="K88" s="31" t="s">
        <v>40</v>
      </c>
    </row>
    <row r="89" spans="1:11" ht="36">
      <c r="A89" s="24">
        <v>62</v>
      </c>
      <c r="B89" s="31" t="s">
        <v>41</v>
      </c>
      <c r="C89" s="31" t="s">
        <v>36</v>
      </c>
      <c r="D89" s="32" t="s">
        <v>107</v>
      </c>
      <c r="E89" s="31" t="s">
        <v>43</v>
      </c>
      <c r="F89" s="40">
        <v>28</v>
      </c>
      <c r="G89" s="29">
        <v>35.714285714285708</v>
      </c>
      <c r="H89" s="34">
        <f t="shared" si="1"/>
        <v>999.99999999999977</v>
      </c>
      <c r="I89" s="29">
        <f t="shared" si="0"/>
        <v>1119.9999999999998</v>
      </c>
      <c r="J89" s="35" t="s">
        <v>44</v>
      </c>
      <c r="K89" s="31" t="s">
        <v>40</v>
      </c>
    </row>
    <row r="90" spans="1:11" ht="36">
      <c r="A90" s="24">
        <v>63</v>
      </c>
      <c r="B90" s="31" t="s">
        <v>41</v>
      </c>
      <c r="C90" s="31" t="s">
        <v>36</v>
      </c>
      <c r="D90" s="32" t="s">
        <v>108</v>
      </c>
      <c r="E90" s="31" t="s">
        <v>43</v>
      </c>
      <c r="F90" s="40">
        <v>16</v>
      </c>
      <c r="G90" s="29">
        <v>75.892857142857139</v>
      </c>
      <c r="H90" s="34">
        <f t="shared" si="1"/>
        <v>1214.2857142857142</v>
      </c>
      <c r="I90" s="29">
        <f t="shared" si="0"/>
        <v>1360</v>
      </c>
      <c r="J90" s="35" t="s">
        <v>44</v>
      </c>
      <c r="K90" s="31" t="s">
        <v>40</v>
      </c>
    </row>
    <row r="91" spans="1:11" ht="36">
      <c r="A91" s="24">
        <v>64</v>
      </c>
      <c r="B91" s="31" t="s">
        <v>41</v>
      </c>
      <c r="C91" s="31" t="s">
        <v>36</v>
      </c>
      <c r="D91" s="32" t="s">
        <v>109</v>
      </c>
      <c r="E91" s="31" t="s">
        <v>43</v>
      </c>
      <c r="F91" s="40">
        <v>28</v>
      </c>
      <c r="G91" s="29">
        <v>484.8214285714285</v>
      </c>
      <c r="H91" s="34">
        <f t="shared" si="1"/>
        <v>13574.999999999998</v>
      </c>
      <c r="I91" s="29">
        <f t="shared" si="0"/>
        <v>15204</v>
      </c>
      <c r="J91" s="35" t="s">
        <v>44</v>
      </c>
      <c r="K91" s="31" t="s">
        <v>40</v>
      </c>
    </row>
    <row r="92" spans="1:11" ht="36">
      <c r="A92" s="24">
        <v>65</v>
      </c>
      <c r="B92" s="25" t="s">
        <v>41</v>
      </c>
      <c r="C92" s="25" t="s">
        <v>36</v>
      </c>
      <c r="D92" s="37" t="s">
        <v>110</v>
      </c>
      <c r="E92" s="25" t="s">
        <v>43</v>
      </c>
      <c r="F92" s="41">
        <v>56</v>
      </c>
      <c r="G92" s="29">
        <v>202</v>
      </c>
      <c r="H92" s="34">
        <f t="shared" si="1"/>
        <v>11312</v>
      </c>
      <c r="I92" s="29">
        <f t="shared" si="0"/>
        <v>12669.44</v>
      </c>
      <c r="J92" s="38" t="s">
        <v>44</v>
      </c>
      <c r="K92" s="25" t="s">
        <v>40</v>
      </c>
    </row>
    <row r="93" spans="1:11" ht="33.75">
      <c r="A93" s="24">
        <v>66</v>
      </c>
      <c r="B93" s="42" t="s">
        <v>41</v>
      </c>
      <c r="C93" s="31" t="s">
        <v>36</v>
      </c>
      <c r="D93" s="43" t="s">
        <v>111</v>
      </c>
      <c r="E93" s="42" t="s">
        <v>43</v>
      </c>
      <c r="F93" s="44">
        <v>3</v>
      </c>
      <c r="G93" s="45">
        <v>650</v>
      </c>
      <c r="H93" s="46">
        <f t="shared" si="1"/>
        <v>1950</v>
      </c>
      <c r="I93" s="47">
        <f t="shared" ref="I93:I98" si="2">H93*1.12</f>
        <v>2184</v>
      </c>
      <c r="J93" s="48" t="s">
        <v>44</v>
      </c>
      <c r="K93" s="42" t="s">
        <v>40</v>
      </c>
    </row>
    <row r="94" spans="1:11" ht="33.75">
      <c r="A94" s="24">
        <v>67</v>
      </c>
      <c r="B94" s="42" t="s">
        <v>41</v>
      </c>
      <c r="C94" s="31" t="s">
        <v>36</v>
      </c>
      <c r="D94" s="43" t="s">
        <v>112</v>
      </c>
      <c r="E94" s="42" t="s">
        <v>43</v>
      </c>
      <c r="F94" s="44">
        <v>15</v>
      </c>
      <c r="G94" s="45">
        <v>178.57</v>
      </c>
      <c r="H94" s="46">
        <f t="shared" ref="H94:H98" si="3">G94*F94</f>
        <v>2678.5499999999997</v>
      </c>
      <c r="I94" s="49">
        <f t="shared" si="2"/>
        <v>2999.9760000000001</v>
      </c>
      <c r="J94" s="48" t="s">
        <v>44</v>
      </c>
      <c r="K94" s="42" t="s">
        <v>40</v>
      </c>
    </row>
    <row r="95" spans="1:11" ht="33.75">
      <c r="A95" s="24">
        <v>68</v>
      </c>
      <c r="B95" s="42" t="s">
        <v>41</v>
      </c>
      <c r="C95" s="31" t="s">
        <v>36</v>
      </c>
      <c r="D95" s="43" t="s">
        <v>113</v>
      </c>
      <c r="E95" s="42" t="s">
        <v>43</v>
      </c>
      <c r="F95" s="44">
        <v>5</v>
      </c>
      <c r="G95" s="45">
        <v>179</v>
      </c>
      <c r="H95" s="46">
        <f t="shared" si="3"/>
        <v>895</v>
      </c>
      <c r="I95" s="47">
        <f t="shared" si="2"/>
        <v>1002.4000000000001</v>
      </c>
      <c r="J95" s="48" t="s">
        <v>44</v>
      </c>
      <c r="K95" s="42" t="s">
        <v>40</v>
      </c>
    </row>
    <row r="96" spans="1:11" ht="33.75">
      <c r="A96" s="24">
        <v>69</v>
      </c>
      <c r="B96" s="50" t="s">
        <v>41</v>
      </c>
      <c r="C96" s="31" t="s">
        <v>36</v>
      </c>
      <c r="D96" s="50" t="s">
        <v>114</v>
      </c>
      <c r="E96" s="51" t="s">
        <v>43</v>
      </c>
      <c r="F96" s="51">
        <v>28</v>
      </c>
      <c r="G96" s="52">
        <v>19.75</v>
      </c>
      <c r="H96" s="53">
        <f t="shared" si="3"/>
        <v>553</v>
      </c>
      <c r="I96" s="54">
        <f t="shared" si="2"/>
        <v>619.36</v>
      </c>
      <c r="J96" s="55" t="s">
        <v>44</v>
      </c>
      <c r="K96" s="51" t="s">
        <v>40</v>
      </c>
    </row>
    <row r="97" spans="1:11" ht="33.75">
      <c r="A97" s="24">
        <v>70</v>
      </c>
      <c r="B97" s="50" t="s">
        <v>41</v>
      </c>
      <c r="C97" s="31" t="s">
        <v>36</v>
      </c>
      <c r="D97" s="50" t="s">
        <v>115</v>
      </c>
      <c r="E97" s="51" t="s">
        <v>71</v>
      </c>
      <c r="F97" s="51">
        <v>13</v>
      </c>
      <c r="G97" s="52">
        <v>84.5</v>
      </c>
      <c r="H97" s="53">
        <f t="shared" si="3"/>
        <v>1098.5</v>
      </c>
      <c r="I97" s="54">
        <f t="shared" si="2"/>
        <v>1230.3200000000002</v>
      </c>
      <c r="J97" s="55" t="s">
        <v>44</v>
      </c>
      <c r="K97" s="51" t="s">
        <v>40</v>
      </c>
    </row>
    <row r="98" spans="1:11" ht="33.75">
      <c r="A98" s="24">
        <v>71</v>
      </c>
      <c r="B98" s="50" t="s">
        <v>41</v>
      </c>
      <c r="C98" s="31" t="s">
        <v>36</v>
      </c>
      <c r="D98" s="50" t="s">
        <v>116</v>
      </c>
      <c r="E98" s="51" t="s">
        <v>43</v>
      </c>
      <c r="F98" s="51">
        <v>6</v>
      </c>
      <c r="G98" s="52">
        <v>43.2</v>
      </c>
      <c r="H98" s="53">
        <f t="shared" si="3"/>
        <v>259.20000000000005</v>
      </c>
      <c r="I98" s="54">
        <f t="shared" si="2"/>
        <v>290.30400000000009</v>
      </c>
      <c r="J98" s="55" t="s">
        <v>44</v>
      </c>
      <c r="K98" s="51" t="s">
        <v>40</v>
      </c>
    </row>
    <row r="99" spans="1:11">
      <c r="A99" s="16" t="s">
        <v>22</v>
      </c>
      <c r="B99" s="19"/>
      <c r="C99" s="8"/>
      <c r="D99" s="8"/>
      <c r="E99" s="8"/>
      <c r="F99" s="8"/>
      <c r="G99" s="8"/>
      <c r="H99" s="22">
        <f>SUM(H28:H98)</f>
        <v>927385.67857142864</v>
      </c>
      <c r="I99" s="22">
        <f>SUM(I28:I98)</f>
        <v>1038671.9600000001</v>
      </c>
      <c r="J99" s="8"/>
      <c r="K99" s="8"/>
    </row>
    <row r="100" spans="1:11">
      <c r="A100" s="12" t="s">
        <v>23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4"/>
    </row>
    <row r="101" spans="1:11">
      <c r="A101" s="15" t="s">
        <v>117</v>
      </c>
      <c r="B101" s="15" t="s">
        <v>117</v>
      </c>
      <c r="C101" s="15"/>
      <c r="D101" s="15"/>
      <c r="E101" s="15"/>
      <c r="F101" s="15"/>
      <c r="G101" s="15"/>
      <c r="H101" s="15"/>
      <c r="I101" s="15"/>
      <c r="J101" s="15"/>
      <c r="K101" s="15"/>
    </row>
    <row r="102" spans="1:11">
      <c r="A102" s="16" t="s">
        <v>24</v>
      </c>
      <c r="B102" s="19"/>
      <c r="C102" s="8"/>
      <c r="D102" s="8"/>
      <c r="E102" s="8"/>
      <c r="F102" s="8"/>
      <c r="G102" s="8"/>
      <c r="H102" s="20">
        <f>SUM(H101:H101)</f>
        <v>0</v>
      </c>
      <c r="I102" s="20">
        <v>0</v>
      </c>
      <c r="J102" s="8"/>
      <c r="K102" s="8"/>
    </row>
    <row r="103" spans="1:11">
      <c r="A103" s="12" t="s">
        <v>25</v>
      </c>
      <c r="B103" s="13"/>
      <c r="C103" s="13"/>
      <c r="D103" s="13"/>
      <c r="E103" s="13"/>
      <c r="F103" s="13"/>
      <c r="G103" s="13"/>
      <c r="H103" s="13"/>
      <c r="I103" s="13"/>
      <c r="J103" s="13"/>
      <c r="K103" s="14"/>
    </row>
    <row r="104" spans="1:11" ht="36">
      <c r="A104" s="56">
        <v>1</v>
      </c>
      <c r="B104" s="56" t="s">
        <v>118</v>
      </c>
      <c r="C104" s="25" t="s">
        <v>36</v>
      </c>
      <c r="D104" s="56" t="s">
        <v>119</v>
      </c>
      <c r="E104" s="24" t="s">
        <v>29</v>
      </c>
      <c r="F104" s="24">
        <v>1</v>
      </c>
      <c r="G104" s="57"/>
      <c r="H104" s="58">
        <v>16876164.399999999</v>
      </c>
      <c r="I104" s="29">
        <f t="shared" ref="I104:I107" si="4">H104*1.12</f>
        <v>18901304.127999999</v>
      </c>
      <c r="J104" s="25" t="s">
        <v>120</v>
      </c>
      <c r="K104" s="24" t="s">
        <v>40</v>
      </c>
    </row>
    <row r="105" spans="1:11" ht="36">
      <c r="A105" s="56">
        <v>2</v>
      </c>
      <c r="B105" s="25" t="s">
        <v>121</v>
      </c>
      <c r="C105" s="25" t="s">
        <v>36</v>
      </c>
      <c r="D105" s="25" t="s">
        <v>122</v>
      </c>
      <c r="E105" s="24" t="s">
        <v>29</v>
      </c>
      <c r="F105" s="24">
        <v>1</v>
      </c>
      <c r="G105" s="57"/>
      <c r="H105" s="59">
        <v>3305844</v>
      </c>
      <c r="I105" s="29">
        <f t="shared" si="4"/>
        <v>3702545.2800000003</v>
      </c>
      <c r="J105" s="25" t="s">
        <v>120</v>
      </c>
      <c r="K105" s="24" t="s">
        <v>40</v>
      </c>
    </row>
    <row r="106" spans="1:11" ht="36">
      <c r="A106" s="56">
        <v>3</v>
      </c>
      <c r="B106" s="25" t="s">
        <v>121</v>
      </c>
      <c r="C106" s="25" t="s">
        <v>36</v>
      </c>
      <c r="D106" s="25" t="s">
        <v>123</v>
      </c>
      <c r="E106" s="24" t="s">
        <v>29</v>
      </c>
      <c r="F106" s="24">
        <v>1</v>
      </c>
      <c r="G106" s="57"/>
      <c r="H106" s="59">
        <v>3338220</v>
      </c>
      <c r="I106" s="29">
        <f t="shared" si="4"/>
        <v>3738806.4000000004</v>
      </c>
      <c r="J106" s="25" t="s">
        <v>120</v>
      </c>
      <c r="K106" s="24" t="s">
        <v>40</v>
      </c>
    </row>
    <row r="107" spans="1:11" ht="36">
      <c r="A107" s="56">
        <v>4</v>
      </c>
      <c r="B107" s="60" t="s">
        <v>124</v>
      </c>
      <c r="C107" s="25" t="s">
        <v>125</v>
      </c>
      <c r="D107" s="60" t="s">
        <v>124</v>
      </c>
      <c r="E107" s="60" t="s">
        <v>29</v>
      </c>
      <c r="F107" s="24">
        <v>1</v>
      </c>
      <c r="G107" s="57"/>
      <c r="H107" s="59">
        <v>388320</v>
      </c>
      <c r="I107" s="29">
        <f t="shared" si="4"/>
        <v>434918.40000000002</v>
      </c>
      <c r="J107" s="25" t="s">
        <v>120</v>
      </c>
      <c r="K107" s="24" t="s">
        <v>40</v>
      </c>
    </row>
    <row r="108" spans="1:11" ht="72">
      <c r="A108" s="56">
        <v>5</v>
      </c>
      <c r="B108" s="61" t="s">
        <v>126</v>
      </c>
      <c r="C108" s="62" t="s">
        <v>127</v>
      </c>
      <c r="D108" s="26" t="s">
        <v>128</v>
      </c>
      <c r="E108" s="60" t="s">
        <v>29</v>
      </c>
      <c r="F108" s="26">
        <v>1</v>
      </c>
      <c r="G108" s="27"/>
      <c r="H108" s="28">
        <v>56168</v>
      </c>
      <c r="I108" s="29">
        <f>H108</f>
        <v>56168</v>
      </c>
      <c r="J108" s="35" t="s">
        <v>129</v>
      </c>
      <c r="K108" s="26" t="s">
        <v>40</v>
      </c>
    </row>
    <row r="109" spans="1:11" ht="48">
      <c r="A109" s="56">
        <v>6</v>
      </c>
      <c r="B109" s="39" t="s">
        <v>130</v>
      </c>
      <c r="C109" s="62" t="s">
        <v>127</v>
      </c>
      <c r="D109" s="61" t="s">
        <v>131</v>
      </c>
      <c r="E109" s="60" t="s">
        <v>29</v>
      </c>
      <c r="F109" s="26">
        <v>1</v>
      </c>
      <c r="G109" s="27"/>
      <c r="H109" s="28">
        <v>5317980</v>
      </c>
      <c r="I109" s="29">
        <f>H109</f>
        <v>5317980</v>
      </c>
      <c r="J109" s="35" t="s">
        <v>129</v>
      </c>
      <c r="K109" s="26" t="s">
        <v>40</v>
      </c>
    </row>
    <row r="110" spans="1:11" ht="24">
      <c r="A110" s="20" t="s">
        <v>32</v>
      </c>
      <c r="B110" s="19"/>
      <c r="C110" s="8"/>
      <c r="D110" s="8"/>
      <c r="E110" s="8"/>
      <c r="F110" s="8"/>
      <c r="G110" s="8"/>
      <c r="H110" s="22">
        <f>SUM(H104:H109)</f>
        <v>29282696.399999999</v>
      </c>
      <c r="I110" s="22">
        <f>SUM(I104:I109)</f>
        <v>32151722.207999997</v>
      </c>
      <c r="J110" s="8"/>
      <c r="K110" s="8"/>
    </row>
    <row r="111" spans="1:11" ht="24">
      <c r="A111" s="20" t="s">
        <v>132</v>
      </c>
      <c r="B111" s="8"/>
      <c r="C111" s="8"/>
      <c r="D111" s="8"/>
      <c r="E111" s="8"/>
      <c r="F111" s="8"/>
      <c r="G111" s="8"/>
      <c r="H111" s="22">
        <f>H110+H102+H99</f>
        <v>30210082.078571428</v>
      </c>
      <c r="I111" s="22">
        <f>I110+I102+I99</f>
        <v>33190394.167999998</v>
      </c>
      <c r="J111" s="8"/>
      <c r="K111" s="8"/>
    </row>
    <row r="112" spans="1:11" ht="36">
      <c r="A112" s="20" t="s">
        <v>133</v>
      </c>
      <c r="B112" s="8"/>
      <c r="C112" s="8"/>
      <c r="D112" s="8"/>
      <c r="E112" s="8"/>
      <c r="F112" s="8"/>
      <c r="G112" s="8"/>
      <c r="H112" s="22">
        <f>H111+H25</f>
        <v>30585086.078571428</v>
      </c>
      <c r="I112" s="22">
        <f>I111+I25</f>
        <v>33610398.647999994</v>
      </c>
      <c r="J112" s="8"/>
      <c r="K112" s="8"/>
    </row>
  </sheetData>
  <mergeCells count="20">
    <mergeCell ref="F6:J6"/>
    <mergeCell ref="F1:J1"/>
    <mergeCell ref="F2:J2"/>
    <mergeCell ref="F3:J3"/>
    <mergeCell ref="F4:J4"/>
    <mergeCell ref="F5:J5"/>
    <mergeCell ref="H22:H23"/>
    <mergeCell ref="I22:I23"/>
    <mergeCell ref="J22:J23"/>
    <mergeCell ref="K22:K23"/>
    <mergeCell ref="A8:K8"/>
    <mergeCell ref="A9:K9"/>
    <mergeCell ref="A10:K10"/>
    <mergeCell ref="A22:A23"/>
    <mergeCell ref="B22:B23"/>
    <mergeCell ref="C22:C23"/>
    <mergeCell ref="D22:D23"/>
    <mergeCell ref="E22:E23"/>
    <mergeCell ref="F22:F23"/>
    <mergeCell ref="G22:G23"/>
  </mergeCells>
  <pageMargins left="0.23622047244094491" right="0.19685039370078741" top="0.74803149606299213" bottom="0.74803149606299213" header="0.11811023622047245" footer="0.11811023622047245"/>
  <pageSetup paperSize="9" scale="59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3 Нов. На сайт</vt:lpstr>
      <vt:lpstr>'Приложение 3 Нов. На сайт'!Область_печати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Mendygaliyev</dc:creator>
  <cp:lastModifiedBy>A. Mendygaliyev</cp:lastModifiedBy>
  <cp:lastPrinted>2013-01-18T13:01:10Z</cp:lastPrinted>
  <dcterms:created xsi:type="dcterms:W3CDTF">2012-08-21T11:26:26Z</dcterms:created>
  <dcterms:modified xsi:type="dcterms:W3CDTF">2013-01-21T06:03:29Z</dcterms:modified>
</cp:coreProperties>
</file>