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370" windowHeight="1170" activeTab="1"/>
  </bookViews>
  <sheets>
    <sheet name="русский язык" sheetId="9" r:id="rId1"/>
    <sheet name="казахский язык" sheetId="10" r:id="rId2"/>
  </sheets>
  <definedNames>
    <definedName name="_xlnm._FilterDatabase" localSheetId="0" hidden="1">'русский язык'!$A$15:$L$15</definedName>
    <definedName name="_xlnm.Print_Area" localSheetId="1">'казахский язык'!$A$1:$L$32</definedName>
    <definedName name="_xlnm.Print_Area" localSheetId="0">'русский язык'!$A$1:$L$59</definedName>
  </definedNames>
  <calcPr calcId="145621"/>
  <fileRecoveryPr autoRecover="0"/>
</workbook>
</file>

<file path=xl/calcChain.xml><?xml version="1.0" encoding="utf-8"?>
<calcChain xmlns="http://schemas.openxmlformats.org/spreadsheetml/2006/main">
  <c r="I27" i="10" l="1"/>
  <c r="H26" i="10"/>
  <c r="I57" i="9"/>
  <c r="H57" i="9"/>
  <c r="I31" i="9"/>
  <c r="H31" i="9"/>
  <c r="H30" i="9"/>
  <c r="I19" i="10" l="1"/>
  <c r="H18" i="10" l="1"/>
  <c r="H19" i="10" s="1"/>
  <c r="I23" i="9"/>
  <c r="H23" i="9"/>
  <c r="H22" i="9"/>
  <c r="H25" i="10" l="1"/>
  <c r="H24" i="10"/>
  <c r="H23" i="10"/>
  <c r="H22" i="10"/>
  <c r="H21" i="10"/>
  <c r="I16" i="10"/>
  <c r="I28" i="10" s="1"/>
  <c r="I29" i="10" s="1"/>
  <c r="H15" i="10"/>
  <c r="H14" i="10"/>
  <c r="H16" i="10" s="1"/>
  <c r="H28" i="10" l="1"/>
  <c r="H29" i="10" s="1"/>
  <c r="H27" i="10"/>
  <c r="I20" i="9"/>
  <c r="H20" i="9"/>
  <c r="H19" i="9"/>
  <c r="H58" i="9"/>
  <c r="H25" i="9"/>
  <c r="H26" i="9"/>
  <c r="H27" i="9"/>
  <c r="H28" i="9"/>
  <c r="H29" i="9"/>
  <c r="H18" i="9"/>
  <c r="I58" i="9" l="1"/>
  <c r="H33" i="9" l="1"/>
  <c r="I32" i="9" l="1"/>
  <c r="I33" i="9" s="1"/>
</calcChain>
</file>

<file path=xl/sharedStrings.xml><?xml version="1.0" encoding="utf-8"?>
<sst xmlns="http://schemas.openxmlformats.org/spreadsheetml/2006/main" count="219" uniqueCount="144">
  <si>
    <t>Количество, объем</t>
  </si>
  <si>
    <t>Срок поставки товара, выполнения работ, оказания услуг</t>
  </si>
  <si>
    <t>Место поставки товара, выполнения работ, оказания услуг</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</si>
  <si>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</si>
  <si>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</si>
  <si>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</si>
  <si>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</si>
  <si>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</si>
  <si>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Услуги</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</si>
  <si>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</si>
  <si>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</si>
  <si>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</si>
  <si>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</si>
  <si>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</si>
  <si>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</si>
  <si>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Услуга</t>
  </si>
  <si>
    <t>1</t>
  </si>
  <si>
    <t>2</t>
  </si>
  <si>
    <t>3</t>
  </si>
  <si>
    <t>4</t>
  </si>
  <si>
    <t>5</t>
  </si>
  <si>
    <t>Приложение</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</si>
  <si>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</si>
  <si>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</si>
  <si>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</si>
  <si>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</si>
  <si>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</si>
  <si>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</si>
  <si>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</si>
  <si>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</si>
  <si>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</si>
  <si>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</si>
  <si>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</si>
  <si>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</si>
  <si>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</si>
  <si>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</si>
  <si>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</si>
  <si>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</si>
  <si>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</si>
  <si>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</si>
  <si>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</si>
  <si>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</si>
  <si>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Главный теплоэнергетик </t>
  </si>
  <si>
    <t>Ж. Сембиев</t>
  </si>
  <si>
    <t>Сатып алынатын тауарлардың, жұмыстардың, көрсетілетін қызметтердің атауы</t>
  </si>
  <si>
    <t>Сатып алу тәсілі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</si>
  <si>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</si>
  <si>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</si>
  <si>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</si>
  <si>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</si>
  <si>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</si>
  <si>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</si>
  <si>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</si>
  <si>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Тауарлар</t>
  </si>
  <si>
    <t>Қызметтер</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</si>
  <si>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</si>
  <si>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</si>
  <si>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</si>
  <si>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</si>
  <si>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Қызметтердің барлығы:</t>
  </si>
  <si>
    <t>2 бөлімнің барлығы:</t>
  </si>
  <si>
    <t>БАРЛЫҒЫ (1 бөлім+2 бөлім):</t>
  </si>
  <si>
    <t>бұйрығына қосымша</t>
  </si>
  <si>
    <t>Итого по Услугам:</t>
  </si>
  <si>
    <t>Со дня вступления в силу Договора в течении 3 рабочих дней</t>
  </si>
  <si>
    <t>Қызмет</t>
  </si>
  <si>
    <t>Начальник Службы охраны здоровья и безопасности труда</t>
  </si>
  <si>
    <t>Примечание</t>
  </si>
  <si>
    <t>Ескерту</t>
  </si>
  <si>
    <t>(дата и номер приказа об утверждении/уточнении ПЗ)</t>
  </si>
  <si>
    <t xml:space="preserve">(дата и номер приказа о внесении изменений и/или </t>
  </si>
  <si>
    <t>дополнений в ПЗ)</t>
  </si>
  <si>
    <t xml:space="preserve">Обязательное страхование работника от несчастных случаев при исполнении им трудовых (служебных) обязанностей </t>
  </si>
  <si>
    <t>Без применения норм Правил (пп. 4 п. 15)</t>
  </si>
  <si>
    <t>к приказу директора</t>
  </si>
  <si>
    <t>Товарищества с ограниченной ответственностью</t>
  </si>
  <si>
    <t>«Научный оздоровительный комплекс»</t>
  </si>
  <si>
    <t xml:space="preserve">Товарищества с ограниченной ответственностью "Научный оздоровительный комплекс" </t>
  </si>
  <si>
    <t>Медицинское страхование</t>
  </si>
  <si>
    <t>=</t>
  </si>
  <si>
    <t>Товары</t>
  </si>
  <si>
    <t>Без применения норм Правил (пп. 36 п. 15)</t>
  </si>
  <si>
    <t xml:space="preserve">«Ғылыми сауықтыру кешені» </t>
  </si>
  <si>
    <t xml:space="preserve">(СЖ өзгерістер мен/немесе толықтырулар енгізу туралы)
бұырықтың датасы және нөмірі </t>
  </si>
  <si>
    <t xml:space="preserve">Ереже нормаларын қолданусыз (тш. 36 т. 15) </t>
  </si>
  <si>
    <t>Тауарлардың, жұмыстардың және қызметтердің қысқаша сипаттамасы (суреттелуі)</t>
  </si>
  <si>
    <t xml:space="preserve">Годовой План закупок товаров, работ, услуг на 2014 год </t>
  </si>
  <si>
    <t>Обязательное страхование работника от несчастных случаев при исполнении им трудовых (служебных) обязанностей на 2 чел.</t>
  </si>
  <si>
    <t>Аренда служебного нежилого помещения в п.Бурабай (общая площадь 20 м2, полезная площадь 16 м2)</t>
  </si>
  <si>
    <t>С января по декабрь 2014 года</t>
  </si>
  <si>
    <t>Аренда служебного нежилого помещения в п. Бурабай</t>
  </si>
  <si>
    <t>Аренда служебного нежилого помещения в г. Астана</t>
  </si>
  <si>
    <t>Аренда служебного нежилого помещения в г.Астана (общая площадь 85 м2, полезная площадь 35 м2)</t>
  </si>
  <si>
    <t>Переводческие услуги</t>
  </si>
  <si>
    <t>Без применения норм Правил (пп. 14 п. 15)</t>
  </si>
  <si>
    <t>С апреля по декабрь 2014 года</t>
  </si>
  <si>
    <t>Канцелярские товары</t>
  </si>
  <si>
    <t>Итого по Товарам:</t>
  </si>
  <si>
    <t>Питьевая вода</t>
  </si>
  <si>
    <t>Акмолинская область, Бурабайский район, Юго-Западная часть озера Щучье</t>
  </si>
  <si>
    <t>г. Астана, пр. Кабанбай батыра, 53</t>
  </si>
  <si>
    <t xml:space="preserve">«Ғылыми сауықтыру кешені» жауапкершілігі   шектеулі серіктестігі 2014 жылға 
арналған тауарларды, жұмыстар мен қызметтерді сатып алудың жылдық жоспары
</t>
  </si>
  <si>
    <t>Тауардың барлығы</t>
  </si>
  <si>
    <t>Кеңсе тауарлары</t>
  </si>
  <si>
    <t>Ауызсу</t>
  </si>
  <si>
    <t>Ереже нормаларын қолданусыз (тш. 14 т. 15)</t>
  </si>
  <si>
    <t>2014 жылдың қаңтарынан желтоқсанға дейін</t>
  </si>
  <si>
    <t xml:space="preserve">Тұрғын емес қызмет кеңсесін жалдау (Бурабай к.)
</t>
  </si>
  <si>
    <t>Бурабай кентінде орналасқан тұрғын емес қызмет кеңсесін жалдау (жалпы көлемі 20 м2, пайдалы көлемі 16 м2)</t>
  </si>
  <si>
    <t>Ақмола облысы, Бурабай ауданы, Щучье өзенінің Оңтүстік-Батыс бөлігі</t>
  </si>
  <si>
    <t xml:space="preserve">Тұрғын емес қызмет кеңсесін жалдау (Астана қ.)
</t>
  </si>
  <si>
    <t xml:space="preserve">Ереже нормаларын қолданусыз (тш. 14 т. 15) </t>
  </si>
  <si>
    <t>Астана қаласында орналасқан тұрғын емес қызмет кеңсесін жалдау (жалпы көлемі 85 м2, пайдалы көлемі 35 м2)</t>
  </si>
  <si>
    <t xml:space="preserve">Астана қаласы, Қабанбай батыр даңғылы, 53 </t>
  </si>
  <si>
    <t xml:space="preserve">Қызметкердi оның (қызметтiк) еңбек мiндеттерiн орындауда жазатайым оқиғалардан мiндеттi сақтандыру   </t>
  </si>
  <si>
    <t>Қызметкердi оның (қызметтiк) еңбек мiндеттерiн орындауда жазатайым оқиғалардан мiндеттi сақтандыру, 2 адам.</t>
  </si>
  <si>
    <t>Аудармалы қызмет атқарулар</t>
  </si>
  <si>
    <t>Аудармалы қызмет атқарулар (орыс тілінен қазақ тіліне, қазақ тілінен орыс тіліне)</t>
  </si>
  <si>
    <t>Переводческие услуги (с русского языка на казахский язык, с казахского языка на русский язык)</t>
  </si>
  <si>
    <t>2014 жылдың сәуірінен желтоқсанға дейін</t>
  </si>
  <si>
    <t xml:space="preserve">жауапкершілігі   шектеулі серіктестігі директорының  </t>
  </si>
  <si>
    <t>2013 жылғы "13"  желтоқсандағы №11-ОД</t>
  </si>
  <si>
    <r>
      <t>от  «</t>
    </r>
    <r>
      <rPr>
        <b/>
        <u/>
        <sz val="10"/>
        <rFont val="Times New Roman"/>
        <family val="1"/>
        <charset val="204"/>
      </rPr>
      <t>13</t>
    </r>
    <r>
      <rPr>
        <b/>
        <sz val="10"/>
        <rFont val="Times New Roman"/>
        <family val="1"/>
        <charset val="204"/>
      </rPr>
      <t xml:space="preserve">» </t>
    </r>
    <r>
      <rPr>
        <b/>
        <u/>
        <sz val="10"/>
        <rFont val="Times New Roman"/>
        <family val="1"/>
        <charset val="204"/>
      </rPr>
      <t>декабря 2013 года</t>
    </r>
    <r>
      <rPr>
        <b/>
        <sz val="10"/>
        <rFont val="Times New Roman"/>
        <family val="1"/>
        <charset val="204"/>
      </rPr>
      <t xml:space="preserve"> №</t>
    </r>
    <r>
      <rPr>
        <b/>
        <u/>
        <sz val="10"/>
        <rFont val="Times New Roman"/>
        <family val="1"/>
        <charset val="204"/>
      </rPr>
      <t>11-ОД</t>
    </r>
  </si>
  <si>
    <t>Работы</t>
  </si>
  <si>
    <t>Работы по проведению изыскательских работ и разработке проектно-сметной документации по строительству Научно-оздоровительного комплекса "Назарбаев Университет" на территории специальной экономической зоны "Бурабай" и получить положительное заключение государственной экспертизы и других необходимых экспертиз  и заключений, требуемых законодательством Республики Казахстан</t>
  </si>
  <si>
    <t>Без применения норм Правил (пп. 26 п. 15)</t>
  </si>
  <si>
    <t>В течение 12 (двенадцати) месяцев со дня вступления в силу договора</t>
  </si>
  <si>
    <t>Акмолинская область, Бурабайский район, город Щучинск, Восточная часть озера Щучье, земельный участок 44А</t>
  </si>
  <si>
    <t>Итого по Работам:</t>
  </si>
  <si>
    <t>Жұмыстар</t>
  </si>
  <si>
    <t>Ереже нормаларын қолданусыз (тш. 26 т. 15)</t>
  </si>
  <si>
    <t>Ақмола облысы, Бурабай ауданы, Щучье өзенінің Шығыс бөлігі, жердің телімі 44А</t>
  </si>
  <si>
    <t>Келісім шарттың күшіне енген күннен бастап 12 (он екі) ай ішінде</t>
  </si>
  <si>
    <t>"Бурабай" арнайы экономикалық аймағында "Назарбаев Университет" ғылыми сауықтыру кешенін салуға байланысты іздестіру жумыстарын жүргізу, және жоба сметалық құжаттарын әзірлеу, және мемлекеттік сараптамасының оң қорытындысын алу және басқада Қазақстан Республикасы заңдылықтарына сәйкес қажетті сараптамамен қорытындыларды алу жұмыстары</t>
  </si>
  <si>
    <t>Жұмыстардың барлығы</t>
  </si>
  <si>
    <t>6</t>
  </si>
  <si>
    <t>в рамках срока действия Договора подряда</t>
  </si>
  <si>
    <t>Астана қаласы, Қабанбай батыр даңғылы, 54</t>
  </si>
  <si>
    <t>Услуги Инженера 
и Представителя Заказчика по договору подряда</t>
  </si>
  <si>
    <t>Мердігерлік келісім шарт бойынша инженердің және тапсырыс иемнің өкілінің қызмет атқарулары</t>
  </si>
  <si>
    <t>Мердігерлік келісім шарттың орындалу мерзімі шегінде</t>
  </si>
  <si>
    <t xml:space="preserve">2014 жылғы "07"наурыз № 03-ОД         </t>
  </si>
  <si>
    <r>
      <t>от  «</t>
    </r>
    <r>
      <rPr>
        <b/>
        <u/>
        <sz val="10"/>
        <rFont val="Times New Roman"/>
        <family val="1"/>
        <charset val="204"/>
      </rPr>
      <t>07</t>
    </r>
    <r>
      <rPr>
        <b/>
        <sz val="10"/>
        <rFont val="Times New Roman"/>
        <family val="1"/>
        <charset val="204"/>
      </rPr>
      <t>»</t>
    </r>
    <r>
      <rPr>
        <b/>
        <u/>
        <sz val="10"/>
        <rFont val="Times New Roman"/>
        <family val="1"/>
        <charset val="204"/>
      </rPr>
      <t xml:space="preserve"> марта 2014 года</t>
    </r>
    <r>
      <rPr>
        <b/>
        <sz val="10"/>
        <rFont val="Times New Roman"/>
        <family val="1"/>
        <charset val="204"/>
      </rPr>
      <t xml:space="preserve">  №</t>
    </r>
    <r>
      <rPr>
        <b/>
        <u/>
        <sz val="10"/>
        <rFont val="Times New Roman"/>
        <family val="1"/>
        <charset val="204"/>
      </rPr>
      <t>03-ОД</t>
    </r>
  </si>
  <si>
    <t>(анықталған СЖ бекіту туралы бұйрықтың датасы және нөмірі)</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</si>
</sst>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0_р_."/>
  </numFmts>
  <fonts count="34"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0"/>
      <color theme="1"/>
      <name val="Times New Roman"/>
      <family val="1"/>
      <charset val="204"/>
    </font>
    <font>
      <sz val="10"/>
      <color rgb="FF000000"/>
      <name val="Times New Roman"/>
      <family val="1"/>
      <charset val="204"/>
    </font>
    <font>
      <b/>
      <sz val="10"/>
      <color theme="1"/>
      <name val="Times New Roman"/>
      <family val="1"/>
      <charset val="204"/>
    </font>
    <font>
      <b/>
      <u/>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5">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7" fillId="0" borderId="0"/>
  </cellStyleXfs>
  <cellXfs count="110">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43" fontId="8" fillId="2" borderId="0" xfId="189" applyNumberFormat="1" applyFont="1" applyFill="1"/>
    <xf numFmtId="43" fontId="30" fillId="2" borderId="1" xfId="189"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0" fillId="2" borderId="1" xfId="189" applyNumberFormat="1"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0" fontId="8" fillId="2" borderId="0" xfId="0" applyFont="1" applyFill="1" applyAlignment="1">
      <alignment horizontal="center" vertical="center"/>
    </xf>
    <xf numFmtId="43" fontId="8" fillId="2" borderId="0" xfId="189" applyFont="1" applyFill="1" applyAlignment="1">
      <alignment horizontal="center" vertical="center"/>
    </xf>
    <xf numFmtId="43" fontId="8" fillId="2" borderId="0" xfId="189" applyNumberFormat="1" applyFont="1" applyFill="1" applyAlignment="1">
      <alignment horizontal="center" vertical="center"/>
    </xf>
    <xf numFmtId="43" fontId="8" fillId="2" borderId="0" xfId="189" applyFont="1" applyFill="1" applyAlignment="1"/>
    <xf numFmtId="43" fontId="8" fillId="2" borderId="1" xfId="189" applyNumberFormat="1" applyFont="1" applyFill="1" applyBorder="1" applyAlignment="1">
      <alignment vertical="center" wrapText="1"/>
    </xf>
    <xf numFmtId="0" fontId="8" fillId="2" borderId="0" xfId="0" applyFont="1" applyFill="1" applyAlignment="1">
      <alignment horizontal="center"/>
    </xf>
    <xf numFmtId="0" fontId="8" fillId="2" borderId="0" xfId="0" applyFont="1" applyFill="1" applyAlignment="1">
      <alignment vertical="center"/>
    </xf>
    <xf numFmtId="4" fontId="8" fillId="2" borderId="0" xfId="189" applyNumberFormat="1" applyFont="1" applyFill="1" applyAlignment="1">
      <alignment horizontal="center" vertical="center"/>
    </xf>
    <xf numFmtId="4" fontId="29" fillId="2" borderId="1" xfId="189" applyNumberFormat="1" applyFont="1" applyFill="1" applyBorder="1" applyAlignment="1">
      <alignment horizontal="center" vertical="center" wrapText="1"/>
    </xf>
    <xf numFmtId="4" fontId="8" fillId="2" borderId="1" xfId="189" applyNumberFormat="1" applyFont="1" applyFill="1" applyBorder="1" applyAlignment="1">
      <alignment horizontal="center" vertical="center" wrapText="1"/>
    </xf>
    <xf numFmtId="200" fontId="29" fillId="2" borderId="1" xfId="2" applyNumberFormat="1" applyFont="1" applyFill="1" applyBorder="1" applyAlignment="1">
      <alignment horizontal="center" vertical="center" wrapText="1"/>
    </xf>
    <xf numFmtId="200"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43" fontId="8" fillId="2" borderId="1" xfId="189" applyNumberFormat="1" applyFont="1" applyFill="1" applyBorder="1" applyAlignment="1">
      <alignment horizontal="left"/>
    </xf>
    <xf numFmtId="43" fontId="8" fillId="2" borderId="0" xfId="189" applyFont="1" applyFill="1"/>
    <xf numFmtId="1" fontId="29" fillId="2" borderId="1"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wrapText="1"/>
    </xf>
    <xf numFmtId="1" fontId="29" fillId="2" borderId="1" xfId="189" applyNumberFormat="1" applyFont="1" applyFill="1" applyBorder="1" applyAlignment="1">
      <alignment horizontal="center" vertical="center" wrapText="1"/>
    </xf>
    <xf numFmtId="1" fontId="8" fillId="2" borderId="0" xfId="0" applyNumberFormat="1" applyFont="1" applyFill="1"/>
    <xf numFmtId="43" fontId="32" fillId="2" borderId="1" xfId="189" applyNumberFormat="1" applyFont="1" applyFill="1" applyBorder="1" applyAlignment="1">
      <alignment vertical="center" wrapText="1"/>
    </xf>
    <xf numFmtId="4" fontId="30" fillId="2" borderId="1" xfId="0" applyNumberFormat="1" applyFont="1" applyFill="1" applyBorder="1" applyAlignment="1">
      <alignment horizontal="center" vertical="center" wrapText="1"/>
    </xf>
    <xf numFmtId="0" fontId="8" fillId="2" borderId="0" xfId="0" applyFont="1" applyFill="1"/>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213" applyNumberFormat="1" applyFont="1" applyFill="1" applyBorder="1" applyAlignment="1">
      <alignment horizontal="center" vertical="center" wrapText="1"/>
    </xf>
    <xf numFmtId="199" fontId="30" fillId="2" borderId="1" xfId="213" applyNumberFormat="1" applyFont="1" applyFill="1" applyBorder="1" applyAlignment="1">
      <alignment horizontal="center" vertical="center" wrapText="1"/>
    </xf>
    <xf numFmtId="4" fontId="8" fillId="2" borderId="1" xfId="213" applyNumberFormat="1" applyFont="1" applyFill="1" applyBorder="1" applyAlignment="1">
      <alignment horizontal="center" vertical="center" wrapText="1"/>
    </xf>
    <xf numFmtId="0" fontId="29" fillId="2" borderId="0" xfId="0" applyFont="1" applyFill="1"/>
    <xf numFmtId="4" fontId="29" fillId="2" borderId="0" xfId="189" applyNumberFormat="1" applyFont="1" applyFill="1" applyAlignment="1">
      <alignment horizontal="center" vertical="center"/>
    </xf>
    <xf numFmtId="43" fontId="29" fillId="2" borderId="0" xfId="189" applyNumberFormat="1" applyFont="1" applyFill="1"/>
    <xf numFmtId="0" fontId="29" fillId="2" borderId="0" xfId="0" applyFont="1" applyFill="1" applyAlignment="1">
      <alignment horizontal="left"/>
    </xf>
    <xf numFmtId="0" fontId="8" fillId="2" borderId="1" xfId="0" applyFont="1" applyFill="1" applyBorder="1" applyAlignment="1">
      <alignment vertical="center"/>
    </xf>
    <xf numFmtId="43" fontId="8" fillId="2" borderId="1" xfId="189" applyNumberFormat="1" applyFont="1" applyFill="1" applyBorder="1" applyAlignment="1">
      <alignment horizontal="center" vertical="center"/>
    </xf>
    <xf numFmtId="4" fontId="8" fillId="2" borderId="1" xfId="189" applyNumberFormat="1" applyFont="1" applyFill="1" applyBorder="1" applyAlignment="1">
      <alignment horizontal="center" vertical="center"/>
    </xf>
    <xf numFmtId="0" fontId="32" fillId="2" borderId="0" xfId="0" applyFont="1" applyFill="1"/>
    <xf numFmtId="3" fontId="8" fillId="2" borderId="0" xfId="0" applyNumberFormat="1" applyFont="1" applyFill="1" applyBorder="1" applyAlignment="1">
      <alignment horizontal="left" vertical="center"/>
    </xf>
    <xf numFmtId="0" fontId="30" fillId="2" borderId="0" xfId="0" applyFont="1" applyFill="1" applyBorder="1" applyAlignment="1">
      <alignment horizontal="center" vertical="center" wrapText="1"/>
    </xf>
    <xf numFmtId="4" fontId="30" fillId="2" borderId="0" xfId="0" applyNumberFormat="1" applyFont="1" applyFill="1" applyBorder="1" applyAlignment="1">
      <alignment horizontal="center" vertical="center" wrapText="1"/>
    </xf>
    <xf numFmtId="0" fontId="30" fillId="2" borderId="0" xfId="0" applyFont="1" applyFill="1" applyBorder="1" applyAlignment="1">
      <alignment horizontal="center" wrapText="1"/>
    </xf>
    <xf numFmtId="0" fontId="30" fillId="2" borderId="0" xfId="0" applyFont="1" applyFill="1"/>
    <xf numFmtId="0" fontId="30" fillId="2" borderId="0" xfId="0" applyFont="1" applyFill="1" applyAlignment="1">
      <alignment horizontal="center"/>
    </xf>
    <xf numFmtId="0" fontId="30" fillId="2" borderId="0" xfId="0" applyFont="1" applyFill="1" applyAlignment="1">
      <alignment vertical="center"/>
    </xf>
    <xf numFmtId="0" fontId="30" fillId="2" borderId="0" xfId="0" applyFont="1" applyFill="1" applyAlignment="1"/>
    <xf numFmtId="3" fontId="8" fillId="2" borderId="0" xfId="0" applyNumberFormat="1" applyFont="1" applyFill="1" applyBorder="1" applyAlignment="1">
      <alignment vertical="center" wrapText="1"/>
    </xf>
    <xf numFmtId="3" fontId="33" fillId="2" borderId="0" xfId="0" applyNumberFormat="1" applyFont="1" applyFill="1" applyBorder="1" applyAlignment="1">
      <alignment horizontal="left"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29" fillId="2" borderId="3" xfId="0" applyFont="1" applyFill="1" applyBorder="1" applyAlignment="1">
      <alignment horizontal="center"/>
    </xf>
    <xf numFmtId="0" fontId="29" fillId="2" borderId="1" xfId="0" applyFont="1" applyFill="1" applyBorder="1" applyAlignment="1">
      <alignment horizontal="left" vertical="center"/>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xf>
    <xf numFmtId="0" fontId="8" fillId="2" borderId="1" xfId="0" applyFont="1" applyFill="1" applyBorder="1" applyAlignment="1">
      <alignment horizontal="left" vertical="center"/>
    </xf>
    <xf numFmtId="4" fontId="29" fillId="2" borderId="1" xfId="0" applyNumberFormat="1" applyFont="1" applyFill="1" applyBorder="1" applyAlignment="1">
      <alignment horizontal="center" vertical="center"/>
    </xf>
    <xf numFmtId="200" fontId="32"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xf>
    <xf numFmtId="0" fontId="8" fillId="2" borderId="1" xfId="0" applyFont="1" applyFill="1" applyBorder="1" applyAlignment="1">
      <alignment horizontal="center" vertical="top"/>
    </xf>
    <xf numFmtId="199" fontId="30" fillId="2" borderId="1" xfId="189" applyNumberFormat="1" applyFont="1" applyFill="1" applyBorder="1" applyAlignment="1">
      <alignment horizontal="center" vertical="top" wrapText="1"/>
    </xf>
    <xf numFmtId="4" fontId="8" fillId="2" borderId="1" xfId="189" applyNumberFormat="1" applyFont="1" applyFill="1" applyBorder="1" applyAlignment="1">
      <alignment horizontal="center" vertical="top" wrapText="1"/>
    </xf>
    <xf numFmtId="43" fontId="30" fillId="2" borderId="1" xfId="189" applyNumberFormat="1" applyFont="1" applyFill="1" applyBorder="1" applyAlignment="1">
      <alignment horizontal="center" vertical="top" wrapText="1"/>
    </xf>
    <xf numFmtId="0" fontId="31" fillId="2" borderId="1" xfId="0" applyFont="1" applyFill="1" applyBorder="1" applyAlignment="1">
      <alignment horizontal="center" vertical="top" wrapText="1"/>
    </xf>
    <xf numFmtId="49" fontId="8" fillId="2" borderId="1" xfId="189" applyNumberFormat="1" applyFont="1" applyFill="1" applyBorder="1" applyAlignment="1">
      <alignment horizontal="center" vertical="top" wrapText="1"/>
    </xf>
    <xf numFmtId="0" fontId="30"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xf>
    <xf numFmtId="199" fontId="30" fillId="2" borderId="1" xfId="213" applyNumberFormat="1" applyFont="1" applyFill="1" applyBorder="1" applyAlignment="1">
      <alignment horizontal="center" vertical="top" wrapText="1"/>
    </xf>
    <xf numFmtId="49" fontId="8" fillId="2" borderId="1" xfId="213" applyNumberFormat="1" applyFont="1" applyFill="1" applyBorder="1" applyAlignment="1">
      <alignment horizontal="center" vertical="top" wrapText="1"/>
    </xf>
    <xf numFmtId="4" fontId="8" fillId="2" borderId="1" xfId="213" applyNumberFormat="1" applyFont="1" applyFill="1" applyBorder="1" applyAlignment="1">
      <alignment horizontal="center" vertical="top" wrapText="1"/>
    </xf>
    <xf numFmtId="0" fontId="30" fillId="2" borderId="1" xfId="0" applyFont="1" applyFill="1" applyBorder="1" applyAlignment="1">
      <alignment horizontal="center" vertical="center" wrapText="1"/>
    </xf>
    <xf numFmtId="0" fontId="32" fillId="2" borderId="0"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29" fillId="2" borderId="0" xfId="0" applyFont="1" applyFill="1" applyAlignment="1">
      <alignment horizontal="center"/>
    </xf>
    <xf numFmtId="0" fontId="29" fillId="2" borderId="3" xfId="0" applyFont="1" applyFill="1" applyBorder="1" applyAlignment="1">
      <alignment horizontal="center"/>
    </xf>
    <xf numFmtId="0" fontId="29" fillId="2" borderId="1" xfId="0" applyFont="1" applyFill="1" applyBorder="1" applyAlignment="1">
      <alignment horizontal="left" vertical="center"/>
    </xf>
    <xf numFmtId="199" fontId="29" fillId="2" borderId="1"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3" fontId="8" fillId="2" borderId="0" xfId="0" applyNumberFormat="1" applyFont="1" applyFill="1" applyBorder="1" applyAlignment="1">
      <alignment horizontal="left" vertical="center"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cellXfs>
  <cellStyles count="215">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 5 2 2 2" xfId="214"/>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4 2" xfId="201"/>
    <cellStyle name="Финансовый [0] 6" xfId="172"/>
    <cellStyle name="Финансовый [0] 6 2" xfId="202"/>
    <cellStyle name="Финансовый 10" xfId="188"/>
    <cellStyle name="Финансовый 10 2" xfId="212"/>
    <cellStyle name="Финансовый 11" xfId="213"/>
    <cellStyle name="Финансовый 2" xfId="2"/>
    <cellStyle name="Финансовый 2 2" xfId="3"/>
    <cellStyle name="Финансовый 2 2 2" xfId="193"/>
    <cellStyle name="Финансовый 2 3" xfId="173"/>
    <cellStyle name="Финансовый 2 3 2" xfId="203"/>
    <cellStyle name="Финансовый 2 4" xfId="174"/>
    <cellStyle name="Финансовый 2 4 2" xfId="204"/>
    <cellStyle name="Финансовый 2 5" xfId="175"/>
    <cellStyle name="Финансовый 2 5 2" xfId="205"/>
    <cellStyle name="Финансовый 2 6" xfId="176"/>
    <cellStyle name="Финансовый 2 6 2" xfId="206"/>
    <cellStyle name="Финансовый 2 7" xfId="177"/>
    <cellStyle name="Финансовый 2 7 2" xfId="207"/>
    <cellStyle name="Финансовый 2 8" xfId="192"/>
    <cellStyle name="Финансовый 3" xfId="144"/>
    <cellStyle name="Финансовый 3 2" xfId="186"/>
    <cellStyle name="Финансовый 3 3" xfId="196"/>
    <cellStyle name="Финансовый 4" xfId="5"/>
    <cellStyle name="Финансовый 4 2" xfId="145"/>
    <cellStyle name="Финансовый 4 2 2" xfId="197"/>
    <cellStyle name="Финансовый 4 3" xfId="146"/>
    <cellStyle name="Финансовый 4 3 2" xfId="198"/>
    <cellStyle name="Финансовый 4 4" xfId="178"/>
    <cellStyle name="Финансовый 4 4 2" xfId="208"/>
    <cellStyle name="Финансовый 4 5" xfId="194"/>
    <cellStyle name="Финансовый 5" xfId="147"/>
    <cellStyle name="Финансовый 5 2" xfId="187"/>
    <cellStyle name="Финансовый 5 2 2" xfId="211"/>
    <cellStyle name="Финансовый 5 3" xfId="199"/>
    <cellStyle name="Финансовый 6" xfId="148"/>
    <cellStyle name="Финансовый 6 2" xfId="200"/>
    <cellStyle name="Финансовый 7" xfId="15"/>
    <cellStyle name="Финансовый 7 2" xfId="195"/>
    <cellStyle name="Финансовый 8" xfId="179"/>
    <cellStyle name="Финансовый 8 2" xfId="209"/>
    <cellStyle name="Финансовый 9" xfId="181"/>
    <cellStyle name="Финансовый 9 2" xfId="210"/>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4"/>
  <sheetViews>
    <sheetView view="pageBreakPreview" topLeftCell="A28" zoomScaleNormal="110" zoomScaleSheetLayoutView="100" workbookViewId="0">
      <selection activeCell="B68" sqref="B68"/>
    </sheetView>
  </sheetViews>
  <sheetFormatPr defaultRowHeight="12.75" x14ac:dyDescent="0.2"/>
  <cols>
    <col min="1" max="1" width="4.140625" style="43" customWidth="1"/>
    <col min="2" max="2" width="25.140625" style="26" customWidth="1"/>
    <col min="3" max="3" width="14.5703125" style="43" customWidth="1"/>
    <col min="4" max="4" width="30.42578125" style="20" customWidth="1"/>
    <col min="5" max="5" width="9" style="43" customWidth="1"/>
    <col min="6" max="6" width="12.140625" style="22" customWidth="1"/>
    <col min="7" max="7" width="8.85546875" style="22" customWidth="1"/>
    <col min="8" max="8" width="14.42578125" style="27" customWidth="1"/>
    <col min="9" max="9" width="13.140625" style="27" customWidth="1"/>
    <col min="10" max="10" width="14.28515625" style="9" customWidth="1"/>
    <col min="11" max="11" width="12.5703125" style="9" customWidth="1"/>
    <col min="12" max="12" width="6.28515625" style="1" customWidth="1"/>
    <col min="13" max="16384" width="9.140625" style="43"/>
  </cols>
  <sheetData>
    <row r="1" spans="1:12" x14ac:dyDescent="0.2">
      <c r="B1" s="43"/>
      <c r="D1" s="43"/>
      <c r="F1" s="43"/>
      <c r="G1" s="36"/>
      <c r="H1" s="36"/>
      <c r="I1" s="3" t="s">
        <v>21</v>
      </c>
      <c r="K1" s="4"/>
      <c r="L1" s="43"/>
    </row>
    <row r="2" spans="1:12" x14ac:dyDescent="0.2">
      <c r="B2" s="43"/>
      <c r="D2" s="43"/>
      <c r="F2" s="43"/>
      <c r="G2" s="36"/>
      <c r="H2" s="36"/>
      <c r="I2" s="3" t="s">
        <v>74</v>
      </c>
      <c r="K2" s="4"/>
      <c r="L2" s="43"/>
    </row>
    <row r="3" spans="1:12" x14ac:dyDescent="0.2">
      <c r="B3" s="43"/>
      <c r="D3" s="43"/>
      <c r="F3" s="43"/>
      <c r="G3" s="36"/>
      <c r="H3" s="36"/>
      <c r="I3" s="3" t="s">
        <v>75</v>
      </c>
      <c r="K3" s="4"/>
      <c r="L3" s="43"/>
    </row>
    <row r="4" spans="1:12" x14ac:dyDescent="0.2">
      <c r="B4" s="43"/>
      <c r="D4" s="43"/>
      <c r="F4" s="43"/>
      <c r="G4" s="36"/>
      <c r="H4" s="36"/>
      <c r="I4" s="3" t="s">
        <v>76</v>
      </c>
      <c r="K4" s="4"/>
      <c r="L4" s="43"/>
    </row>
    <row r="5" spans="1:12" x14ac:dyDescent="0.2">
      <c r="B5" s="43"/>
      <c r="D5" s="43"/>
      <c r="F5" s="43"/>
      <c r="G5" s="36"/>
      <c r="H5" s="36"/>
      <c r="I5" s="3" t="s">
        <v>122</v>
      </c>
      <c r="K5" s="4"/>
      <c r="L5" s="43"/>
    </row>
    <row r="6" spans="1:12" x14ac:dyDescent="0.2">
      <c r="B6" s="43"/>
      <c r="D6" s="43"/>
      <c r="F6" s="43"/>
      <c r="G6" s="36"/>
      <c r="H6" s="36"/>
      <c r="I6" s="57" t="s">
        <v>69</v>
      </c>
      <c r="J6" s="43"/>
      <c r="K6" s="4"/>
      <c r="L6" s="43"/>
    </row>
    <row r="7" spans="1:12" x14ac:dyDescent="0.2">
      <c r="B7" s="43"/>
      <c r="D7" s="43"/>
      <c r="F7" s="43"/>
      <c r="G7" s="36"/>
      <c r="H7" s="36"/>
      <c r="I7" s="3" t="s">
        <v>142</v>
      </c>
      <c r="K7" s="4"/>
      <c r="L7" s="43"/>
    </row>
    <row r="8" spans="1:12" ht="13.5" customHeight="1" x14ac:dyDescent="0.2">
      <c r="B8" s="43"/>
      <c r="D8" s="43"/>
      <c r="F8" s="43"/>
      <c r="G8" s="36"/>
      <c r="H8" s="36"/>
      <c r="I8" s="57" t="s">
        <v>70</v>
      </c>
      <c r="J8" s="43"/>
      <c r="K8" s="43"/>
      <c r="L8" s="43"/>
    </row>
    <row r="9" spans="1:12" x14ac:dyDescent="0.2">
      <c r="B9" s="43"/>
      <c r="D9" s="43"/>
      <c r="F9" s="43"/>
      <c r="G9" s="36"/>
      <c r="H9" s="36"/>
      <c r="I9" s="1" t="s">
        <v>71</v>
      </c>
      <c r="J9" s="43"/>
      <c r="K9" s="43"/>
      <c r="L9" s="43"/>
    </row>
    <row r="10" spans="1:12" ht="14.25" customHeight="1" x14ac:dyDescent="0.2">
      <c r="F10" s="20"/>
      <c r="G10" s="21"/>
      <c r="J10" s="3"/>
      <c r="K10" s="4"/>
      <c r="L10" s="43"/>
    </row>
    <row r="11" spans="1:12" x14ac:dyDescent="0.2">
      <c r="A11" s="97" t="s">
        <v>86</v>
      </c>
      <c r="B11" s="97"/>
      <c r="C11" s="97"/>
      <c r="D11" s="97"/>
      <c r="E11" s="97"/>
      <c r="F11" s="97"/>
      <c r="G11" s="97"/>
      <c r="H11" s="97"/>
      <c r="I11" s="97"/>
      <c r="J11" s="97"/>
      <c r="K11" s="97"/>
      <c r="L11" s="97"/>
    </row>
    <row r="12" spans="1:12" x14ac:dyDescent="0.2">
      <c r="A12" s="98" t="s">
        <v>77</v>
      </c>
      <c r="B12" s="98"/>
      <c r="C12" s="98"/>
      <c r="D12" s="98"/>
      <c r="E12" s="98"/>
      <c r="F12" s="98"/>
      <c r="G12" s="98"/>
      <c r="H12" s="98"/>
      <c r="I12" s="98"/>
      <c r="J12" s="98"/>
      <c r="K12" s="98"/>
      <c r="L12" s="98"/>
    </row>
    <row r="13" spans="1:12" x14ac:dyDescent="0.2">
      <c r="A13" s="69"/>
      <c r="B13" s="69"/>
      <c r="C13" s="69"/>
      <c r="D13" s="69"/>
      <c r="E13" s="69"/>
      <c r="F13" s="69"/>
      <c r="G13" s="69"/>
      <c r="H13" s="69"/>
      <c r="I13" s="69"/>
      <c r="J13" s="69"/>
      <c r="K13" s="69"/>
      <c r="L13" s="69"/>
    </row>
    <row r="14" spans="1:12" ht="89.25" customHeight="1" x14ac:dyDescent="0.2">
      <c r="A14" s="5" t="s">
        <v>12</v>
      </c>
      <c r="B14" s="5" t="s">
        <v>3</v>
      </c>
      <c r="C14" s="5" t="s">
        <v>4</v>
      </c>
      <c r="D14" s="6" t="s">
        <v>5</v>
      </c>
      <c r="E14" s="5" t="s">
        <v>6</v>
      </c>
      <c r="F14" s="7" t="s">
        <v>0</v>
      </c>
      <c r="G14" s="8" t="s">
        <v>7</v>
      </c>
      <c r="H14" s="28" t="s">
        <v>13</v>
      </c>
      <c r="I14" s="28" t="s">
        <v>14</v>
      </c>
      <c r="J14" s="2" t="s">
        <v>1</v>
      </c>
      <c r="K14" s="2" t="s">
        <v>2</v>
      </c>
      <c r="L14" s="30" t="s">
        <v>67</v>
      </c>
    </row>
    <row r="15" spans="1:12" s="40" customFormat="1" x14ac:dyDescent="0.2">
      <c r="A15" s="37">
        <v>1</v>
      </c>
      <c r="B15" s="38">
        <v>2</v>
      </c>
      <c r="C15" s="38">
        <v>3</v>
      </c>
      <c r="D15" s="38">
        <v>4</v>
      </c>
      <c r="E15" s="38">
        <v>5</v>
      </c>
      <c r="F15" s="38">
        <v>6</v>
      </c>
      <c r="G15" s="39">
        <v>7</v>
      </c>
      <c r="H15" s="39">
        <v>8</v>
      </c>
      <c r="I15" s="39">
        <v>9</v>
      </c>
      <c r="J15" s="38">
        <v>10</v>
      </c>
      <c r="K15" s="38">
        <v>11</v>
      </c>
      <c r="L15" s="38">
        <v>12</v>
      </c>
    </row>
    <row r="16" spans="1:12" x14ac:dyDescent="0.2">
      <c r="A16" s="99" t="s">
        <v>9</v>
      </c>
      <c r="B16" s="99"/>
      <c r="C16" s="99"/>
      <c r="D16" s="99"/>
      <c r="E16" s="99"/>
      <c r="F16" s="99"/>
      <c r="G16" s="99"/>
      <c r="H16" s="99"/>
      <c r="I16" s="99"/>
      <c r="J16" s="99"/>
      <c r="K16" s="99"/>
      <c r="L16" s="34"/>
    </row>
    <row r="17" spans="1:12" x14ac:dyDescent="0.2">
      <c r="A17" s="101" t="s">
        <v>80</v>
      </c>
      <c r="B17" s="102"/>
      <c r="C17" s="102"/>
      <c r="D17" s="102"/>
      <c r="E17" s="102"/>
      <c r="F17" s="102"/>
      <c r="G17" s="102"/>
      <c r="H17" s="102"/>
      <c r="I17" s="102"/>
      <c r="J17" s="102"/>
      <c r="K17" s="102"/>
      <c r="L17" s="103"/>
    </row>
    <row r="18" spans="1:12" ht="38.25" x14ac:dyDescent="0.2">
      <c r="A18" s="45">
        <v>1</v>
      </c>
      <c r="B18" s="44" t="s">
        <v>96</v>
      </c>
      <c r="C18" s="47" t="s">
        <v>94</v>
      </c>
      <c r="D18" s="45" t="s">
        <v>96</v>
      </c>
      <c r="E18" s="73" t="s">
        <v>80</v>
      </c>
      <c r="F18" s="29">
        <v>1</v>
      </c>
      <c r="G18" s="29"/>
      <c r="H18" s="29">
        <f>I18/1.12</f>
        <v>88895.53571428571</v>
      </c>
      <c r="I18" s="29">
        <v>99563</v>
      </c>
      <c r="J18" s="10" t="s">
        <v>89</v>
      </c>
      <c r="K18" s="67" t="s">
        <v>100</v>
      </c>
      <c r="L18" s="33"/>
    </row>
    <row r="19" spans="1:12" ht="38.25" x14ac:dyDescent="0.2">
      <c r="A19" s="45">
        <v>2</v>
      </c>
      <c r="B19" s="44" t="s">
        <v>98</v>
      </c>
      <c r="C19" s="47" t="s">
        <v>94</v>
      </c>
      <c r="D19" s="44" t="s">
        <v>98</v>
      </c>
      <c r="E19" s="73" t="s">
        <v>80</v>
      </c>
      <c r="F19" s="29">
        <v>1</v>
      </c>
      <c r="G19" s="29"/>
      <c r="H19" s="29">
        <f>I19/1.12</f>
        <v>11464.285714285714</v>
      </c>
      <c r="I19" s="29">
        <v>12840</v>
      </c>
      <c r="J19" s="10" t="s">
        <v>89</v>
      </c>
      <c r="K19" s="76" t="s">
        <v>100</v>
      </c>
      <c r="L19" s="33"/>
    </row>
    <row r="20" spans="1:12" x14ac:dyDescent="0.2">
      <c r="A20" s="70" t="s">
        <v>97</v>
      </c>
      <c r="B20" s="70"/>
      <c r="C20" s="70"/>
      <c r="D20" s="70"/>
      <c r="E20" s="70"/>
      <c r="F20" s="70"/>
      <c r="G20" s="70"/>
      <c r="H20" s="74">
        <f>SUM(H18:H19)</f>
        <v>100359.82142857142</v>
      </c>
      <c r="I20" s="74">
        <f>SUM(I18:I19)</f>
        <v>112403</v>
      </c>
      <c r="J20" s="70"/>
      <c r="K20" s="70"/>
      <c r="L20" s="34"/>
    </row>
    <row r="21" spans="1:12" x14ac:dyDescent="0.2">
      <c r="A21" s="78" t="s">
        <v>123</v>
      </c>
      <c r="B21" s="78"/>
      <c r="C21" s="78"/>
      <c r="D21" s="78"/>
      <c r="E21" s="78"/>
      <c r="F21" s="78"/>
      <c r="G21" s="78"/>
      <c r="H21" s="74"/>
      <c r="I21" s="74"/>
      <c r="J21" s="78"/>
      <c r="K21" s="78"/>
      <c r="L21" s="34"/>
    </row>
    <row r="22" spans="1:12" ht="201.75" customHeight="1" x14ac:dyDescent="0.2">
      <c r="A22" s="13" t="s">
        <v>16</v>
      </c>
      <c r="B22" s="77" t="s">
        <v>124</v>
      </c>
      <c r="C22" s="47" t="s">
        <v>125</v>
      </c>
      <c r="D22" s="77" t="s">
        <v>124</v>
      </c>
      <c r="E22" s="44" t="s">
        <v>123</v>
      </c>
      <c r="F22" s="29">
        <v>1</v>
      </c>
      <c r="G22" s="29"/>
      <c r="H22" s="29">
        <f>I22/1.12</f>
        <v>314239523.21428567</v>
      </c>
      <c r="I22" s="29">
        <v>351948266</v>
      </c>
      <c r="J22" s="10" t="s">
        <v>126</v>
      </c>
      <c r="K22" s="77" t="s">
        <v>127</v>
      </c>
      <c r="L22" s="34"/>
    </row>
    <row r="23" spans="1:12" x14ac:dyDescent="0.2">
      <c r="A23" s="78" t="s">
        <v>128</v>
      </c>
      <c r="B23" s="78"/>
      <c r="C23" s="78"/>
      <c r="D23" s="78"/>
      <c r="E23" s="78"/>
      <c r="F23" s="78"/>
      <c r="G23" s="78"/>
      <c r="H23" s="74">
        <f>H22</f>
        <v>314239523.21428567</v>
      </c>
      <c r="I23" s="74">
        <f>I22</f>
        <v>351948266</v>
      </c>
      <c r="J23" s="78"/>
      <c r="K23" s="78"/>
      <c r="L23" s="34"/>
    </row>
    <row r="24" spans="1:12" s="12" customFormat="1" x14ac:dyDescent="0.25">
      <c r="A24" s="100" t="s">
        <v>8</v>
      </c>
      <c r="B24" s="100"/>
      <c r="C24" s="100"/>
      <c r="D24" s="100"/>
      <c r="E24" s="100"/>
      <c r="F24" s="100"/>
      <c r="G24" s="100"/>
      <c r="H24" s="100"/>
      <c r="I24" s="100"/>
      <c r="J24" s="100"/>
      <c r="K24" s="100"/>
      <c r="L24" s="100"/>
    </row>
    <row r="25" spans="1:12" ht="89.25" x14ac:dyDescent="0.2">
      <c r="A25" s="13" t="s">
        <v>16</v>
      </c>
      <c r="B25" s="67" t="s">
        <v>90</v>
      </c>
      <c r="C25" s="47" t="s">
        <v>81</v>
      </c>
      <c r="D25" s="67" t="s">
        <v>88</v>
      </c>
      <c r="E25" s="44" t="s">
        <v>15</v>
      </c>
      <c r="F25" s="29">
        <v>1</v>
      </c>
      <c r="G25" s="29"/>
      <c r="H25" s="29">
        <f t="shared" ref="H25:H28" si="0">I25/1.12</f>
        <v>687857.14285714284</v>
      </c>
      <c r="I25" s="29">
        <v>770400</v>
      </c>
      <c r="J25" s="10" t="s">
        <v>89</v>
      </c>
      <c r="K25" s="67" t="s">
        <v>99</v>
      </c>
      <c r="L25" s="33"/>
    </row>
    <row r="26" spans="1:12" ht="51" x14ac:dyDescent="0.2">
      <c r="A26" s="13" t="s">
        <v>17</v>
      </c>
      <c r="B26" s="67" t="s">
        <v>91</v>
      </c>
      <c r="C26" s="47" t="s">
        <v>94</v>
      </c>
      <c r="D26" s="67" t="s">
        <v>92</v>
      </c>
      <c r="E26" s="44" t="s">
        <v>15</v>
      </c>
      <c r="F26" s="29">
        <v>1</v>
      </c>
      <c r="G26" s="29"/>
      <c r="H26" s="29">
        <f t="shared" si="0"/>
        <v>992975.89285714272</v>
      </c>
      <c r="I26" s="29">
        <v>1112133</v>
      </c>
      <c r="J26" s="10" t="s">
        <v>89</v>
      </c>
      <c r="K26" s="67" t="s">
        <v>100</v>
      </c>
      <c r="L26" s="33"/>
    </row>
    <row r="27" spans="1:12" s="12" customFormat="1" ht="121.5" customHeight="1" x14ac:dyDescent="0.25">
      <c r="A27" s="13" t="s">
        <v>18</v>
      </c>
      <c r="B27" s="67" t="s">
        <v>72</v>
      </c>
      <c r="C27" s="16" t="s">
        <v>73</v>
      </c>
      <c r="D27" s="67" t="s">
        <v>87</v>
      </c>
      <c r="E27" s="67" t="s">
        <v>15</v>
      </c>
      <c r="F27" s="29">
        <v>1</v>
      </c>
      <c r="G27" s="29"/>
      <c r="H27" s="29">
        <f t="shared" si="0"/>
        <v>4071.4285714285711</v>
      </c>
      <c r="I27" s="29">
        <v>4560</v>
      </c>
      <c r="J27" s="67" t="s">
        <v>64</v>
      </c>
      <c r="K27" s="76" t="s">
        <v>100</v>
      </c>
      <c r="L27" s="45"/>
    </row>
    <row r="28" spans="1:12" ht="63.75" x14ac:dyDescent="0.2">
      <c r="A28" s="46" t="s">
        <v>19</v>
      </c>
      <c r="B28" s="67" t="s">
        <v>78</v>
      </c>
      <c r="C28" s="47" t="s">
        <v>73</v>
      </c>
      <c r="D28" s="67" t="s">
        <v>78</v>
      </c>
      <c r="E28" s="67" t="s">
        <v>15</v>
      </c>
      <c r="F28" s="48">
        <v>1</v>
      </c>
      <c r="G28" s="48"/>
      <c r="H28" s="29">
        <f t="shared" si="0"/>
        <v>393749.99999999994</v>
      </c>
      <c r="I28" s="29">
        <v>441000</v>
      </c>
      <c r="J28" s="67" t="s">
        <v>64</v>
      </c>
      <c r="K28" s="76" t="s">
        <v>100</v>
      </c>
      <c r="L28" s="45"/>
    </row>
    <row r="29" spans="1:12" ht="38.25" x14ac:dyDescent="0.2">
      <c r="A29" s="46" t="s">
        <v>20</v>
      </c>
      <c r="B29" s="67" t="s">
        <v>93</v>
      </c>
      <c r="C29" s="47" t="s">
        <v>94</v>
      </c>
      <c r="D29" s="67" t="s">
        <v>118</v>
      </c>
      <c r="E29" s="67" t="s">
        <v>15</v>
      </c>
      <c r="F29" s="48">
        <v>1</v>
      </c>
      <c r="G29" s="48"/>
      <c r="H29" s="29">
        <f>I29/1.12</f>
        <v>33300</v>
      </c>
      <c r="I29" s="29">
        <v>37296</v>
      </c>
      <c r="J29" s="10" t="s">
        <v>95</v>
      </c>
      <c r="K29" s="76" t="s">
        <v>100</v>
      </c>
      <c r="L29" s="45"/>
    </row>
    <row r="30" spans="1:12" ht="51" x14ac:dyDescent="0.2">
      <c r="A30" s="46" t="s">
        <v>135</v>
      </c>
      <c r="B30" s="86" t="s">
        <v>138</v>
      </c>
      <c r="C30" s="86" t="s">
        <v>94</v>
      </c>
      <c r="D30" s="86" t="s">
        <v>138</v>
      </c>
      <c r="E30" s="92" t="s">
        <v>15</v>
      </c>
      <c r="F30" s="48">
        <v>1</v>
      </c>
      <c r="G30" s="48"/>
      <c r="H30" s="29">
        <f>I30/1.12</f>
        <v>10740830.357142856</v>
      </c>
      <c r="I30" s="29">
        <v>12029730</v>
      </c>
      <c r="J30" s="10" t="s">
        <v>136</v>
      </c>
      <c r="K30" s="92" t="s">
        <v>100</v>
      </c>
      <c r="L30" s="45"/>
    </row>
    <row r="31" spans="1:12" x14ac:dyDescent="0.2">
      <c r="A31" s="99" t="s">
        <v>63</v>
      </c>
      <c r="B31" s="99"/>
      <c r="C31" s="99"/>
      <c r="D31" s="44"/>
      <c r="E31" s="44"/>
      <c r="F31" s="14"/>
      <c r="G31" s="14"/>
      <c r="H31" s="28">
        <f>SUM(H25:H30)</f>
        <v>12852784.821428571</v>
      </c>
      <c r="I31" s="28">
        <f>SUM(I25:I30)</f>
        <v>14395119</v>
      </c>
      <c r="J31" s="14"/>
      <c r="K31" s="15"/>
      <c r="L31" s="34"/>
    </row>
    <row r="32" spans="1:12" ht="15.75" hidden="1" customHeight="1" x14ac:dyDescent="0.2">
      <c r="A32" s="99" t="s">
        <v>10</v>
      </c>
      <c r="B32" s="99"/>
      <c r="C32" s="99"/>
      <c r="D32" s="44"/>
      <c r="E32" s="44"/>
      <c r="F32" s="14"/>
      <c r="G32" s="14"/>
      <c r="H32" s="28" t="s">
        <v>79</v>
      </c>
      <c r="I32" s="28" t="e">
        <f>I31+#REF!+#REF!</f>
        <v>#REF!</v>
      </c>
      <c r="J32" s="14"/>
      <c r="K32" s="15"/>
      <c r="L32" s="34"/>
    </row>
    <row r="33" spans="1:12" ht="15.75" hidden="1" customHeight="1" x14ac:dyDescent="0.2">
      <c r="A33" s="95" t="s">
        <v>11</v>
      </c>
      <c r="B33" s="95"/>
      <c r="C33" s="95"/>
      <c r="D33" s="44"/>
      <c r="E33" s="44"/>
      <c r="F33" s="14"/>
      <c r="G33" s="14"/>
      <c r="H33" s="28" t="e">
        <f>H32+#REF!</f>
        <v>#VALUE!</v>
      </c>
      <c r="I33" s="28" t="e">
        <f>I32+#REF!</f>
        <v>#REF!</v>
      </c>
      <c r="J33" s="14"/>
      <c r="K33" s="14"/>
      <c r="L33" s="35"/>
    </row>
    <row r="34" spans="1:12" ht="15.75" hidden="1" customHeight="1" x14ac:dyDescent="0.2">
      <c r="A34" s="32"/>
      <c r="B34" s="53"/>
      <c r="C34" s="32"/>
      <c r="D34" s="45"/>
      <c r="E34" s="32"/>
      <c r="F34" s="54"/>
      <c r="G34" s="54"/>
      <c r="H34" s="55"/>
      <c r="I34" s="55"/>
      <c r="J34" s="15"/>
      <c r="K34" s="15"/>
      <c r="L34" s="34"/>
    </row>
    <row r="35" spans="1:12" ht="15" hidden="1" customHeight="1" x14ac:dyDescent="0.2">
      <c r="A35" s="96" t="s">
        <v>32</v>
      </c>
      <c r="B35" s="96"/>
      <c r="C35" s="96"/>
      <c r="D35" s="96"/>
      <c r="E35" s="32" t="s">
        <v>41</v>
      </c>
      <c r="F35" s="94" t="s">
        <v>22</v>
      </c>
      <c r="G35" s="94"/>
      <c r="H35" s="94"/>
      <c r="I35" s="55"/>
      <c r="J35" s="15"/>
      <c r="K35" s="34"/>
      <c r="L35" s="32"/>
    </row>
    <row r="36" spans="1:12" ht="15.75" hidden="1" customHeight="1" x14ac:dyDescent="0.2">
      <c r="A36" s="68"/>
      <c r="B36" s="68"/>
      <c r="C36" s="68"/>
      <c r="D36" s="67"/>
      <c r="E36" s="32"/>
      <c r="F36" s="67"/>
      <c r="G36" s="67"/>
      <c r="H36" s="55"/>
      <c r="I36" s="55"/>
      <c r="J36" s="15"/>
      <c r="K36" s="34"/>
      <c r="L36" s="32"/>
    </row>
    <row r="37" spans="1:12" ht="12.75" hidden="1" customHeight="1" x14ac:dyDescent="0.2">
      <c r="A37" s="96" t="s">
        <v>40</v>
      </c>
      <c r="B37" s="96"/>
      <c r="C37" s="96"/>
      <c r="D37" s="96"/>
      <c r="E37" s="32" t="s">
        <v>41</v>
      </c>
      <c r="F37" s="94" t="s">
        <v>23</v>
      </c>
      <c r="G37" s="94"/>
      <c r="H37" s="94"/>
      <c r="I37" s="55"/>
      <c r="J37" s="15"/>
      <c r="K37" s="34"/>
      <c r="L37" s="32"/>
    </row>
    <row r="38" spans="1:12" ht="15.75" hidden="1" customHeight="1" x14ac:dyDescent="0.2">
      <c r="A38" s="68"/>
      <c r="B38" s="68"/>
      <c r="C38" s="68"/>
      <c r="D38" s="67"/>
      <c r="E38" s="32"/>
      <c r="F38" s="94"/>
      <c r="G38" s="94"/>
      <c r="H38" s="94"/>
      <c r="I38" s="55"/>
      <c r="J38" s="15"/>
      <c r="K38" s="34"/>
      <c r="L38" s="32"/>
    </row>
    <row r="39" spans="1:12" ht="12.75" hidden="1" customHeight="1" x14ac:dyDescent="0.2">
      <c r="A39" s="96" t="s">
        <v>39</v>
      </c>
      <c r="B39" s="96"/>
      <c r="C39" s="96"/>
      <c r="D39" s="96"/>
      <c r="E39" s="32" t="s">
        <v>41</v>
      </c>
      <c r="F39" s="94" t="s">
        <v>24</v>
      </c>
      <c r="G39" s="94"/>
      <c r="H39" s="94"/>
      <c r="I39" s="55"/>
      <c r="J39" s="15"/>
      <c r="K39" s="34"/>
      <c r="L39" s="32"/>
    </row>
    <row r="40" spans="1:12" ht="15.75" hidden="1" customHeight="1" x14ac:dyDescent="0.2">
      <c r="A40" s="68"/>
      <c r="B40" s="68"/>
      <c r="C40" s="68"/>
      <c r="D40" s="67"/>
      <c r="E40" s="32"/>
      <c r="F40" s="94"/>
      <c r="G40" s="94"/>
      <c r="H40" s="94"/>
      <c r="I40" s="55"/>
      <c r="J40" s="15"/>
      <c r="K40" s="34"/>
      <c r="L40" s="32"/>
    </row>
    <row r="41" spans="1:12" ht="11.25" hidden="1" customHeight="1" x14ac:dyDescent="0.2">
      <c r="A41" s="96" t="s">
        <v>38</v>
      </c>
      <c r="B41" s="96"/>
      <c r="C41" s="96"/>
      <c r="D41" s="96"/>
      <c r="E41" s="32" t="s">
        <v>41</v>
      </c>
      <c r="F41" s="94" t="s">
        <v>25</v>
      </c>
      <c r="G41" s="94"/>
      <c r="H41" s="94"/>
      <c r="I41" s="55"/>
      <c r="J41" s="15"/>
      <c r="K41" s="34"/>
      <c r="L41" s="32"/>
    </row>
    <row r="42" spans="1:12" ht="15.75" hidden="1" customHeight="1" x14ac:dyDescent="0.2">
      <c r="A42" s="68"/>
      <c r="B42" s="68"/>
      <c r="C42" s="68"/>
      <c r="D42" s="67"/>
      <c r="E42" s="32"/>
      <c r="F42" s="94"/>
      <c r="G42" s="94"/>
      <c r="H42" s="94"/>
      <c r="I42" s="55"/>
      <c r="J42" s="15"/>
      <c r="K42" s="34"/>
      <c r="L42" s="32"/>
    </row>
    <row r="43" spans="1:12" ht="11.25" hidden="1" customHeight="1" x14ac:dyDescent="0.2">
      <c r="A43" s="96" t="s">
        <v>66</v>
      </c>
      <c r="B43" s="96"/>
      <c r="C43" s="96"/>
      <c r="D43" s="96"/>
      <c r="E43" s="32" t="s">
        <v>41</v>
      </c>
      <c r="F43" s="94" t="s">
        <v>26</v>
      </c>
      <c r="G43" s="94"/>
      <c r="H43" s="94"/>
      <c r="I43" s="55"/>
      <c r="J43" s="15"/>
      <c r="K43" s="34"/>
      <c r="L43" s="32"/>
    </row>
    <row r="44" spans="1:12" ht="15.75" hidden="1" customHeight="1" x14ac:dyDescent="0.2">
      <c r="A44" s="68"/>
      <c r="B44" s="68"/>
      <c r="C44" s="68"/>
      <c r="D44" s="67"/>
      <c r="E44" s="32"/>
      <c r="F44" s="94"/>
      <c r="G44" s="94"/>
      <c r="H44" s="94"/>
      <c r="I44" s="55"/>
      <c r="J44" s="15"/>
      <c r="K44" s="34"/>
      <c r="L44" s="32"/>
    </row>
    <row r="45" spans="1:12" ht="9.75" hidden="1" customHeight="1" x14ac:dyDescent="0.2">
      <c r="A45" s="96" t="s">
        <v>37</v>
      </c>
      <c r="B45" s="96"/>
      <c r="C45" s="96"/>
      <c r="D45" s="96"/>
      <c r="E45" s="32" t="s">
        <v>41</v>
      </c>
      <c r="F45" s="94" t="s">
        <v>27</v>
      </c>
      <c r="G45" s="94"/>
      <c r="H45" s="94"/>
      <c r="I45" s="55"/>
      <c r="J45" s="15"/>
      <c r="K45" s="34"/>
      <c r="L45" s="32"/>
    </row>
    <row r="46" spans="1:12" ht="15.75" hidden="1" customHeight="1" x14ac:dyDescent="0.2">
      <c r="A46" s="68"/>
      <c r="B46" s="68"/>
      <c r="C46" s="68"/>
      <c r="D46" s="67"/>
      <c r="E46" s="32"/>
      <c r="F46" s="94"/>
      <c r="G46" s="94"/>
      <c r="H46" s="94"/>
      <c r="I46" s="55"/>
      <c r="J46" s="15"/>
      <c r="K46" s="34"/>
      <c r="L46" s="32"/>
    </row>
    <row r="47" spans="1:12" ht="10.5" hidden="1" customHeight="1" x14ac:dyDescent="0.2">
      <c r="A47" s="96" t="s">
        <v>36</v>
      </c>
      <c r="B47" s="96"/>
      <c r="C47" s="96"/>
      <c r="D47" s="96"/>
      <c r="E47" s="32" t="s">
        <v>41</v>
      </c>
      <c r="F47" s="94" t="s">
        <v>28</v>
      </c>
      <c r="G47" s="94"/>
      <c r="H47" s="94"/>
      <c r="I47" s="55"/>
      <c r="J47" s="15"/>
      <c r="K47" s="34"/>
      <c r="L47" s="32"/>
    </row>
    <row r="48" spans="1:12" ht="15.75" hidden="1" customHeight="1" x14ac:dyDescent="0.2">
      <c r="A48" s="68"/>
      <c r="B48" s="68"/>
      <c r="C48" s="68"/>
      <c r="D48" s="67"/>
      <c r="E48" s="32"/>
      <c r="F48" s="94"/>
      <c r="G48" s="94"/>
      <c r="H48" s="94"/>
      <c r="I48" s="55"/>
      <c r="J48" s="15"/>
      <c r="K48" s="34"/>
      <c r="L48" s="32"/>
    </row>
    <row r="49" spans="1:12" ht="13.5" hidden="1" customHeight="1" x14ac:dyDescent="0.2">
      <c r="A49" s="96" t="s">
        <v>35</v>
      </c>
      <c r="B49" s="96"/>
      <c r="C49" s="96"/>
      <c r="D49" s="96"/>
      <c r="E49" s="32" t="s">
        <v>41</v>
      </c>
      <c r="F49" s="94" t="s">
        <v>29</v>
      </c>
      <c r="G49" s="94"/>
      <c r="H49" s="94"/>
      <c r="I49" s="55"/>
      <c r="J49" s="15"/>
      <c r="K49" s="34"/>
      <c r="L49" s="32"/>
    </row>
    <row r="50" spans="1:12" ht="15.75" hidden="1" customHeight="1" x14ac:dyDescent="0.2">
      <c r="A50" s="68"/>
      <c r="B50" s="68"/>
      <c r="C50" s="68"/>
      <c r="D50" s="67"/>
      <c r="E50" s="32"/>
      <c r="F50" s="94"/>
      <c r="G50" s="94"/>
      <c r="H50" s="94"/>
      <c r="I50" s="55"/>
      <c r="J50" s="15"/>
      <c r="K50" s="34"/>
      <c r="L50" s="32"/>
    </row>
    <row r="51" spans="1:12" ht="13.5" hidden="1" customHeight="1" x14ac:dyDescent="0.2">
      <c r="A51" s="96" t="s">
        <v>34</v>
      </c>
      <c r="B51" s="96"/>
      <c r="C51" s="96"/>
      <c r="D51" s="96"/>
      <c r="E51" s="32" t="s">
        <v>41</v>
      </c>
      <c r="F51" s="94" t="s">
        <v>30</v>
      </c>
      <c r="G51" s="94"/>
      <c r="H51" s="94"/>
      <c r="I51" s="55"/>
      <c r="J51" s="15"/>
      <c r="K51" s="34"/>
      <c r="L51" s="32"/>
    </row>
    <row r="52" spans="1:12" ht="15.75" hidden="1" customHeight="1" x14ac:dyDescent="0.2">
      <c r="A52" s="68"/>
      <c r="B52" s="68"/>
      <c r="C52" s="68"/>
      <c r="D52" s="67"/>
      <c r="E52" s="32"/>
      <c r="F52" s="94"/>
      <c r="G52" s="94"/>
      <c r="H52" s="94"/>
      <c r="I52" s="55"/>
      <c r="J52" s="15"/>
      <c r="K52" s="34"/>
      <c r="L52" s="32"/>
    </row>
    <row r="53" spans="1:12" ht="11.25" hidden="1" customHeight="1" x14ac:dyDescent="0.2">
      <c r="A53" s="96" t="s">
        <v>33</v>
      </c>
      <c r="B53" s="96"/>
      <c r="C53" s="96"/>
      <c r="D53" s="96"/>
      <c r="E53" s="32" t="s">
        <v>41</v>
      </c>
      <c r="F53" s="94" t="s">
        <v>31</v>
      </c>
      <c r="G53" s="94"/>
      <c r="H53" s="94"/>
      <c r="I53" s="55"/>
      <c r="J53" s="15"/>
      <c r="K53" s="34"/>
      <c r="L53" s="32"/>
    </row>
    <row r="54" spans="1:12" ht="15.75" hidden="1" customHeight="1" x14ac:dyDescent="0.2">
      <c r="A54" s="68"/>
      <c r="B54" s="68"/>
      <c r="C54" s="68"/>
      <c r="D54" s="67"/>
      <c r="E54" s="32"/>
      <c r="F54" s="94"/>
      <c r="G54" s="94"/>
      <c r="H54" s="94"/>
      <c r="I54" s="55"/>
      <c r="J54" s="15"/>
      <c r="K54" s="34"/>
      <c r="L54" s="32"/>
    </row>
    <row r="55" spans="1:12" ht="11.25" hidden="1" customHeight="1" x14ac:dyDescent="0.2">
      <c r="A55" s="96" t="s">
        <v>42</v>
      </c>
      <c r="B55" s="96"/>
      <c r="C55" s="96"/>
      <c r="D55" s="96"/>
      <c r="E55" s="32" t="s">
        <v>41</v>
      </c>
      <c r="F55" s="94" t="s">
        <v>43</v>
      </c>
      <c r="G55" s="94"/>
      <c r="H55" s="94"/>
      <c r="I55" s="55"/>
      <c r="J55" s="15"/>
      <c r="K55" s="34"/>
      <c r="L55" s="32"/>
    </row>
    <row r="56" spans="1:12" ht="15.75" hidden="1" customHeight="1" x14ac:dyDescent="0.2">
      <c r="A56" s="68"/>
      <c r="B56" s="68"/>
      <c r="C56" s="68"/>
      <c r="D56" s="67"/>
      <c r="E56" s="32"/>
      <c r="F56" s="67"/>
      <c r="G56" s="67"/>
      <c r="H56" s="42"/>
      <c r="I56" s="55"/>
      <c r="J56" s="15"/>
      <c r="K56" s="34"/>
      <c r="L56" s="32"/>
    </row>
    <row r="57" spans="1:12" x14ac:dyDescent="0.2">
      <c r="A57" s="99" t="s">
        <v>10</v>
      </c>
      <c r="B57" s="99"/>
      <c r="C57" s="99"/>
      <c r="D57" s="44"/>
      <c r="E57" s="44"/>
      <c r="F57" s="14"/>
      <c r="G57" s="14"/>
      <c r="H57" s="28">
        <f>H20+H23+H31</f>
        <v>327192667.85714287</v>
      </c>
      <c r="I57" s="28">
        <f>I20+I23+I31</f>
        <v>366455788</v>
      </c>
      <c r="J57" s="14"/>
      <c r="K57" s="15"/>
      <c r="L57" s="34"/>
    </row>
    <row r="58" spans="1:12" x14ac:dyDescent="0.2">
      <c r="A58" s="95" t="s">
        <v>11</v>
      </c>
      <c r="B58" s="95"/>
      <c r="C58" s="95"/>
      <c r="D58" s="44"/>
      <c r="E58" s="44"/>
      <c r="F58" s="14"/>
      <c r="G58" s="14"/>
      <c r="H58" s="28">
        <f>H57</f>
        <v>327192667.85714287</v>
      </c>
      <c r="I58" s="28">
        <f>I57</f>
        <v>366455788</v>
      </c>
      <c r="J58" s="14"/>
      <c r="K58" s="14"/>
      <c r="L58" s="35"/>
    </row>
    <row r="59" spans="1:12" ht="15.75" customHeight="1" x14ac:dyDescent="0.2">
      <c r="A59" s="71"/>
      <c r="B59" s="71"/>
      <c r="C59" s="71"/>
      <c r="D59" s="58"/>
      <c r="F59" s="58"/>
      <c r="G59" s="58"/>
      <c r="H59" s="59"/>
      <c r="K59" s="1"/>
      <c r="L59" s="43"/>
    </row>
    <row r="60" spans="1:12" ht="15.75" customHeight="1" x14ac:dyDescent="0.2">
      <c r="A60" s="71"/>
      <c r="B60" s="71"/>
      <c r="C60" s="71"/>
      <c r="D60" s="58"/>
      <c r="F60" s="58"/>
      <c r="G60" s="58"/>
      <c r="H60" s="59"/>
      <c r="K60" s="1"/>
      <c r="L60" s="43"/>
    </row>
    <row r="61" spans="1:12" s="49" customFormat="1" x14ac:dyDescent="0.2">
      <c r="A61" s="93"/>
      <c r="B61" s="93"/>
      <c r="C61" s="93"/>
      <c r="D61" s="93"/>
      <c r="F61" s="93"/>
      <c r="G61" s="93"/>
      <c r="H61" s="93"/>
      <c r="I61" s="50"/>
      <c r="J61" s="51"/>
      <c r="K61" s="52"/>
    </row>
    <row r="62" spans="1:12" s="49" customFormat="1" ht="41.25" customHeight="1" x14ac:dyDescent="0.2">
      <c r="A62" s="93"/>
      <c r="B62" s="93"/>
      <c r="C62" s="93"/>
      <c r="D62" s="93"/>
      <c r="F62" s="93"/>
      <c r="G62" s="93"/>
      <c r="H62" s="93"/>
      <c r="I62" s="50"/>
      <c r="J62" s="51"/>
      <c r="K62" s="52"/>
    </row>
    <row r="63" spans="1:12" s="49" customFormat="1" x14ac:dyDescent="0.2">
      <c r="A63" s="93"/>
      <c r="B63" s="93"/>
      <c r="C63" s="93"/>
      <c r="D63" s="93"/>
      <c r="F63" s="93"/>
      <c r="G63" s="93"/>
      <c r="H63" s="93"/>
      <c r="I63" s="50"/>
      <c r="J63" s="51"/>
      <c r="K63" s="52"/>
    </row>
    <row r="64" spans="1:12" x14ac:dyDescent="0.2">
      <c r="A64" s="104"/>
      <c r="B64" s="104"/>
      <c r="C64" s="104"/>
      <c r="D64" s="104"/>
      <c r="E64" s="60"/>
      <c r="K64" s="1"/>
      <c r="L64" s="43"/>
    </row>
  </sheetData>
  <autoFilter ref="A15:L15"/>
  <mergeCells count="48">
    <mergeCell ref="A39:D39"/>
    <mergeCell ref="A41:D41"/>
    <mergeCell ref="F45:H45"/>
    <mergeCell ref="F46:H46"/>
    <mergeCell ref="F39:H39"/>
    <mergeCell ref="F40:H40"/>
    <mergeCell ref="F41:H41"/>
    <mergeCell ref="F42:H42"/>
    <mergeCell ref="F43:H43"/>
    <mergeCell ref="A64:D64"/>
    <mergeCell ref="A49:D49"/>
    <mergeCell ref="A51:D51"/>
    <mergeCell ref="A53:D53"/>
    <mergeCell ref="F48:H48"/>
    <mergeCell ref="F49:H49"/>
    <mergeCell ref="F50:H50"/>
    <mergeCell ref="A61:D61"/>
    <mergeCell ref="A62:D62"/>
    <mergeCell ref="A55:D55"/>
    <mergeCell ref="F55:H55"/>
    <mergeCell ref="A57:C57"/>
    <mergeCell ref="A58:C58"/>
    <mergeCell ref="F51:H51"/>
    <mergeCell ref="F52:H52"/>
    <mergeCell ref="F53:H53"/>
    <mergeCell ref="A11:L11"/>
    <mergeCell ref="A12:L12"/>
    <mergeCell ref="A31:C31"/>
    <mergeCell ref="A32:C32"/>
    <mergeCell ref="A24:L24"/>
    <mergeCell ref="A16:K16"/>
    <mergeCell ref="A17:L17"/>
    <mergeCell ref="F63:H63"/>
    <mergeCell ref="F44:H44"/>
    <mergeCell ref="A33:C33"/>
    <mergeCell ref="A43:D43"/>
    <mergeCell ref="A45:D45"/>
    <mergeCell ref="A63:D63"/>
    <mergeCell ref="F54:H54"/>
    <mergeCell ref="F61:H61"/>
    <mergeCell ref="F62:H62"/>
    <mergeCell ref="F47:H47"/>
    <mergeCell ref="F35:H35"/>
    <mergeCell ref="F37:H37"/>
    <mergeCell ref="F38:H38"/>
    <mergeCell ref="A47:D47"/>
    <mergeCell ref="A35:D35"/>
    <mergeCell ref="A37:D37"/>
  </mergeCells>
  <pageMargins left="0.39370078740157483" right="0.39370078740157483" top="0.35433070866141736" bottom="0.35433070866141736" header="0.31496062992125984" footer="0.31496062992125984"/>
  <pageSetup paperSize="9" scale="77" orientation="landscape" r:id="rId1"/>
  <rowBreaks count="2" manualBreakCount="2">
    <brk id="23" max="16383" man="1"/>
    <brk id="6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2"/>
  <sheetViews>
    <sheetView tabSelected="1" view="pageBreakPreview" topLeftCell="A22" zoomScaleNormal="100" zoomScaleSheetLayoutView="100" workbookViewId="0">
      <selection activeCell="A32" sqref="A32:XFD35"/>
    </sheetView>
  </sheetViews>
  <sheetFormatPr defaultRowHeight="12.75" x14ac:dyDescent="0.2"/>
  <cols>
    <col min="1" max="1" width="5.140625" style="62" customWidth="1"/>
    <col min="2" max="2" width="28.42578125" style="61" customWidth="1"/>
    <col min="3" max="3" width="12.28515625" style="61" customWidth="1"/>
    <col min="4" max="4" width="34" style="63" customWidth="1"/>
    <col min="5" max="5" width="10.140625" style="61" customWidth="1"/>
    <col min="6" max="6" width="10.7109375" style="62" customWidth="1"/>
    <col min="7" max="7" width="8" style="64" customWidth="1"/>
    <col min="8" max="8" width="15.140625" style="64" bestFit="1" customWidth="1"/>
    <col min="9" max="9" width="15.28515625" style="64" customWidth="1"/>
    <col min="10" max="10" width="15" style="61" customWidth="1"/>
    <col min="11" max="11" width="14.5703125" style="61" customWidth="1"/>
    <col min="12" max="12" width="5.5703125" style="61" customWidth="1"/>
    <col min="13" max="16384" width="9.140625" style="61"/>
  </cols>
  <sheetData>
    <row r="1" spans="1:12" s="43" customFormat="1" ht="14.25" customHeight="1" x14ac:dyDescent="0.2">
      <c r="A1" s="25"/>
      <c r="D1" s="26"/>
      <c r="F1" s="25"/>
      <c r="G1" s="23"/>
      <c r="H1" s="23"/>
      <c r="I1" s="66" t="s">
        <v>121</v>
      </c>
      <c r="J1" s="4"/>
    </row>
    <row r="2" spans="1:12" s="43" customFormat="1" ht="24" customHeight="1" x14ac:dyDescent="0.2">
      <c r="F2" s="25"/>
      <c r="G2" s="36"/>
      <c r="H2" s="36"/>
      <c r="I2" s="105" t="s">
        <v>83</v>
      </c>
      <c r="J2" s="105"/>
      <c r="K2" s="105"/>
      <c r="L2" s="65"/>
    </row>
    <row r="3" spans="1:12" s="43" customFormat="1" ht="14.25" customHeight="1" x14ac:dyDescent="0.2">
      <c r="A3" s="25"/>
      <c r="D3" s="26"/>
      <c r="F3" s="25"/>
      <c r="G3" s="23"/>
      <c r="H3" s="23"/>
      <c r="I3" s="3" t="s">
        <v>82</v>
      </c>
      <c r="J3" s="4"/>
    </row>
    <row r="4" spans="1:12" s="43" customFormat="1" ht="14.25" customHeight="1" x14ac:dyDescent="0.2">
      <c r="A4" s="25"/>
      <c r="D4" s="26"/>
      <c r="F4" s="25"/>
      <c r="G4" s="23"/>
      <c r="H4" s="23"/>
      <c r="I4" s="3" t="s">
        <v>120</v>
      </c>
      <c r="J4" s="4"/>
    </row>
    <row r="5" spans="1:12" s="43" customFormat="1" ht="14.25" customHeight="1" x14ac:dyDescent="0.2">
      <c r="A5" s="25"/>
      <c r="D5" s="26"/>
      <c r="F5" s="25"/>
      <c r="G5" s="23"/>
      <c r="H5" s="23"/>
      <c r="I5" s="66" t="s">
        <v>141</v>
      </c>
      <c r="J5" s="4"/>
    </row>
    <row r="6" spans="1:12" s="43" customFormat="1" x14ac:dyDescent="0.2">
      <c r="F6" s="25"/>
      <c r="G6" s="36"/>
      <c r="H6" s="36"/>
      <c r="I6" s="57" t="s">
        <v>143</v>
      </c>
      <c r="J6" s="4"/>
    </row>
    <row r="7" spans="1:12" s="43" customFormat="1" ht="14.25" customHeight="1" x14ac:dyDescent="0.2">
      <c r="A7" s="25"/>
      <c r="D7" s="26"/>
      <c r="F7" s="25"/>
      <c r="G7" s="23"/>
      <c r="H7" s="23"/>
      <c r="I7" s="3" t="s">
        <v>62</v>
      </c>
      <c r="J7" s="4"/>
    </row>
    <row r="8" spans="1:12" s="43" customFormat="1" ht="14.25" customHeight="1" x14ac:dyDescent="0.2">
      <c r="A8" s="25"/>
      <c r="D8" s="26"/>
      <c r="F8" s="25"/>
      <c r="G8" s="23"/>
      <c r="H8" s="23"/>
      <c r="I8" s="3"/>
      <c r="J8" s="4"/>
    </row>
    <row r="9" spans="1:12" s="43" customFormat="1" ht="27" customHeight="1" x14ac:dyDescent="0.2">
      <c r="A9" s="106" t="s">
        <v>101</v>
      </c>
      <c r="B9" s="106"/>
      <c r="C9" s="106"/>
      <c r="D9" s="106"/>
      <c r="E9" s="106"/>
      <c r="F9" s="106"/>
      <c r="G9" s="106"/>
      <c r="H9" s="106"/>
      <c r="I9" s="106"/>
      <c r="J9" s="106"/>
      <c r="K9" s="106"/>
      <c r="L9" s="106"/>
    </row>
    <row r="10" spans="1:12" s="62" customFormat="1" ht="76.5" customHeight="1" x14ac:dyDescent="0.2">
      <c r="A10" s="17" t="s">
        <v>12</v>
      </c>
      <c r="B10" s="5" t="s">
        <v>44</v>
      </c>
      <c r="C10" s="5" t="s">
        <v>45</v>
      </c>
      <c r="D10" s="6" t="s">
        <v>85</v>
      </c>
      <c r="E10" s="5" t="s">
        <v>46</v>
      </c>
      <c r="F10" s="7" t="s">
        <v>47</v>
      </c>
      <c r="G10" s="30" t="s">
        <v>48</v>
      </c>
      <c r="H10" s="30" t="s">
        <v>49</v>
      </c>
      <c r="I10" s="30" t="s">
        <v>50</v>
      </c>
      <c r="J10" s="2" t="s">
        <v>51</v>
      </c>
      <c r="K10" s="2" t="s">
        <v>52</v>
      </c>
      <c r="L10" s="30" t="s">
        <v>68</v>
      </c>
    </row>
    <row r="11" spans="1:12" s="62" customFormat="1" x14ac:dyDescent="0.2">
      <c r="A11" s="17">
        <v>1</v>
      </c>
      <c r="B11" s="18">
        <v>2</v>
      </c>
      <c r="C11" s="18">
        <v>3</v>
      </c>
      <c r="D11" s="19">
        <v>4</v>
      </c>
      <c r="E11" s="18">
        <v>5</v>
      </c>
      <c r="F11" s="18">
        <v>6</v>
      </c>
      <c r="G11" s="75">
        <v>7</v>
      </c>
      <c r="H11" s="75">
        <v>8</v>
      </c>
      <c r="I11" s="75">
        <v>9</v>
      </c>
      <c r="J11" s="18">
        <v>10</v>
      </c>
      <c r="K11" s="18">
        <v>11</v>
      </c>
      <c r="L11" s="31">
        <v>12</v>
      </c>
    </row>
    <row r="12" spans="1:12" x14ac:dyDescent="0.2">
      <c r="A12" s="99" t="s">
        <v>55</v>
      </c>
      <c r="B12" s="99"/>
      <c r="C12" s="99"/>
      <c r="D12" s="99"/>
      <c r="E12" s="99"/>
      <c r="F12" s="99"/>
      <c r="G12" s="99"/>
      <c r="H12" s="99"/>
      <c r="I12" s="99"/>
      <c r="J12" s="99"/>
      <c r="K12" s="99"/>
      <c r="L12" s="34"/>
    </row>
    <row r="13" spans="1:12" x14ac:dyDescent="0.2">
      <c r="A13" s="107" t="s">
        <v>53</v>
      </c>
      <c r="B13" s="108"/>
      <c r="C13" s="108"/>
      <c r="D13" s="108"/>
      <c r="E13" s="108"/>
      <c r="F13" s="108"/>
      <c r="G13" s="108"/>
      <c r="H13" s="108"/>
      <c r="I13" s="108"/>
      <c r="J13" s="108"/>
      <c r="K13" s="108"/>
      <c r="L13" s="109"/>
    </row>
    <row r="14" spans="1:12" ht="51" x14ac:dyDescent="0.2">
      <c r="A14" s="80">
        <v>1</v>
      </c>
      <c r="B14" s="80" t="s">
        <v>103</v>
      </c>
      <c r="C14" s="81" t="s">
        <v>105</v>
      </c>
      <c r="D14" s="80" t="s">
        <v>103</v>
      </c>
      <c r="E14" s="80" t="s">
        <v>53</v>
      </c>
      <c r="F14" s="82">
        <v>1</v>
      </c>
      <c r="G14" s="80"/>
      <c r="H14" s="82">
        <f>I14/1.12</f>
        <v>88895.53571428571</v>
      </c>
      <c r="I14" s="82">
        <v>99563</v>
      </c>
      <c r="J14" s="83" t="s">
        <v>106</v>
      </c>
      <c r="K14" s="84" t="s">
        <v>113</v>
      </c>
      <c r="L14" s="80"/>
    </row>
    <row r="15" spans="1:12" ht="51" x14ac:dyDescent="0.2">
      <c r="A15" s="80">
        <v>2</v>
      </c>
      <c r="B15" s="80" t="s">
        <v>104</v>
      </c>
      <c r="C15" s="81" t="s">
        <v>105</v>
      </c>
      <c r="D15" s="80" t="s">
        <v>104</v>
      </c>
      <c r="E15" s="80" t="s">
        <v>53</v>
      </c>
      <c r="F15" s="82">
        <v>1</v>
      </c>
      <c r="G15" s="80"/>
      <c r="H15" s="82">
        <f>I15/1.12</f>
        <v>11464.285714285714</v>
      </c>
      <c r="I15" s="82">
        <v>12840</v>
      </c>
      <c r="J15" s="83" t="s">
        <v>106</v>
      </c>
      <c r="K15" s="84" t="s">
        <v>113</v>
      </c>
      <c r="L15" s="80"/>
    </row>
    <row r="16" spans="1:12" x14ac:dyDescent="0.2">
      <c r="A16" s="72" t="s">
        <v>102</v>
      </c>
      <c r="B16" s="72"/>
      <c r="C16" s="72"/>
      <c r="D16" s="72"/>
      <c r="E16" s="72"/>
      <c r="F16" s="72"/>
      <c r="G16" s="72"/>
      <c r="H16" s="74">
        <f>SUM(H14:H15)</f>
        <v>100359.82142857142</v>
      </c>
      <c r="I16" s="74">
        <f>SUM(I14:I15)</f>
        <v>112403</v>
      </c>
      <c r="J16" s="72"/>
      <c r="K16" s="72"/>
      <c r="L16" s="34"/>
    </row>
    <row r="17" spans="1:12" x14ac:dyDescent="0.2">
      <c r="A17" s="78" t="s">
        <v>129</v>
      </c>
      <c r="B17" s="78"/>
      <c r="C17" s="78"/>
      <c r="D17" s="78"/>
      <c r="E17" s="78"/>
      <c r="F17" s="78"/>
      <c r="G17" s="78"/>
      <c r="H17" s="74"/>
      <c r="I17" s="74"/>
      <c r="J17" s="78"/>
      <c r="K17" s="78"/>
      <c r="L17" s="34"/>
    </row>
    <row r="18" spans="1:12" ht="178.5" x14ac:dyDescent="0.2">
      <c r="A18" s="85" t="s">
        <v>16</v>
      </c>
      <c r="B18" s="86" t="s">
        <v>133</v>
      </c>
      <c r="C18" s="81" t="s">
        <v>130</v>
      </c>
      <c r="D18" s="86" t="s">
        <v>133</v>
      </c>
      <c r="E18" s="87" t="s">
        <v>129</v>
      </c>
      <c r="F18" s="82">
        <v>1</v>
      </c>
      <c r="G18" s="82"/>
      <c r="H18" s="82">
        <f>I18/1.12</f>
        <v>314239523.21428567</v>
      </c>
      <c r="I18" s="82">
        <v>351948266</v>
      </c>
      <c r="J18" s="83" t="s">
        <v>132</v>
      </c>
      <c r="K18" s="86" t="s">
        <v>131</v>
      </c>
      <c r="L18" s="88"/>
    </row>
    <row r="19" spans="1:12" x14ac:dyDescent="0.2">
      <c r="A19" s="79" t="s">
        <v>134</v>
      </c>
      <c r="B19" s="78"/>
      <c r="C19" s="78"/>
      <c r="D19" s="78"/>
      <c r="E19" s="78"/>
      <c r="F19" s="78"/>
      <c r="G19" s="78"/>
      <c r="H19" s="74">
        <f>H18</f>
        <v>314239523.21428567</v>
      </c>
      <c r="I19" s="74">
        <f>I18</f>
        <v>351948266</v>
      </c>
      <c r="J19" s="78"/>
      <c r="K19" s="78"/>
      <c r="L19" s="34"/>
    </row>
    <row r="20" spans="1:12" x14ac:dyDescent="0.2">
      <c r="A20" s="100" t="s">
        <v>54</v>
      </c>
      <c r="B20" s="100"/>
      <c r="C20" s="100"/>
      <c r="D20" s="100"/>
      <c r="E20" s="100"/>
      <c r="F20" s="100"/>
      <c r="G20" s="100"/>
      <c r="H20" s="100"/>
      <c r="I20" s="100"/>
      <c r="J20" s="100"/>
      <c r="K20" s="11"/>
      <c r="L20" s="34"/>
    </row>
    <row r="21" spans="1:12" s="43" customFormat="1" ht="63.75" x14ac:dyDescent="0.2">
      <c r="A21" s="85" t="s">
        <v>16</v>
      </c>
      <c r="B21" s="86" t="s">
        <v>107</v>
      </c>
      <c r="C21" s="89" t="s">
        <v>84</v>
      </c>
      <c r="D21" s="86" t="s">
        <v>108</v>
      </c>
      <c r="E21" s="87" t="s">
        <v>65</v>
      </c>
      <c r="F21" s="82">
        <v>1</v>
      </c>
      <c r="G21" s="82"/>
      <c r="H21" s="82">
        <f t="shared" ref="H21:H24" si="0">I21/1.12</f>
        <v>687857.14285714284</v>
      </c>
      <c r="I21" s="82">
        <v>770400</v>
      </c>
      <c r="J21" s="83" t="s">
        <v>106</v>
      </c>
      <c r="K21" s="84" t="s">
        <v>109</v>
      </c>
      <c r="L21" s="33"/>
    </row>
    <row r="22" spans="1:12" s="43" customFormat="1" ht="51" x14ac:dyDescent="0.2">
      <c r="A22" s="85" t="s">
        <v>17</v>
      </c>
      <c r="B22" s="86" t="s">
        <v>110</v>
      </c>
      <c r="C22" s="89" t="s">
        <v>111</v>
      </c>
      <c r="D22" s="86" t="s">
        <v>112</v>
      </c>
      <c r="E22" s="87" t="s">
        <v>65</v>
      </c>
      <c r="F22" s="82">
        <v>1</v>
      </c>
      <c r="G22" s="82"/>
      <c r="H22" s="82">
        <f t="shared" si="0"/>
        <v>992975.89285714272</v>
      </c>
      <c r="I22" s="82">
        <v>1112133</v>
      </c>
      <c r="J22" s="83" t="s">
        <v>106</v>
      </c>
      <c r="K22" s="84" t="s">
        <v>113</v>
      </c>
      <c r="L22" s="33"/>
    </row>
    <row r="23" spans="1:12" s="12" customFormat="1" ht="63.75" x14ac:dyDescent="0.25">
      <c r="A23" s="85" t="s">
        <v>18</v>
      </c>
      <c r="B23" s="86" t="s">
        <v>114</v>
      </c>
      <c r="C23" s="81" t="s">
        <v>56</v>
      </c>
      <c r="D23" s="86" t="s">
        <v>115</v>
      </c>
      <c r="E23" s="87" t="s">
        <v>65</v>
      </c>
      <c r="F23" s="82">
        <v>1</v>
      </c>
      <c r="G23" s="82"/>
      <c r="H23" s="82">
        <f t="shared" si="0"/>
        <v>4071.4285714285711</v>
      </c>
      <c r="I23" s="82">
        <v>4560</v>
      </c>
      <c r="J23" s="86" t="s">
        <v>57</v>
      </c>
      <c r="K23" s="84" t="s">
        <v>113</v>
      </c>
      <c r="L23" s="45"/>
    </row>
    <row r="24" spans="1:12" s="43" customFormat="1" ht="63.75" x14ac:dyDescent="0.2">
      <c r="A24" s="90" t="s">
        <v>19</v>
      </c>
      <c r="B24" s="86" t="s">
        <v>58</v>
      </c>
      <c r="C24" s="81" t="s">
        <v>56</v>
      </c>
      <c r="D24" s="86" t="s">
        <v>58</v>
      </c>
      <c r="E24" s="87" t="s">
        <v>65</v>
      </c>
      <c r="F24" s="91">
        <v>1</v>
      </c>
      <c r="G24" s="91"/>
      <c r="H24" s="82">
        <f t="shared" si="0"/>
        <v>393749.99999999994</v>
      </c>
      <c r="I24" s="82">
        <v>441000</v>
      </c>
      <c r="J24" s="86" t="s">
        <v>57</v>
      </c>
      <c r="K24" s="84" t="s">
        <v>113</v>
      </c>
      <c r="L24" s="45"/>
    </row>
    <row r="25" spans="1:12" s="43" customFormat="1" ht="51" x14ac:dyDescent="0.2">
      <c r="A25" s="85" t="s">
        <v>20</v>
      </c>
      <c r="B25" s="86" t="s">
        <v>116</v>
      </c>
      <c r="C25" s="89" t="s">
        <v>111</v>
      </c>
      <c r="D25" s="87" t="s">
        <v>117</v>
      </c>
      <c r="E25" s="87" t="s">
        <v>65</v>
      </c>
      <c r="F25" s="91">
        <v>1</v>
      </c>
      <c r="G25" s="82"/>
      <c r="H25" s="82">
        <f>I25/1.12</f>
        <v>33300</v>
      </c>
      <c r="I25" s="82">
        <v>37296</v>
      </c>
      <c r="J25" s="83" t="s">
        <v>119</v>
      </c>
      <c r="K25" s="84" t="s">
        <v>113</v>
      </c>
      <c r="L25" s="45"/>
    </row>
    <row r="26" spans="1:12" s="43" customFormat="1" ht="51" x14ac:dyDescent="0.2">
      <c r="A26" s="85" t="s">
        <v>135</v>
      </c>
      <c r="B26" s="87" t="s">
        <v>139</v>
      </c>
      <c r="C26" s="89" t="s">
        <v>111</v>
      </c>
      <c r="D26" s="87" t="s">
        <v>139</v>
      </c>
      <c r="E26" s="87" t="s">
        <v>65</v>
      </c>
      <c r="F26" s="91">
        <v>1</v>
      </c>
      <c r="G26" s="82"/>
      <c r="H26" s="29">
        <f>I26/1.12</f>
        <v>10740830.357142856</v>
      </c>
      <c r="I26" s="29">
        <v>12029730</v>
      </c>
      <c r="J26" s="83" t="s">
        <v>140</v>
      </c>
      <c r="K26" s="84" t="s">
        <v>137</v>
      </c>
      <c r="L26" s="45"/>
    </row>
    <row r="27" spans="1:12" s="43" customFormat="1" x14ac:dyDescent="0.2">
      <c r="A27" s="99" t="s">
        <v>59</v>
      </c>
      <c r="B27" s="99"/>
      <c r="C27" s="99"/>
      <c r="D27" s="44"/>
      <c r="E27" s="44"/>
      <c r="F27" s="14"/>
      <c r="G27" s="24"/>
      <c r="H27" s="41">
        <f>SUM(H21:H26)</f>
        <v>12852784.821428571</v>
      </c>
      <c r="I27" s="41">
        <f>SUM(I21:I26)</f>
        <v>14395119</v>
      </c>
      <c r="J27" s="14"/>
      <c r="K27" s="15"/>
      <c r="L27" s="45"/>
    </row>
    <row r="28" spans="1:12" s="43" customFormat="1" x14ac:dyDescent="0.2">
      <c r="A28" s="99" t="s">
        <v>60</v>
      </c>
      <c r="B28" s="99"/>
      <c r="C28" s="99"/>
      <c r="D28" s="44"/>
      <c r="E28" s="44"/>
      <c r="F28" s="14"/>
      <c r="G28" s="24"/>
      <c r="H28" s="41">
        <f>H16+H19+H27</f>
        <v>327192667.85714287</v>
      </c>
      <c r="I28" s="41">
        <f>I16+I19+I27</f>
        <v>366455788</v>
      </c>
      <c r="J28" s="14"/>
      <c r="K28" s="15"/>
      <c r="L28" s="44"/>
    </row>
    <row r="29" spans="1:12" s="43" customFormat="1" x14ac:dyDescent="0.2">
      <c r="A29" s="95" t="s">
        <v>61</v>
      </c>
      <c r="B29" s="95"/>
      <c r="C29" s="95"/>
      <c r="D29" s="44"/>
      <c r="E29" s="44"/>
      <c r="F29" s="14"/>
      <c r="G29" s="24"/>
      <c r="H29" s="41">
        <f>H28</f>
        <v>327192667.85714287</v>
      </c>
      <c r="I29" s="41">
        <f>I28</f>
        <v>366455788</v>
      </c>
      <c r="J29" s="14"/>
      <c r="K29" s="14"/>
      <c r="L29" s="44"/>
    </row>
    <row r="32" spans="1:12" x14ac:dyDescent="0.2">
      <c r="B32" s="56"/>
      <c r="G32" s="56"/>
    </row>
  </sheetData>
  <mergeCells count="8">
    <mergeCell ref="I2:K2"/>
    <mergeCell ref="A9:L9"/>
    <mergeCell ref="A12:K12"/>
    <mergeCell ref="A13:L13"/>
    <mergeCell ref="A29:C29"/>
    <mergeCell ref="A27:C27"/>
    <mergeCell ref="A20:J20"/>
    <mergeCell ref="A28:C28"/>
  </mergeCells>
  <pageMargins left="0.19685039370078741" right="0.19685039370078741" top="0.74803149606299213" bottom="0.70866141732283472" header="0.31496062992125984" footer="0.27559055118110237"/>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'казахский язык'!Область_печати</vt:lpstr>
      <vt:lpstr>'русский язык'!Область_печати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 Aitenova</cp:lastModifiedBy>
  <cp:lastPrinted>2014-04-10T08:12:58Z</cp:lastPrinted>
  <dcterms:created xsi:type="dcterms:W3CDTF">2011-06-29T08:00:36Z</dcterms:created>
  <dcterms:modified xsi:type="dcterms:W3CDTF">2014-04-11T05:53:59Z</dcterms:modified>
</cp:coreProperties>
</file>