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7100" windowHeight="8145"/>
  </bookViews>
  <sheets>
    <sheet name="Лист1" sheetId="1" r:id="rId1"/>
    <sheet name="Лист3" sheetId="3" r:id="rId2"/>
  </sheets>
  <definedNames>
    <definedName name="_xlnm._FilterDatabase" localSheetId="0" hidden="1">Лист1!$A$7:$J$118</definedName>
  </definedNames>
  <calcPr calcId="152511"/>
</workbook>
</file>

<file path=xl/calcChain.xml><?xml version="1.0" encoding="utf-8"?>
<calcChain xmlns="http://schemas.openxmlformats.org/spreadsheetml/2006/main">
  <c r="H98" i="1" l="1"/>
  <c r="H96" i="1" l="1"/>
  <c r="H97" i="1"/>
  <c r="H95" i="1" l="1"/>
  <c r="H94" i="1" l="1"/>
  <c r="H93" i="1"/>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101" i="1" l="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103" i="1" l="1"/>
  <c r="H117" i="1" s="1"/>
  <c r="H118" i="1" l="1"/>
</calcChain>
</file>

<file path=xl/sharedStrings.xml><?xml version="1.0" encoding="utf-8"?>
<sst xmlns="http://schemas.openxmlformats.org/spreadsheetml/2006/main" count="654" uniqueCount="233">
  <si>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</si>
  <si>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</si>
  <si>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</si>
  <si>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</si>
  <si>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</si>
  <si>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</si>
  <si>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</si>
  <si>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</si>
  <si>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</si>
  <si>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</si>
  <si>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</si>
  <si>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</si>
  <si>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</si>
  <si>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</si>
  <si>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</si>
  <si>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</si>
  <si>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</si>
  <si>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</si>
  <si>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</si>
  <si>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</si>
  <si>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</si>
  <si>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</si>
  <si>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</si>
  <si>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</si>
  <si>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</si>
  <si>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</si>
  <si>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</si>
  <si>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</si>
  <si>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</si>
  <si>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</si>
  <si>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</si>
  <si>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</si>
  <si>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</si>
  <si>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</si>
  <si>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</si>
  <si>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</si>
  <si>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</si>
  <si>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</si>
  <si>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</si>
  <si>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</si>
  <si>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</si>
  <si>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</si>
  <si>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</si>
  <si>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</si>
  <si>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</si>
  <si>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</si>
  <si>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</si>
  <si>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</si>
  <si>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</si>
  <si>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</si>
  <si>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</si>
  <si>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</si>
  <si>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</si>
  <si>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</si>
  <si>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</si>
  <si>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</si>
  <si>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</si>
  <si>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</si>
  <si>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</si>
  <si>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</si>
  <si>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</si>
  <si>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</si>
  <si>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</si>
  <si>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</si>
  <si>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</si>
  <si>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</si>
  <si>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</si>
  <si>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</si>
  <si>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</si>
  <si>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</si>
  <si>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</si>
  <si>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</si>
  <si>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</si>
  <si>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</si>
  <si>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</si>
  <si>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</si>
  <si>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</si>
  <si>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</si>
  <si>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</si>
  <si>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</si>
  <si>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</si>
  <si>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</si>
  <si>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</si>
  <si>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</si>
  <si>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</si>
  <si>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</si>
  <si>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</si>
  <si>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</si>
  <si>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</si>
  <si>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</si>
  <si>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</si>
  <si>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</si>
  <si>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</si>
  <si>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</si>
  <si>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</si>
  <si>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</si>
  <si>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</si>
  <si>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</si>
  <si>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</si>
  <si>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</si>
  <si>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</si>
  <si>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</si>
  <si>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</si>
  <si>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</si>
  <si>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</si>
  <si>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</si>
  <si>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</si>
  <si>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</si>
  <si>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</si>
  <si>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</si>
  <si>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</si>
  <si>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</si>
  <si>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</si>
  <si>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</si>
  <si>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</si>
  <si>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</si>
  <si>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</si>
  <si>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</si>
  <si>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</si>
  <si>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</si>
  <si>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</si>
  <si>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</si>
  <si>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</si>
  <si>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</si>
  <si>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</si>
  <si>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</si>
  <si>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</si>
  <si>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</si>
  <si>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</si>
  <si>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</si>
  <si>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</si>
  <si>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</si>
  <si>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</si>
  <si>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</si>
  <si>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</si>
  <si>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</si>
  <si>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</si>
  <si>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</si>
  <si>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</si>
  <si>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</si>
  <si>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</si>
  <si>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</si>
  <si>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</si>
  <si>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</si>
  <si>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</si>
  <si>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</si>
  <si>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</si>
  <si>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</si>
  <si>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</si>
  <si>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</si>
  <si>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</si>
  <si>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</si>
  <si>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</si>
  <si>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</si>
  <si>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</si>
  <si>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</si>
  <si>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</si>
  <si>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</si>
  <si>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</si>
  <si>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</si>
  <si>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</si>
  <si>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</si>
  <si>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</si>
  <si>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</si>
  <si>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</si>
  <si>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</si>
  <si>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</si>
  <si>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</si>
  <si>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</si>
  <si>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</si>
  <si>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</si>
  <si>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</si>
  <si>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</si>
  <si>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</si>
  <si>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</si>
  <si>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</si>
  <si>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</si>
  <si>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</si>
  <si>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</si>
  <si>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</si>
  <si>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</si>
  <si>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</si>
  <si>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</si>
  <si>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</si>
  <si>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</si>
  <si>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</si>
  <si>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</si>
  <si>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</si>
  <si>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</si>
  <si>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</si>
  <si>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</si>
  <si>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</si>
  <si>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</si>
  <si>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</si>
  <si>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</si>
  <si>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</si>
  <si>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</si>
  <si>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</si>
  <si>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</si>
  <si>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</si>
  <si>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</si>
  <si>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</si>
  <si>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</si>
  <si>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</si>
  <si>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</si>
  <si>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</si>
  <si>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</si>
  <si>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</si>
  <si>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</si>
  <si>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</si>
  <si>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</si>
  <si>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</si>
  <si>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</si>
  <si>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</si>
  <si>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</si>
  <si>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</si>
  <si>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</si>
  <si>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</si>
  <si>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</si>
  <si>
    <t>Услуги по продвижению информационных постов с аккаунта Digital Creativity Lab в социальных сетях на платной основе</t>
  </si>
  <si>
    <t>Платное продвижение информационных постов Digital Creativity Lab в социальных сетях</t>
  </si>
  <si>
    <t>Трансформатор</t>
  </si>
  <si>
    <t>Нагрузочный модуль</t>
  </si>
  <si>
    <t>Мощность - не более 25 кВА (кило-ватт-ампер); номинальное напряжение - не более 10кВ (кило-вольт); Подробная характеристика согласно технической спецификации</t>
  </si>
  <si>
    <t>Тип модуля – резистивный; суммарная мощность - не менее 35 кВА (кило-ватт-ампер); номинальная частота - 50 гЦ. Подробная характеристика согласно технической спецификации.</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</si>
  <si>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</si>
  <si>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 Подробная характеристика согласно технической спецификации.</t>
  </si>
  <si>
    <t>ноябрь</t>
  </si>
  <si>
    <t>(по состоянию на 08.11.2018 года)</t>
  </si>
  <si>
    <t>Комплект расходных материалов – паяльная химия для Лаборатории цифрового прототипирования «FabLab»</t>
  </si>
  <si>
    <t>Комплект расходных материалов для реализации студентами проектов  в рамках проводимого мероприятия TOM: Makeathon “Astana”</t>
  </si>
  <si>
    <t xml:space="preserve">Комплект расходных материалов – паяльная химия для Лаборатории цифрового прототипирования "FabLab". Полная техническая характеристика согласно технической спецификации. </t>
  </si>
  <si>
    <t xml:space="preserve">Комплект расходных материалов для реализации студентами проектов  в рамках проводимого мероприятия TOM: Makeathon "Astana". Полная техническая характеристика согласно технической спецификации.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</si>
</sst>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83">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3" fontId="6" fillId="4" borderId="1" xfId="13" applyNumberFormat="1" applyFont="1" applyFill="1" applyBorder="1" applyAlignment="1">
      <alignment horizontal="center" vertical="center" wrapText="1"/>
    </xf>
    <xf numFmtId="0" fontId="15" fillId="4" borderId="1" xfId="0" applyFont="1" applyFill="1" applyBorder="1" applyAlignment="1">
      <alignment horizontal="center" vertical="center"/>
    </xf>
    <xf numFmtId="164" fontId="16" fillId="4" borderId="1" xfId="1" applyNumberFormat="1" applyFont="1" applyFill="1" applyBorder="1" applyAlignment="1">
      <alignment horizontal="center" vertical="center"/>
    </xf>
    <xf numFmtId="3" fontId="15" fillId="4" borderId="1" xfId="0" applyNumberFormat="1"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3" fontId="6" fillId="4" borderId="0" xfId="0" applyNumberFormat="1" applyFont="1" applyFill="1" applyAlignment="1">
      <alignment horizontal="center"/>
    </xf>
    <xf numFmtId="0" fontId="6" fillId="4" borderId="0" xfId="0"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0" fontId="13" fillId="4" borderId="1" xfId="3" applyFont="1" applyFill="1" applyBorder="1" applyAlignment="1">
      <alignment horizontal="center" vertical="center" wrapText="1"/>
    </xf>
    <xf numFmtId="0" fontId="13" fillId="2" borderId="5"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6" fillId="4" borderId="1" xfId="0" applyFont="1" applyFill="1" applyBorder="1" applyAlignment="1">
      <alignment horizontal="center" vertical="center" wrapText="1"/>
    </xf>
    <xf numFmtId="4" fontId="16" fillId="4" borderId="1" xfId="0" applyNumberFormat="1" applyFont="1" applyFill="1" applyBorder="1" applyAlignment="1">
      <alignment horizontal="center" vertical="center" wrapText="1"/>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18"/>
  <sheetViews>
    <sheetView tabSelected="1" zoomScaleNormal="100" workbookViewId="0">
      <pane ySplit="7" topLeftCell="A95" activePane="bottomLeft" state="frozen"/>
      <selection pane="bottomLeft" activeCell="H98" sqref="H98"/>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80" t="s">
        <v>29</v>
      </c>
      <c r="B3" s="80"/>
      <c r="C3" s="80"/>
      <c r="D3" s="80"/>
      <c r="E3" s="80"/>
      <c r="F3" s="80"/>
      <c r="G3" s="80"/>
      <c r="H3" s="80"/>
      <c r="I3" s="80"/>
    </row>
    <row r="4" spans="1:10" x14ac:dyDescent="0.25">
      <c r="A4" s="80" t="s">
        <v>20</v>
      </c>
      <c r="B4" s="80"/>
      <c r="C4" s="80"/>
      <c r="D4" s="80"/>
      <c r="E4" s="80"/>
      <c r="F4" s="80"/>
      <c r="G4" s="80"/>
      <c r="H4" s="80"/>
      <c r="I4" s="80"/>
    </row>
    <row r="5" spans="1:10" x14ac:dyDescent="0.25">
      <c r="A5" s="3" t="s">
        <v>0</v>
      </c>
      <c r="D5" s="81" t="s">
        <v>228</v>
      </c>
      <c r="E5" s="81"/>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77" t="s">
        <v>19</v>
      </c>
      <c r="B9" s="78"/>
      <c r="C9" s="78"/>
      <c r="D9" s="78"/>
      <c r="E9" s="78"/>
      <c r="F9" s="78"/>
      <c r="G9" s="78"/>
      <c r="H9" s="78"/>
      <c r="I9" s="78"/>
      <c r="J9" s="79"/>
    </row>
    <row r="10" spans="1:10" s="7" customFormat="1" ht="15.75" customHeight="1" x14ac:dyDescent="0.25">
      <c r="A10" s="82" t="s">
        <v>9</v>
      </c>
      <c r="B10" s="82"/>
      <c r="C10" s="82"/>
      <c r="D10" s="82"/>
      <c r="E10" s="82"/>
      <c r="F10" s="82"/>
      <c r="G10" s="82"/>
      <c r="H10" s="82"/>
      <c r="I10" s="82"/>
      <c r="J10" s="82"/>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2">
        <v>5</v>
      </c>
      <c r="F31" s="32" t="s">
        <v>77</v>
      </c>
      <c r="G31" s="33"/>
      <c r="H31" s="33"/>
      <c r="I31" s="32" t="s">
        <v>17</v>
      </c>
      <c r="J31" s="34" t="s">
        <v>72</v>
      </c>
    </row>
    <row r="32" spans="1:10" ht="30" x14ac:dyDescent="0.25">
      <c r="A32" s="29">
        <v>22</v>
      </c>
      <c r="B32" s="24" t="s">
        <v>87</v>
      </c>
      <c r="C32" s="19" t="s">
        <v>47</v>
      </c>
      <c r="D32" s="30" t="s">
        <v>102</v>
      </c>
      <c r="E32" s="32">
        <v>3</v>
      </c>
      <c r="F32" s="32" t="s">
        <v>77</v>
      </c>
      <c r="G32" s="33"/>
      <c r="H32" s="33"/>
      <c r="I32" s="32" t="s">
        <v>17</v>
      </c>
      <c r="J32" s="34" t="s">
        <v>72</v>
      </c>
    </row>
    <row r="33" spans="1:10" ht="30" x14ac:dyDescent="0.25">
      <c r="A33" s="35">
        <v>23</v>
      </c>
      <c r="B33" s="24" t="s">
        <v>88</v>
      </c>
      <c r="C33" s="19" t="s">
        <v>47</v>
      </c>
      <c r="D33" s="30" t="s">
        <v>102</v>
      </c>
      <c r="E33" s="32">
        <v>6</v>
      </c>
      <c r="F33" s="32" t="s">
        <v>77</v>
      </c>
      <c r="G33" s="33"/>
      <c r="H33" s="33"/>
      <c r="I33" s="32" t="s">
        <v>17</v>
      </c>
      <c r="J33" s="34" t="s">
        <v>72</v>
      </c>
    </row>
    <row r="34" spans="1:10" ht="30" x14ac:dyDescent="0.25">
      <c r="A34" s="29">
        <v>24</v>
      </c>
      <c r="B34" s="24" t="s">
        <v>93</v>
      </c>
      <c r="C34" s="19" t="s">
        <v>47</v>
      </c>
      <c r="D34" s="30" t="s">
        <v>102</v>
      </c>
      <c r="E34" s="32">
        <v>8</v>
      </c>
      <c r="F34" s="32" t="s">
        <v>77</v>
      </c>
      <c r="G34" s="33"/>
      <c r="H34" s="33"/>
      <c r="I34" s="32" t="s">
        <v>17</v>
      </c>
      <c r="J34" s="34" t="s">
        <v>72</v>
      </c>
    </row>
    <row r="35" spans="1:10" ht="30" x14ac:dyDescent="0.25">
      <c r="A35" s="29">
        <v>25</v>
      </c>
      <c r="B35" s="24" t="s">
        <v>89</v>
      </c>
      <c r="C35" s="19" t="s">
        <v>47</v>
      </c>
      <c r="D35" s="30" t="s">
        <v>102</v>
      </c>
      <c r="E35" s="32">
        <v>5</v>
      </c>
      <c r="F35" s="32" t="s">
        <v>77</v>
      </c>
      <c r="G35" s="33"/>
      <c r="H35" s="33"/>
      <c r="I35" s="32" t="s">
        <v>17</v>
      </c>
      <c r="J35" s="34" t="s">
        <v>72</v>
      </c>
    </row>
    <row r="36" spans="1:10" ht="30" x14ac:dyDescent="0.25">
      <c r="A36" s="35">
        <v>26</v>
      </c>
      <c r="B36" s="24" t="s">
        <v>90</v>
      </c>
      <c r="C36" s="19" t="s">
        <v>47</v>
      </c>
      <c r="D36" s="30" t="s">
        <v>102</v>
      </c>
      <c r="E36" s="32">
        <v>3</v>
      </c>
      <c r="F36" s="32" t="s">
        <v>77</v>
      </c>
      <c r="G36" s="33"/>
      <c r="H36" s="33"/>
      <c r="I36" s="32" t="s">
        <v>17</v>
      </c>
      <c r="J36" s="34" t="s">
        <v>108</v>
      </c>
    </row>
    <row r="37" spans="1:10" ht="30" x14ac:dyDescent="0.25">
      <c r="A37" s="29">
        <v>27</v>
      </c>
      <c r="B37" s="24" t="s">
        <v>91</v>
      </c>
      <c r="C37" s="19" t="s">
        <v>47</v>
      </c>
      <c r="D37" s="30" t="s">
        <v>102</v>
      </c>
      <c r="E37" s="32">
        <v>4</v>
      </c>
      <c r="F37" s="32" t="s">
        <v>77</v>
      </c>
      <c r="G37" s="33"/>
      <c r="H37" s="33"/>
      <c r="I37" s="32" t="s">
        <v>17</v>
      </c>
      <c r="J37" s="34" t="s">
        <v>108</v>
      </c>
    </row>
    <row r="38" spans="1:10" ht="30" x14ac:dyDescent="0.25">
      <c r="A38" s="35">
        <v>28</v>
      </c>
      <c r="B38" s="24" t="s">
        <v>92</v>
      </c>
      <c r="C38" s="19" t="s">
        <v>47</v>
      </c>
      <c r="D38" s="30" t="s">
        <v>102</v>
      </c>
      <c r="E38" s="32">
        <v>4</v>
      </c>
      <c r="F38" s="32" t="s">
        <v>77</v>
      </c>
      <c r="G38" s="33"/>
      <c r="H38" s="33"/>
      <c r="I38" s="32" t="s">
        <v>17</v>
      </c>
      <c r="J38" s="34" t="s">
        <v>108</v>
      </c>
    </row>
    <row r="39" spans="1:10" ht="45" x14ac:dyDescent="0.25">
      <c r="A39" s="29">
        <v>29</v>
      </c>
      <c r="B39" s="24" t="s">
        <v>95</v>
      </c>
      <c r="C39" s="25" t="s">
        <v>138</v>
      </c>
      <c r="D39" s="30" t="s">
        <v>140</v>
      </c>
      <c r="E39" s="23">
        <v>1</v>
      </c>
      <c r="F39" s="23" t="s">
        <v>39</v>
      </c>
      <c r="G39" s="31">
        <v>27935000</v>
      </c>
      <c r="H39" s="33">
        <f>G39*E39</f>
        <v>27935000</v>
      </c>
      <c r="I39" s="23" t="s">
        <v>81</v>
      </c>
      <c r="J39" s="23" t="s">
        <v>118</v>
      </c>
    </row>
    <row r="40" spans="1:10" ht="30" x14ac:dyDescent="0.25">
      <c r="A40" s="35">
        <v>30</v>
      </c>
      <c r="B40" s="24" t="s">
        <v>94</v>
      </c>
      <c r="C40" s="19" t="s">
        <v>47</v>
      </c>
      <c r="D40" s="30" t="s">
        <v>102</v>
      </c>
      <c r="E40" s="32">
        <v>1</v>
      </c>
      <c r="F40" s="32" t="s">
        <v>77</v>
      </c>
      <c r="G40" s="33"/>
      <c r="H40" s="33"/>
      <c r="I40" s="32" t="s">
        <v>17</v>
      </c>
      <c r="J40" s="34" t="s">
        <v>71</v>
      </c>
    </row>
    <row r="41" spans="1:10" ht="30" x14ac:dyDescent="0.25">
      <c r="A41" s="29">
        <v>31</v>
      </c>
      <c r="B41" s="24" t="s">
        <v>96</v>
      </c>
      <c r="C41" s="19" t="s">
        <v>47</v>
      </c>
      <c r="D41" s="30" t="s">
        <v>102</v>
      </c>
      <c r="E41" s="32">
        <v>3</v>
      </c>
      <c r="F41" s="32" t="s">
        <v>77</v>
      </c>
      <c r="G41" s="33"/>
      <c r="H41" s="33"/>
      <c r="I41" s="32" t="s">
        <v>17</v>
      </c>
      <c r="J41" s="34" t="s">
        <v>71</v>
      </c>
    </row>
    <row r="42" spans="1:10" ht="30" x14ac:dyDescent="0.25">
      <c r="A42" s="35">
        <v>32</v>
      </c>
      <c r="B42" s="24" t="s">
        <v>97</v>
      </c>
      <c r="C42" s="19" t="s">
        <v>47</v>
      </c>
      <c r="D42" s="30" t="s">
        <v>102</v>
      </c>
      <c r="E42" s="32">
        <v>3</v>
      </c>
      <c r="F42" s="32" t="s">
        <v>77</v>
      </c>
      <c r="G42" s="33"/>
      <c r="H42" s="33"/>
      <c r="I42" s="32" t="s">
        <v>17</v>
      </c>
      <c r="J42" s="34" t="s">
        <v>71</v>
      </c>
    </row>
    <row r="43" spans="1:10" ht="30" x14ac:dyDescent="0.25">
      <c r="A43" s="29">
        <v>33</v>
      </c>
      <c r="B43" s="24" t="s">
        <v>98</v>
      </c>
      <c r="C43" s="19" t="s">
        <v>47</v>
      </c>
      <c r="D43" s="30" t="s">
        <v>102</v>
      </c>
      <c r="E43" s="32">
        <v>1</v>
      </c>
      <c r="F43" s="32" t="s">
        <v>77</v>
      </c>
      <c r="G43" s="33"/>
      <c r="H43" s="33"/>
      <c r="I43" s="32" t="s">
        <v>17</v>
      </c>
      <c r="J43" s="34" t="s">
        <v>71</v>
      </c>
    </row>
    <row r="44" spans="1:10" ht="30" x14ac:dyDescent="0.25">
      <c r="A44" s="35">
        <v>34</v>
      </c>
      <c r="B44" s="24" t="s">
        <v>99</v>
      </c>
      <c r="C44" s="19" t="s">
        <v>47</v>
      </c>
      <c r="D44" s="30" t="s">
        <v>102</v>
      </c>
      <c r="E44" s="32">
        <v>4</v>
      </c>
      <c r="F44" s="32" t="s">
        <v>77</v>
      </c>
      <c r="G44" s="33"/>
      <c r="H44" s="33"/>
      <c r="I44" s="32" t="s">
        <v>17</v>
      </c>
      <c r="J44" s="34" t="s">
        <v>71</v>
      </c>
    </row>
    <row r="45" spans="1:10" ht="177.75" customHeight="1" x14ac:dyDescent="0.25">
      <c r="A45" s="36">
        <v>35</v>
      </c>
      <c r="B45" s="32" t="s">
        <v>100</v>
      </c>
      <c r="C45" s="37" t="s">
        <v>34</v>
      </c>
      <c r="D45" s="32" t="s">
        <v>101</v>
      </c>
      <c r="E45" s="38">
        <v>1</v>
      </c>
      <c r="F45" s="38" t="s">
        <v>39</v>
      </c>
      <c r="G45" s="39">
        <v>125224</v>
      </c>
      <c r="H45" s="31">
        <f>G45*E45</f>
        <v>125224</v>
      </c>
      <c r="I45" s="40" t="s">
        <v>17</v>
      </c>
      <c r="J45" s="41"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6">
        <v>38</v>
      </c>
      <c r="B48" s="32" t="s">
        <v>106</v>
      </c>
      <c r="C48" s="37" t="s">
        <v>34</v>
      </c>
      <c r="D48" s="32" t="s">
        <v>107</v>
      </c>
      <c r="E48" s="38">
        <v>1</v>
      </c>
      <c r="F48" s="38" t="s">
        <v>39</v>
      </c>
      <c r="G48" s="39">
        <v>97322</v>
      </c>
      <c r="H48" s="31">
        <f t="shared" ref="H48:H50" si="7">G48*E48</f>
        <v>97322</v>
      </c>
      <c r="I48" s="40" t="s">
        <v>17</v>
      </c>
      <c r="J48" s="41"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6">
        <v>40</v>
      </c>
      <c r="B50" s="24" t="s">
        <v>112</v>
      </c>
      <c r="C50" s="19" t="s">
        <v>47</v>
      </c>
      <c r="D50" s="30" t="s">
        <v>113</v>
      </c>
      <c r="E50" s="23">
        <v>310</v>
      </c>
      <c r="F50" s="23" t="s">
        <v>111</v>
      </c>
      <c r="G50" s="45">
        <v>159</v>
      </c>
      <c r="H50" s="45">
        <f t="shared" si="7"/>
        <v>49290</v>
      </c>
      <c r="I50" s="23" t="s">
        <v>17</v>
      </c>
      <c r="J50" s="23" t="s">
        <v>108</v>
      </c>
    </row>
    <row r="51" spans="1:10" ht="30" x14ac:dyDescent="0.25">
      <c r="A51" s="29">
        <v>41</v>
      </c>
      <c r="B51" s="24" t="s">
        <v>114</v>
      </c>
      <c r="C51" s="19" t="s">
        <v>47</v>
      </c>
      <c r="D51" s="30" t="s">
        <v>102</v>
      </c>
      <c r="E51" s="23">
        <v>1</v>
      </c>
      <c r="F51" s="23" t="s">
        <v>115</v>
      </c>
      <c r="G51" s="45"/>
      <c r="H51" s="45"/>
      <c r="I51" s="23" t="s">
        <v>17</v>
      </c>
      <c r="J51" s="23" t="s">
        <v>108</v>
      </c>
    </row>
    <row r="52" spans="1:10" ht="63" x14ac:dyDescent="0.25">
      <c r="A52" s="36">
        <v>42</v>
      </c>
      <c r="B52" s="32" t="s">
        <v>119</v>
      </c>
      <c r="C52" s="37" t="s">
        <v>34</v>
      </c>
      <c r="D52" s="32" t="s">
        <v>120</v>
      </c>
      <c r="E52" s="38">
        <v>1</v>
      </c>
      <c r="F52" s="38" t="s">
        <v>115</v>
      </c>
      <c r="G52" s="42">
        <v>315825.89</v>
      </c>
      <c r="H52" s="42">
        <f t="shared" ref="H52:H56" si="8">G52*E52</f>
        <v>315825.89</v>
      </c>
      <c r="I52" s="40" t="s">
        <v>17</v>
      </c>
      <c r="J52" s="41" t="s">
        <v>118</v>
      </c>
    </row>
    <row r="53" spans="1:10" ht="63" x14ac:dyDescent="0.25">
      <c r="A53" s="35">
        <v>43</v>
      </c>
      <c r="B53" s="43" t="s">
        <v>121</v>
      </c>
      <c r="C53" s="32" t="s">
        <v>34</v>
      </c>
      <c r="D53" s="32" t="s">
        <v>122</v>
      </c>
      <c r="E53" s="32">
        <v>203</v>
      </c>
      <c r="F53" s="32" t="s">
        <v>115</v>
      </c>
      <c r="G53" s="44">
        <f>1980/1.12</f>
        <v>1767.8571428571427</v>
      </c>
      <c r="H53" s="42">
        <f t="shared" si="8"/>
        <v>358874.99999999994</v>
      </c>
      <c r="I53" s="32" t="s">
        <v>17</v>
      </c>
      <c r="J53" s="34" t="s">
        <v>118</v>
      </c>
    </row>
    <row r="54" spans="1:10" ht="94.5" x14ac:dyDescent="0.25">
      <c r="A54" s="35">
        <v>44</v>
      </c>
      <c r="B54" s="43" t="s">
        <v>125</v>
      </c>
      <c r="C54" s="32" t="s">
        <v>34</v>
      </c>
      <c r="D54" s="32" t="s">
        <v>126</v>
      </c>
      <c r="E54" s="32">
        <v>1</v>
      </c>
      <c r="F54" s="32" t="s">
        <v>39</v>
      </c>
      <c r="G54" s="44">
        <v>847211</v>
      </c>
      <c r="H54" s="42">
        <f t="shared" si="8"/>
        <v>847211</v>
      </c>
      <c r="I54" s="32" t="s">
        <v>17</v>
      </c>
      <c r="J54" s="34" t="s">
        <v>118</v>
      </c>
    </row>
    <row r="55" spans="1:10" ht="63" x14ac:dyDescent="0.25">
      <c r="A55" s="36">
        <v>45</v>
      </c>
      <c r="B55" s="32" t="s">
        <v>127</v>
      </c>
      <c r="C55" s="37" t="s">
        <v>34</v>
      </c>
      <c r="D55" s="32" t="s">
        <v>128</v>
      </c>
      <c r="E55" s="38">
        <v>1</v>
      </c>
      <c r="F55" s="38" t="s">
        <v>115</v>
      </c>
      <c r="G55" s="42">
        <v>85371.43</v>
      </c>
      <c r="H55" s="42">
        <f t="shared" si="8"/>
        <v>85371.43</v>
      </c>
      <c r="I55" s="40" t="s">
        <v>17</v>
      </c>
      <c r="J55" s="41" t="s">
        <v>129</v>
      </c>
    </row>
    <row r="56" spans="1:10" ht="63" x14ac:dyDescent="0.25">
      <c r="A56" s="36">
        <v>46</v>
      </c>
      <c r="B56" s="32" t="s">
        <v>134</v>
      </c>
      <c r="C56" s="37" t="s">
        <v>34</v>
      </c>
      <c r="D56" s="32" t="s">
        <v>133</v>
      </c>
      <c r="E56" s="38">
        <v>60</v>
      </c>
      <c r="F56" s="38" t="s">
        <v>111</v>
      </c>
      <c r="G56" s="42">
        <v>3000</v>
      </c>
      <c r="H56" s="42">
        <f t="shared" si="8"/>
        <v>180000</v>
      </c>
      <c r="I56" s="40" t="s">
        <v>17</v>
      </c>
      <c r="J56" s="41" t="s">
        <v>129</v>
      </c>
    </row>
    <row r="57" spans="1:10" ht="78.75" x14ac:dyDescent="0.25">
      <c r="A57" s="36">
        <v>47</v>
      </c>
      <c r="B57" s="32" t="s">
        <v>135</v>
      </c>
      <c r="C57" s="37" t="s">
        <v>31</v>
      </c>
      <c r="D57" s="32" t="s">
        <v>136</v>
      </c>
      <c r="E57" s="38">
        <v>4</v>
      </c>
      <c r="F57" s="38" t="s">
        <v>115</v>
      </c>
      <c r="G57" s="42">
        <f>1375000/1.12</f>
        <v>1227678.5714285714</v>
      </c>
      <c r="H57" s="42">
        <f>G57*E57</f>
        <v>4910714.2857142854</v>
      </c>
      <c r="I57" s="40" t="s">
        <v>23</v>
      </c>
      <c r="J57" s="41" t="s">
        <v>118</v>
      </c>
    </row>
    <row r="58" spans="1:10" ht="43.5" customHeight="1" x14ac:dyDescent="0.25">
      <c r="A58" s="36">
        <v>48</v>
      </c>
      <c r="B58" s="32" t="s">
        <v>137</v>
      </c>
      <c r="C58" s="37" t="s">
        <v>34</v>
      </c>
      <c r="D58" s="32" t="s">
        <v>102</v>
      </c>
      <c r="E58" s="38">
        <v>1</v>
      </c>
      <c r="F58" s="38" t="s">
        <v>39</v>
      </c>
      <c r="G58" s="42"/>
      <c r="H58" s="42"/>
      <c r="I58" s="40" t="s">
        <v>17</v>
      </c>
      <c r="J58" s="41" t="s">
        <v>129</v>
      </c>
    </row>
    <row r="59" spans="1:10" ht="94.5" x14ac:dyDescent="0.25">
      <c r="A59" s="36">
        <v>49</v>
      </c>
      <c r="B59" s="32" t="s">
        <v>141</v>
      </c>
      <c r="C59" s="25" t="s">
        <v>138</v>
      </c>
      <c r="D59" s="32" t="s">
        <v>139</v>
      </c>
      <c r="E59" s="38">
        <v>1</v>
      </c>
      <c r="F59" s="38" t="s">
        <v>39</v>
      </c>
      <c r="G59" s="42">
        <f>49500000/1.12</f>
        <v>44196428.571428567</v>
      </c>
      <c r="H59" s="42">
        <f>G59</f>
        <v>44196428.571428567</v>
      </c>
      <c r="I59" s="40" t="s">
        <v>23</v>
      </c>
      <c r="J59" s="41" t="s">
        <v>118</v>
      </c>
    </row>
    <row r="60" spans="1:10" ht="31.5" x14ac:dyDescent="0.25">
      <c r="A60" s="36">
        <v>50</v>
      </c>
      <c r="B60" s="32" t="s">
        <v>142</v>
      </c>
      <c r="C60" s="37" t="s">
        <v>31</v>
      </c>
      <c r="D60" s="32" t="s">
        <v>102</v>
      </c>
      <c r="E60" s="38">
        <v>1</v>
      </c>
      <c r="F60" s="38" t="s">
        <v>115</v>
      </c>
      <c r="G60" s="42"/>
      <c r="H60" s="42"/>
      <c r="I60" s="40" t="s">
        <v>23</v>
      </c>
      <c r="J60" s="41" t="s">
        <v>129</v>
      </c>
    </row>
    <row r="61" spans="1:10" ht="31.5" x14ac:dyDescent="0.25">
      <c r="A61" s="36">
        <v>51</v>
      </c>
      <c r="B61" s="32" t="s">
        <v>143</v>
      </c>
      <c r="C61" s="37" t="s">
        <v>31</v>
      </c>
      <c r="D61" s="32" t="s">
        <v>212</v>
      </c>
      <c r="E61" s="38">
        <v>1</v>
      </c>
      <c r="F61" s="38" t="s">
        <v>115</v>
      </c>
      <c r="G61" s="33">
        <v>2178620.54</v>
      </c>
      <c r="H61" s="42">
        <f t="shared" ref="H61:H67" si="9">G61*E61</f>
        <v>2178620.54</v>
      </c>
      <c r="I61" s="40" t="s">
        <v>23</v>
      </c>
      <c r="J61" s="41" t="s">
        <v>185</v>
      </c>
    </row>
    <row r="62" spans="1:10" ht="31.5" x14ac:dyDescent="0.25">
      <c r="A62" s="36">
        <v>52</v>
      </c>
      <c r="B62" s="32" t="s">
        <v>144</v>
      </c>
      <c r="C62" s="37" t="s">
        <v>31</v>
      </c>
      <c r="D62" s="32" t="s">
        <v>145</v>
      </c>
      <c r="E62" s="38">
        <v>6</v>
      </c>
      <c r="F62" s="38" t="s">
        <v>39</v>
      </c>
      <c r="G62" s="42">
        <v>1010214.28</v>
      </c>
      <c r="H62" s="42">
        <f t="shared" si="9"/>
        <v>6061285.6799999997</v>
      </c>
      <c r="I62" s="40" t="s">
        <v>23</v>
      </c>
      <c r="J62" s="41" t="s">
        <v>129</v>
      </c>
    </row>
    <row r="63" spans="1:10" ht="31.5" x14ac:dyDescent="0.25">
      <c r="A63" s="36">
        <v>53</v>
      </c>
      <c r="B63" s="32" t="s">
        <v>146</v>
      </c>
      <c r="C63" s="37" t="s">
        <v>27</v>
      </c>
      <c r="D63" s="32" t="s">
        <v>147</v>
      </c>
      <c r="E63" s="38">
        <v>44</v>
      </c>
      <c r="F63" s="38" t="s">
        <v>148</v>
      </c>
      <c r="G63" s="42">
        <v>14800</v>
      </c>
      <c r="H63" s="42">
        <f t="shared" si="9"/>
        <v>651200</v>
      </c>
      <c r="I63" s="40" t="s">
        <v>23</v>
      </c>
      <c r="J63" s="41" t="s">
        <v>129</v>
      </c>
    </row>
    <row r="64" spans="1:10" ht="31.5" x14ac:dyDescent="0.25">
      <c r="A64" s="36">
        <v>54</v>
      </c>
      <c r="B64" s="32" t="s">
        <v>171</v>
      </c>
      <c r="C64" s="46" t="s">
        <v>150</v>
      </c>
      <c r="D64" s="32" t="s">
        <v>213</v>
      </c>
      <c r="E64" s="32">
        <v>1</v>
      </c>
      <c r="F64" s="32" t="s">
        <v>115</v>
      </c>
      <c r="G64" s="33">
        <v>712946.43</v>
      </c>
      <c r="H64" s="42">
        <f t="shared" si="9"/>
        <v>712946.43</v>
      </c>
      <c r="I64" s="48" t="s">
        <v>23</v>
      </c>
      <c r="J64" s="49" t="s">
        <v>185</v>
      </c>
    </row>
    <row r="65" spans="1:10 16384:16384" ht="31.5" x14ac:dyDescent="0.25">
      <c r="A65" s="36">
        <v>55</v>
      </c>
      <c r="B65" s="32" t="s">
        <v>173</v>
      </c>
      <c r="C65" s="46" t="s">
        <v>150</v>
      </c>
      <c r="D65" s="47" t="s">
        <v>174</v>
      </c>
      <c r="E65" s="32">
        <v>1</v>
      </c>
      <c r="F65" s="32" t="s">
        <v>115</v>
      </c>
      <c r="G65" s="42">
        <v>282053.57</v>
      </c>
      <c r="H65" s="42">
        <f t="shared" si="9"/>
        <v>282053.57</v>
      </c>
      <c r="I65" s="48" t="s">
        <v>23</v>
      </c>
      <c r="J65" s="49" t="s">
        <v>129</v>
      </c>
    </row>
    <row r="66" spans="1:10 16384:16384" ht="31.5" x14ac:dyDescent="0.25">
      <c r="A66" s="36">
        <v>56</v>
      </c>
      <c r="B66" s="32" t="s">
        <v>172</v>
      </c>
      <c r="C66" s="46" t="s">
        <v>150</v>
      </c>
      <c r="D66" s="47" t="s">
        <v>175</v>
      </c>
      <c r="E66" s="32">
        <v>1</v>
      </c>
      <c r="F66" s="32" t="s">
        <v>115</v>
      </c>
      <c r="G66" s="42">
        <v>78125</v>
      </c>
      <c r="H66" s="42">
        <f t="shared" si="9"/>
        <v>78125</v>
      </c>
      <c r="I66" s="48" t="s">
        <v>23</v>
      </c>
      <c r="J66" s="49" t="s">
        <v>129</v>
      </c>
    </row>
    <row r="67" spans="1:10 16384:16384" ht="31.5" x14ac:dyDescent="0.25">
      <c r="A67" s="36">
        <v>57</v>
      </c>
      <c r="B67" s="32" t="s">
        <v>149</v>
      </c>
      <c r="C67" s="46" t="s">
        <v>150</v>
      </c>
      <c r="D67" s="47" t="s">
        <v>151</v>
      </c>
      <c r="E67" s="50">
        <v>4</v>
      </c>
      <c r="F67" s="32" t="s">
        <v>115</v>
      </c>
      <c r="G67" s="33">
        <v>228439</v>
      </c>
      <c r="H67" s="33">
        <f t="shared" si="9"/>
        <v>913756</v>
      </c>
      <c r="I67" s="48" t="s">
        <v>23</v>
      </c>
      <c r="J67" s="49" t="s">
        <v>176</v>
      </c>
    </row>
    <row r="68" spans="1:10 16384:16384" ht="31.5" x14ac:dyDescent="0.25">
      <c r="A68" s="36">
        <v>58</v>
      </c>
      <c r="B68" s="50" t="s">
        <v>152</v>
      </c>
      <c r="C68" s="46" t="s">
        <v>150</v>
      </c>
      <c r="D68" s="47" t="s">
        <v>153</v>
      </c>
      <c r="E68" s="32">
        <v>1</v>
      </c>
      <c r="F68" s="32" t="s">
        <v>115</v>
      </c>
      <c r="G68" s="51">
        <v>214642</v>
      </c>
      <c r="H68" s="33">
        <f t="shared" ref="H68:H71" si="10">G68*E68</f>
        <v>214642</v>
      </c>
      <c r="I68" s="48" t="s">
        <v>23</v>
      </c>
      <c r="J68" s="49" t="s">
        <v>176</v>
      </c>
    </row>
    <row r="69" spans="1:10 16384:16384" ht="47.25" x14ac:dyDescent="0.25">
      <c r="A69" s="36">
        <v>59</v>
      </c>
      <c r="B69" s="50" t="s">
        <v>154</v>
      </c>
      <c r="C69" s="46" t="s">
        <v>150</v>
      </c>
      <c r="D69" s="47" t="s">
        <v>155</v>
      </c>
      <c r="E69" s="32">
        <v>3</v>
      </c>
      <c r="F69" s="32" t="s">
        <v>115</v>
      </c>
      <c r="G69" s="51">
        <v>40769</v>
      </c>
      <c r="H69" s="33">
        <f t="shared" si="10"/>
        <v>122307</v>
      </c>
      <c r="I69" s="48" t="s">
        <v>23</v>
      </c>
      <c r="J69" s="49" t="s">
        <v>176</v>
      </c>
    </row>
    <row r="70" spans="1:10 16384:16384" ht="31.5" x14ac:dyDescent="0.25">
      <c r="A70" s="36">
        <v>60</v>
      </c>
      <c r="B70" s="50" t="s">
        <v>156</v>
      </c>
      <c r="C70" s="46" t="s">
        <v>150</v>
      </c>
      <c r="D70" s="47" t="s">
        <v>157</v>
      </c>
      <c r="E70" s="32">
        <v>1</v>
      </c>
      <c r="F70" s="32" t="s">
        <v>115</v>
      </c>
      <c r="G70" s="51">
        <v>130980</v>
      </c>
      <c r="H70" s="33">
        <f t="shared" si="10"/>
        <v>130980</v>
      </c>
      <c r="I70" s="48" t="s">
        <v>23</v>
      </c>
      <c r="J70" s="49" t="s">
        <v>176</v>
      </c>
    </row>
    <row r="71" spans="1:10 16384:16384" ht="31.5" x14ac:dyDescent="0.25">
      <c r="A71" s="36">
        <v>61</v>
      </c>
      <c r="B71" s="50" t="s">
        <v>158</v>
      </c>
      <c r="C71" s="46" t="s">
        <v>150</v>
      </c>
      <c r="D71" s="47" t="s">
        <v>177</v>
      </c>
      <c r="E71" s="32">
        <v>2</v>
      </c>
      <c r="F71" s="32" t="s">
        <v>115</v>
      </c>
      <c r="G71" s="51">
        <v>141069</v>
      </c>
      <c r="H71" s="33">
        <f t="shared" si="10"/>
        <v>282138</v>
      </c>
      <c r="I71" s="48" t="s">
        <v>23</v>
      </c>
      <c r="J71" s="49" t="s">
        <v>176</v>
      </c>
    </row>
    <row r="72" spans="1:10 16384:16384" ht="31.5" x14ac:dyDescent="0.25">
      <c r="A72" s="36">
        <v>62</v>
      </c>
      <c r="B72" s="50" t="s">
        <v>159</v>
      </c>
      <c r="C72" s="46" t="s">
        <v>150</v>
      </c>
      <c r="D72" s="47" t="s">
        <v>160</v>
      </c>
      <c r="E72" s="32">
        <v>3</v>
      </c>
      <c r="F72" s="32" t="s">
        <v>115</v>
      </c>
      <c r="G72" s="51">
        <v>422892</v>
      </c>
      <c r="H72" s="33">
        <f>G72*E72</f>
        <v>1268676</v>
      </c>
      <c r="I72" s="48" t="s">
        <v>23</v>
      </c>
      <c r="J72" s="49" t="s">
        <v>176</v>
      </c>
    </row>
    <row r="73" spans="1:10 16384:16384" ht="31.5" x14ac:dyDescent="0.25">
      <c r="A73" s="36">
        <v>63</v>
      </c>
      <c r="B73" s="50" t="s">
        <v>161</v>
      </c>
      <c r="C73" s="46" t="s">
        <v>150</v>
      </c>
      <c r="D73" s="47" t="s">
        <v>162</v>
      </c>
      <c r="E73" s="32">
        <v>1</v>
      </c>
      <c r="F73" s="32" t="s">
        <v>115</v>
      </c>
      <c r="G73" s="51">
        <v>203727</v>
      </c>
      <c r="H73" s="33">
        <f t="shared" ref="H73:H77" si="11">G73*E73</f>
        <v>203727</v>
      </c>
      <c r="I73" s="48" t="s">
        <v>23</v>
      </c>
      <c r="J73" s="49" t="s">
        <v>176</v>
      </c>
    </row>
    <row r="74" spans="1:10 16384:16384" ht="43.5" customHeight="1" x14ac:dyDescent="0.25">
      <c r="A74" s="36">
        <v>64</v>
      </c>
      <c r="B74" s="50" t="s">
        <v>163</v>
      </c>
      <c r="C74" s="46" t="s">
        <v>150</v>
      </c>
      <c r="D74" s="47" t="s">
        <v>164</v>
      </c>
      <c r="E74" s="32">
        <v>4</v>
      </c>
      <c r="F74" s="32" t="s">
        <v>115</v>
      </c>
      <c r="G74" s="51">
        <v>133930</v>
      </c>
      <c r="H74" s="33">
        <f>G74*E74</f>
        <v>535720</v>
      </c>
      <c r="I74" s="48" t="s">
        <v>23</v>
      </c>
      <c r="J74" s="49" t="s">
        <v>176</v>
      </c>
    </row>
    <row r="75" spans="1:10 16384:16384" ht="31.5" x14ac:dyDescent="0.25">
      <c r="A75" s="36">
        <v>65</v>
      </c>
      <c r="B75" s="50" t="s">
        <v>165</v>
      </c>
      <c r="C75" s="46" t="s">
        <v>150</v>
      </c>
      <c r="D75" s="47" t="s">
        <v>166</v>
      </c>
      <c r="E75" s="32">
        <v>2</v>
      </c>
      <c r="F75" s="32" t="s">
        <v>115</v>
      </c>
      <c r="G75" s="51">
        <v>130685</v>
      </c>
      <c r="H75" s="33">
        <f t="shared" si="11"/>
        <v>261370</v>
      </c>
      <c r="I75" s="48" t="s">
        <v>23</v>
      </c>
      <c r="J75" s="49" t="s">
        <v>176</v>
      </c>
    </row>
    <row r="76" spans="1:10 16384:16384" ht="31.5" x14ac:dyDescent="0.25">
      <c r="A76" s="36">
        <v>66</v>
      </c>
      <c r="B76" s="50" t="s">
        <v>167</v>
      </c>
      <c r="C76" s="46" t="s">
        <v>150</v>
      </c>
      <c r="D76" s="47" t="s">
        <v>168</v>
      </c>
      <c r="E76" s="32">
        <v>3</v>
      </c>
      <c r="F76" s="32" t="s">
        <v>115</v>
      </c>
      <c r="G76" s="51">
        <v>52816.800000000003</v>
      </c>
      <c r="H76" s="33">
        <f t="shared" si="11"/>
        <v>158450.40000000002</v>
      </c>
      <c r="I76" s="48" t="s">
        <v>23</v>
      </c>
      <c r="J76" s="49" t="s">
        <v>176</v>
      </c>
    </row>
    <row r="77" spans="1:10 16384:16384" ht="31.5" x14ac:dyDescent="0.25">
      <c r="A77" s="36">
        <v>67</v>
      </c>
      <c r="B77" s="50" t="s">
        <v>169</v>
      </c>
      <c r="C77" s="46" t="s">
        <v>150</v>
      </c>
      <c r="D77" s="47" t="s">
        <v>170</v>
      </c>
      <c r="E77" s="32">
        <v>1</v>
      </c>
      <c r="F77" s="32" t="s">
        <v>115</v>
      </c>
      <c r="G77" s="51">
        <v>1116280</v>
      </c>
      <c r="H77" s="33">
        <f t="shared" si="11"/>
        <v>1116280</v>
      </c>
      <c r="I77" s="48" t="s">
        <v>23</v>
      </c>
      <c r="J77" s="49" t="s">
        <v>176</v>
      </c>
    </row>
    <row r="78" spans="1:10 16384:16384" ht="60" x14ac:dyDescent="0.25">
      <c r="A78" s="29">
        <v>68</v>
      </c>
      <c r="B78" s="24" t="s">
        <v>181</v>
      </c>
      <c r="C78" s="25" t="s">
        <v>138</v>
      </c>
      <c r="D78" s="30" t="s">
        <v>182</v>
      </c>
      <c r="E78" s="23">
        <v>1</v>
      </c>
      <c r="F78" s="23" t="s">
        <v>39</v>
      </c>
      <c r="G78" s="31">
        <v>22736607.140000001</v>
      </c>
      <c r="H78" s="33">
        <f>G78*E78</f>
        <v>22736607.140000001</v>
      </c>
      <c r="I78" s="23" t="s">
        <v>81</v>
      </c>
      <c r="J78" s="23" t="s">
        <v>178</v>
      </c>
    </row>
    <row r="79" spans="1:10 16384:16384" s="6" customFormat="1" ht="31.5" x14ac:dyDescent="0.25">
      <c r="A79" s="36">
        <v>69</v>
      </c>
      <c r="B79" s="52" t="s">
        <v>189</v>
      </c>
      <c r="C79" s="46" t="s">
        <v>150</v>
      </c>
      <c r="D79" s="52" t="s">
        <v>190</v>
      </c>
      <c r="E79" s="38">
        <v>3</v>
      </c>
      <c r="F79" s="38" t="s">
        <v>191</v>
      </c>
      <c r="G79" s="53">
        <v>121381</v>
      </c>
      <c r="H79" s="53">
        <f t="shared" ref="H79:H97" si="12">G79*E79</f>
        <v>364143</v>
      </c>
      <c r="I79" s="40" t="s">
        <v>17</v>
      </c>
      <c r="J79" s="54" t="s">
        <v>185</v>
      </c>
      <c r="XFD79" s="55">
        <f t="shared" ref="XFD79:XFD88" si="13">SUM(A79:XFC79)</f>
        <v>485596</v>
      </c>
    </row>
    <row r="80" spans="1:10 16384:16384" s="6" customFormat="1" ht="31.5" x14ac:dyDescent="0.25">
      <c r="A80" s="29">
        <v>70</v>
      </c>
      <c r="B80" s="52" t="s">
        <v>192</v>
      </c>
      <c r="C80" s="46" t="s">
        <v>150</v>
      </c>
      <c r="D80" s="52" t="s">
        <v>193</v>
      </c>
      <c r="E80" s="38">
        <v>3</v>
      </c>
      <c r="F80" s="38" t="s">
        <v>191</v>
      </c>
      <c r="G80" s="53">
        <v>53061</v>
      </c>
      <c r="H80" s="53">
        <f t="shared" si="12"/>
        <v>159183</v>
      </c>
      <c r="I80" s="40" t="s">
        <v>17</v>
      </c>
      <c r="J80" s="54" t="s">
        <v>185</v>
      </c>
      <c r="XFD80" s="55">
        <f t="shared" si="13"/>
        <v>212317</v>
      </c>
    </row>
    <row r="81" spans="1:10 16384:16384" s="6" customFormat="1" ht="31.5" x14ac:dyDescent="0.25">
      <c r="A81" s="36">
        <v>71</v>
      </c>
      <c r="B81" s="52" t="s">
        <v>194</v>
      </c>
      <c r="C81" s="46" t="s">
        <v>150</v>
      </c>
      <c r="D81" s="52" t="s">
        <v>195</v>
      </c>
      <c r="E81" s="38">
        <v>1</v>
      </c>
      <c r="F81" s="38" t="s">
        <v>191</v>
      </c>
      <c r="G81" s="53">
        <v>326189</v>
      </c>
      <c r="H81" s="53">
        <f t="shared" si="12"/>
        <v>326189</v>
      </c>
      <c r="I81" s="40" t="s">
        <v>17</v>
      </c>
      <c r="J81" s="54" t="s">
        <v>185</v>
      </c>
      <c r="XFD81" s="55">
        <f t="shared" si="13"/>
        <v>652450</v>
      </c>
    </row>
    <row r="82" spans="1:10 16384:16384" s="6" customFormat="1" ht="31.5" x14ac:dyDescent="0.25">
      <c r="A82" s="29">
        <v>72</v>
      </c>
      <c r="B82" s="52" t="s">
        <v>196</v>
      </c>
      <c r="C82" s="46" t="s">
        <v>150</v>
      </c>
      <c r="D82" s="52" t="s">
        <v>197</v>
      </c>
      <c r="E82" s="38">
        <v>1</v>
      </c>
      <c r="F82" s="38" t="s">
        <v>191</v>
      </c>
      <c r="G82" s="53">
        <v>277828</v>
      </c>
      <c r="H82" s="53">
        <f t="shared" si="12"/>
        <v>277828</v>
      </c>
      <c r="I82" s="40" t="s">
        <v>17</v>
      </c>
      <c r="J82" s="54" t="s">
        <v>185</v>
      </c>
      <c r="XFD82" s="55">
        <f t="shared" si="13"/>
        <v>555729</v>
      </c>
    </row>
    <row r="83" spans="1:10 16384:16384" s="6" customFormat="1" ht="31.5" x14ac:dyDescent="0.25">
      <c r="A83" s="36">
        <v>73</v>
      </c>
      <c r="B83" s="52" t="s">
        <v>198</v>
      </c>
      <c r="C83" s="46" t="s">
        <v>150</v>
      </c>
      <c r="D83" s="52" t="s">
        <v>199</v>
      </c>
      <c r="E83" s="38">
        <v>3</v>
      </c>
      <c r="F83" s="38" t="s">
        <v>191</v>
      </c>
      <c r="G83" s="53">
        <v>64309</v>
      </c>
      <c r="H83" s="53">
        <f t="shared" si="12"/>
        <v>192927</v>
      </c>
      <c r="I83" s="40" t="s">
        <v>17</v>
      </c>
      <c r="J83" s="54" t="s">
        <v>185</v>
      </c>
      <c r="XFD83" s="55">
        <f t="shared" si="13"/>
        <v>257312</v>
      </c>
    </row>
    <row r="84" spans="1:10 16384:16384" s="6" customFormat="1" ht="31.5" x14ac:dyDescent="0.25">
      <c r="A84" s="29">
        <v>74</v>
      </c>
      <c r="B84" s="52" t="s">
        <v>200</v>
      </c>
      <c r="C84" s="46" t="s">
        <v>150</v>
      </c>
      <c r="D84" s="52" t="s">
        <v>201</v>
      </c>
      <c r="E84" s="38">
        <v>2</v>
      </c>
      <c r="F84" s="38" t="s">
        <v>191</v>
      </c>
      <c r="G84" s="53">
        <v>62628</v>
      </c>
      <c r="H84" s="53">
        <f t="shared" si="12"/>
        <v>125256</v>
      </c>
      <c r="I84" s="40" t="s">
        <v>17</v>
      </c>
      <c r="J84" s="54" t="s">
        <v>185</v>
      </c>
      <c r="XFD84" s="55">
        <f t="shared" si="13"/>
        <v>187960</v>
      </c>
    </row>
    <row r="85" spans="1:10 16384:16384" s="6" customFormat="1" ht="31.5" x14ac:dyDescent="0.25">
      <c r="A85" s="36">
        <v>75</v>
      </c>
      <c r="B85" s="52" t="s">
        <v>202</v>
      </c>
      <c r="C85" s="46" t="s">
        <v>150</v>
      </c>
      <c r="D85" s="52" t="s">
        <v>203</v>
      </c>
      <c r="E85" s="38">
        <v>1</v>
      </c>
      <c r="F85" s="38" t="s">
        <v>191</v>
      </c>
      <c r="G85" s="53">
        <v>62054</v>
      </c>
      <c r="H85" s="53">
        <f t="shared" si="12"/>
        <v>62054</v>
      </c>
      <c r="I85" s="40" t="s">
        <v>17</v>
      </c>
      <c r="J85" s="54" t="s">
        <v>185</v>
      </c>
      <c r="XFD85" s="55">
        <f t="shared" si="13"/>
        <v>124184</v>
      </c>
    </row>
    <row r="86" spans="1:10 16384:16384" s="6" customFormat="1" ht="31.5" x14ac:dyDescent="0.25">
      <c r="A86" s="29">
        <v>76</v>
      </c>
      <c r="B86" s="52" t="s">
        <v>204</v>
      </c>
      <c r="C86" s="46" t="s">
        <v>150</v>
      </c>
      <c r="D86" s="52" t="s">
        <v>205</v>
      </c>
      <c r="E86" s="38">
        <v>4</v>
      </c>
      <c r="F86" s="38" t="s">
        <v>191</v>
      </c>
      <c r="G86" s="53">
        <v>84730</v>
      </c>
      <c r="H86" s="53">
        <f t="shared" si="12"/>
        <v>338920</v>
      </c>
      <c r="I86" s="40" t="s">
        <v>17</v>
      </c>
      <c r="J86" s="54" t="s">
        <v>185</v>
      </c>
      <c r="XFD86" s="55">
        <f t="shared" si="13"/>
        <v>423730</v>
      </c>
    </row>
    <row r="87" spans="1:10 16384:16384" s="6" customFormat="1" ht="31.5" x14ac:dyDescent="0.25">
      <c r="A87" s="36">
        <v>77</v>
      </c>
      <c r="B87" s="52" t="s">
        <v>206</v>
      </c>
      <c r="C87" s="46" t="s">
        <v>150</v>
      </c>
      <c r="D87" s="52" t="s">
        <v>207</v>
      </c>
      <c r="E87" s="38">
        <v>4</v>
      </c>
      <c r="F87" s="38" t="s">
        <v>191</v>
      </c>
      <c r="G87" s="53">
        <v>30053</v>
      </c>
      <c r="H87" s="53">
        <f t="shared" si="12"/>
        <v>120212</v>
      </c>
      <c r="I87" s="40" t="s">
        <v>17</v>
      </c>
      <c r="J87" s="54" t="s">
        <v>185</v>
      </c>
      <c r="XFD87" s="55">
        <f t="shared" si="13"/>
        <v>150346</v>
      </c>
    </row>
    <row r="88" spans="1:10 16384:16384" s="6" customFormat="1" ht="31.5" x14ac:dyDescent="0.25">
      <c r="A88" s="29">
        <v>78</v>
      </c>
      <c r="B88" s="52" t="s">
        <v>208</v>
      </c>
      <c r="C88" s="46" t="s">
        <v>150</v>
      </c>
      <c r="D88" s="52" t="s">
        <v>209</v>
      </c>
      <c r="E88" s="38">
        <v>30</v>
      </c>
      <c r="F88" s="38" t="s">
        <v>191</v>
      </c>
      <c r="G88" s="53">
        <v>13242</v>
      </c>
      <c r="H88" s="53">
        <f t="shared" si="12"/>
        <v>397260</v>
      </c>
      <c r="I88" s="40" t="s">
        <v>17</v>
      </c>
      <c r="J88" s="54" t="s">
        <v>185</v>
      </c>
      <c r="XFD88" s="55">
        <f t="shared" si="13"/>
        <v>410610</v>
      </c>
    </row>
    <row r="89" spans="1:10 16384:16384" s="6" customFormat="1" ht="63" x14ac:dyDescent="0.25">
      <c r="A89" s="65">
        <v>79</v>
      </c>
      <c r="B89" s="63" t="s">
        <v>210</v>
      </c>
      <c r="C89" s="66" t="s">
        <v>138</v>
      </c>
      <c r="D89" s="52" t="s">
        <v>211</v>
      </c>
      <c r="E89" s="38">
        <v>1</v>
      </c>
      <c r="F89" s="38" t="s">
        <v>39</v>
      </c>
      <c r="G89" s="64">
        <v>13527056.25</v>
      </c>
      <c r="H89" s="53">
        <f t="shared" si="12"/>
        <v>13527056.25</v>
      </c>
      <c r="I89" s="40" t="s">
        <v>17</v>
      </c>
      <c r="J89" s="54" t="s">
        <v>185</v>
      </c>
      <c r="XFD89" s="55"/>
    </row>
    <row r="90" spans="1:10 16384:16384" s="6" customFormat="1" ht="99" customHeight="1" x14ac:dyDescent="0.25">
      <c r="A90" s="29">
        <v>80</v>
      </c>
      <c r="B90" s="52" t="s">
        <v>214</v>
      </c>
      <c r="C90" s="46" t="s">
        <v>150</v>
      </c>
      <c r="D90" s="52" t="s">
        <v>215</v>
      </c>
      <c r="E90" s="38">
        <v>5</v>
      </c>
      <c r="F90" s="38" t="s">
        <v>39</v>
      </c>
      <c r="G90" s="64">
        <v>409900</v>
      </c>
      <c r="H90" s="53">
        <f t="shared" si="12"/>
        <v>2049500</v>
      </c>
      <c r="I90" s="40" t="s">
        <v>17</v>
      </c>
      <c r="J90" s="54" t="s">
        <v>185</v>
      </c>
      <c r="XFD90" s="55"/>
    </row>
    <row r="91" spans="1:10 16384:16384" s="6" customFormat="1" ht="40.5" customHeight="1" x14ac:dyDescent="0.25">
      <c r="A91" s="65">
        <v>81</v>
      </c>
      <c r="B91" s="52" t="s">
        <v>216</v>
      </c>
      <c r="C91" s="46" t="s">
        <v>150</v>
      </c>
      <c r="D91" s="52" t="s">
        <v>217</v>
      </c>
      <c r="E91" s="38">
        <v>1</v>
      </c>
      <c r="F91" s="38" t="s">
        <v>77</v>
      </c>
      <c r="G91" s="64">
        <v>2053572</v>
      </c>
      <c r="H91" s="53">
        <f t="shared" si="12"/>
        <v>2053572</v>
      </c>
      <c r="I91" s="40" t="s">
        <v>17</v>
      </c>
      <c r="J91" s="54" t="s">
        <v>185</v>
      </c>
      <c r="XFD91" s="55"/>
    </row>
    <row r="92" spans="1:10 16384:16384" s="6" customFormat="1" ht="45" customHeight="1" x14ac:dyDescent="0.25">
      <c r="A92" s="29">
        <v>82</v>
      </c>
      <c r="B92" s="52" t="s">
        <v>216</v>
      </c>
      <c r="C92" s="46" t="s">
        <v>150</v>
      </c>
      <c r="D92" s="52" t="s">
        <v>218</v>
      </c>
      <c r="E92" s="38">
        <v>1</v>
      </c>
      <c r="F92" s="38" t="s">
        <v>77</v>
      </c>
      <c r="G92" s="64">
        <v>5696429</v>
      </c>
      <c r="H92" s="53">
        <f t="shared" si="12"/>
        <v>5696429</v>
      </c>
      <c r="I92" s="40" t="s">
        <v>17</v>
      </c>
      <c r="J92" s="54" t="s">
        <v>185</v>
      </c>
      <c r="XFD92" s="55"/>
    </row>
    <row r="93" spans="1:10 16384:16384" s="6" customFormat="1" ht="45" customHeight="1" x14ac:dyDescent="0.25">
      <c r="A93" s="65">
        <v>83</v>
      </c>
      <c r="B93" s="69" t="s">
        <v>221</v>
      </c>
      <c r="C93" s="46" t="s">
        <v>150</v>
      </c>
      <c r="D93" s="52" t="s">
        <v>223</v>
      </c>
      <c r="E93" s="38">
        <v>1</v>
      </c>
      <c r="F93" s="38" t="s">
        <v>77</v>
      </c>
      <c r="G93" s="64">
        <v>3723214</v>
      </c>
      <c r="H93" s="53">
        <f t="shared" si="12"/>
        <v>3723214</v>
      </c>
      <c r="I93" s="40" t="s">
        <v>17</v>
      </c>
      <c r="J93" s="54" t="s">
        <v>185</v>
      </c>
      <c r="XFD93" s="55"/>
    </row>
    <row r="94" spans="1:10 16384:16384" s="6" customFormat="1" ht="45" customHeight="1" x14ac:dyDescent="0.25">
      <c r="A94" s="29">
        <v>84</v>
      </c>
      <c r="B94" s="69" t="s">
        <v>222</v>
      </c>
      <c r="C94" s="46" t="s">
        <v>150</v>
      </c>
      <c r="D94" s="52" t="s">
        <v>224</v>
      </c>
      <c r="E94" s="38">
        <v>1</v>
      </c>
      <c r="F94" s="38" t="s">
        <v>77</v>
      </c>
      <c r="G94" s="64">
        <v>3517857</v>
      </c>
      <c r="H94" s="53">
        <f t="shared" si="12"/>
        <v>3517857</v>
      </c>
      <c r="I94" s="40" t="s">
        <v>17</v>
      </c>
      <c r="J94" s="54" t="s">
        <v>185</v>
      </c>
      <c r="XFD94" s="55"/>
    </row>
    <row r="95" spans="1:10 16384:16384" s="6" customFormat="1" ht="45" customHeight="1" x14ac:dyDescent="0.25">
      <c r="A95" s="29">
        <v>85</v>
      </c>
      <c r="B95" s="69" t="s">
        <v>225</v>
      </c>
      <c r="C95" s="46" t="s">
        <v>34</v>
      </c>
      <c r="D95" s="52" t="s">
        <v>226</v>
      </c>
      <c r="E95" s="38">
        <v>1</v>
      </c>
      <c r="F95" s="38" t="s">
        <v>39</v>
      </c>
      <c r="G95" s="64">
        <v>2278571.4300000002</v>
      </c>
      <c r="H95" s="53">
        <f t="shared" si="12"/>
        <v>2278571.4300000002</v>
      </c>
      <c r="I95" s="40" t="s">
        <v>17</v>
      </c>
      <c r="J95" s="54" t="s">
        <v>185</v>
      </c>
      <c r="XFD95" s="55"/>
    </row>
    <row r="96" spans="1:10 16384:16384" s="62" customFormat="1" ht="45" customHeight="1" x14ac:dyDescent="0.25">
      <c r="A96" s="56">
        <v>86</v>
      </c>
      <c r="B96" s="70" t="s">
        <v>229</v>
      </c>
      <c r="C96" s="67" t="s">
        <v>47</v>
      </c>
      <c r="D96" s="70" t="s">
        <v>231</v>
      </c>
      <c r="E96" s="57">
        <v>1</v>
      </c>
      <c r="F96" s="57" t="s">
        <v>39</v>
      </c>
      <c r="G96" s="71">
        <v>247590</v>
      </c>
      <c r="H96" s="58">
        <f t="shared" si="12"/>
        <v>247590</v>
      </c>
      <c r="I96" s="59" t="s">
        <v>17</v>
      </c>
      <c r="J96" s="60" t="s">
        <v>227</v>
      </c>
      <c r="XFD96" s="61"/>
    </row>
    <row r="97" spans="1:10 16384:16384" s="62" customFormat="1" ht="45" customHeight="1" x14ac:dyDescent="0.25">
      <c r="A97" s="56">
        <v>87</v>
      </c>
      <c r="B97" s="70" t="s">
        <v>230</v>
      </c>
      <c r="C97" s="67" t="s">
        <v>47</v>
      </c>
      <c r="D97" s="70" t="s">
        <v>232</v>
      </c>
      <c r="E97" s="57">
        <v>1</v>
      </c>
      <c r="F97" s="57" t="s">
        <v>39</v>
      </c>
      <c r="G97" s="71">
        <v>451287</v>
      </c>
      <c r="H97" s="58">
        <f t="shared" si="12"/>
        <v>451287</v>
      </c>
      <c r="I97" s="59" t="s">
        <v>17</v>
      </c>
      <c r="J97" s="60" t="s">
        <v>227</v>
      </c>
      <c r="XFD97" s="61"/>
    </row>
    <row r="98" spans="1:10 16384:16384" x14ac:dyDescent="0.25">
      <c r="A98" s="72" t="s">
        <v>10</v>
      </c>
      <c r="B98" s="74"/>
      <c r="C98" s="14" t="s">
        <v>11</v>
      </c>
      <c r="D98" s="14" t="s">
        <v>11</v>
      </c>
      <c r="E98" s="14" t="s">
        <v>11</v>
      </c>
      <c r="F98" s="14"/>
      <c r="G98" s="11" t="s">
        <v>11</v>
      </c>
      <c r="H98" s="12">
        <f>SUM(H11:H97)</f>
        <v>194518945.84714288</v>
      </c>
      <c r="I98" s="14" t="s">
        <v>11</v>
      </c>
      <c r="J98" s="5"/>
    </row>
    <row r="99" spans="1:10 16384:16384" ht="15" customHeight="1" x14ac:dyDescent="0.25">
      <c r="A99" s="72" t="s">
        <v>12</v>
      </c>
      <c r="B99" s="73"/>
      <c r="C99" s="73"/>
      <c r="D99" s="73"/>
      <c r="E99" s="73"/>
      <c r="F99" s="73"/>
      <c r="G99" s="73"/>
      <c r="H99" s="73"/>
      <c r="I99" s="74"/>
      <c r="J99" s="5"/>
    </row>
    <row r="100" spans="1:10 16384:16384" ht="30" x14ac:dyDescent="0.25">
      <c r="A100" s="29">
        <v>1</v>
      </c>
      <c r="B100" s="24" t="s">
        <v>186</v>
      </c>
      <c r="C100" s="19" t="s">
        <v>31</v>
      </c>
      <c r="D100" s="30" t="s">
        <v>187</v>
      </c>
      <c r="E100" s="23">
        <v>1</v>
      </c>
      <c r="F100" s="23" t="s">
        <v>188</v>
      </c>
      <c r="G100" s="31"/>
      <c r="H100" s="33">
        <v>299000</v>
      </c>
      <c r="I100" s="23" t="s">
        <v>17</v>
      </c>
      <c r="J100" s="23" t="s">
        <v>185</v>
      </c>
    </row>
    <row r="101" spans="1:10 16384:16384" x14ac:dyDescent="0.25">
      <c r="A101" s="72" t="s">
        <v>13</v>
      </c>
      <c r="B101" s="74"/>
      <c r="C101" s="1" t="s">
        <v>11</v>
      </c>
      <c r="D101" s="1" t="s">
        <v>11</v>
      </c>
      <c r="E101" s="1" t="s">
        <v>11</v>
      </c>
      <c r="F101" s="1"/>
      <c r="G101" s="13" t="s">
        <v>11</v>
      </c>
      <c r="H101" s="9">
        <f>SUM(H100)</f>
        <v>299000</v>
      </c>
      <c r="I101" s="1" t="s">
        <v>11</v>
      </c>
      <c r="J101" s="5"/>
    </row>
    <row r="102" spans="1:10 16384:16384" x14ac:dyDescent="0.25">
      <c r="A102" s="72" t="s">
        <v>14</v>
      </c>
      <c r="B102" s="73"/>
      <c r="C102" s="73"/>
      <c r="D102" s="73"/>
      <c r="E102" s="73"/>
      <c r="F102" s="73"/>
      <c r="G102" s="73"/>
      <c r="H102" s="73"/>
      <c r="I102" s="73"/>
      <c r="J102" s="74"/>
    </row>
    <row r="103" spans="1:10 16384:16384" ht="45" x14ac:dyDescent="0.25">
      <c r="A103" s="17">
        <v>1</v>
      </c>
      <c r="B103" s="18" t="s">
        <v>25</v>
      </c>
      <c r="C103" s="19" t="s">
        <v>27</v>
      </c>
      <c r="D103" s="18" t="s">
        <v>26</v>
      </c>
      <c r="E103" s="18">
        <v>1</v>
      </c>
      <c r="F103" s="18" t="s">
        <v>22</v>
      </c>
      <c r="G103" s="20"/>
      <c r="H103" s="20">
        <f>26500*12</f>
        <v>318000</v>
      </c>
      <c r="I103" s="21" t="s">
        <v>23</v>
      </c>
      <c r="J103" s="22" t="s">
        <v>24</v>
      </c>
    </row>
    <row r="104" spans="1:10 16384:16384" ht="30" x14ac:dyDescent="0.25">
      <c r="A104" s="17">
        <v>2</v>
      </c>
      <c r="B104" s="18" t="s">
        <v>30</v>
      </c>
      <c r="C104" s="19" t="s">
        <v>31</v>
      </c>
      <c r="D104" s="18" t="s">
        <v>32</v>
      </c>
      <c r="E104" s="18">
        <v>1</v>
      </c>
      <c r="F104" s="18" t="s">
        <v>22</v>
      </c>
      <c r="G104" s="20"/>
      <c r="H104" s="20">
        <v>1845000</v>
      </c>
      <c r="I104" s="21" t="s">
        <v>17</v>
      </c>
      <c r="J104" s="22" t="s">
        <v>24</v>
      </c>
    </row>
    <row r="105" spans="1:10 16384:16384" ht="45" x14ac:dyDescent="0.25">
      <c r="A105" s="17">
        <v>3</v>
      </c>
      <c r="B105" s="18" t="s">
        <v>46</v>
      </c>
      <c r="C105" s="19" t="s">
        <v>47</v>
      </c>
      <c r="D105" s="18" t="s">
        <v>48</v>
      </c>
      <c r="E105" s="18">
        <v>1</v>
      </c>
      <c r="F105" s="18" t="s">
        <v>28</v>
      </c>
      <c r="G105" s="20"/>
      <c r="H105" s="20">
        <v>528900</v>
      </c>
      <c r="I105" s="21" t="s">
        <v>17</v>
      </c>
      <c r="J105" s="22" t="s">
        <v>71</v>
      </c>
    </row>
    <row r="106" spans="1:10 16384:16384" ht="30" x14ac:dyDescent="0.25">
      <c r="A106" s="17">
        <v>4</v>
      </c>
      <c r="B106" s="18" t="s">
        <v>49</v>
      </c>
      <c r="C106" s="19" t="s">
        <v>47</v>
      </c>
      <c r="D106" s="18" t="s">
        <v>50</v>
      </c>
      <c r="E106" s="18">
        <v>1</v>
      </c>
      <c r="F106" s="18" t="s">
        <v>28</v>
      </c>
      <c r="G106" s="20"/>
      <c r="H106" s="20">
        <v>44642.86</v>
      </c>
      <c r="I106" s="21" t="s">
        <v>17</v>
      </c>
      <c r="J106" s="22" t="s">
        <v>51</v>
      </c>
    </row>
    <row r="107" spans="1:10 16384:16384" ht="30" x14ac:dyDescent="0.25">
      <c r="A107" s="17">
        <v>5</v>
      </c>
      <c r="B107" s="18" t="s">
        <v>58</v>
      </c>
      <c r="C107" s="19" t="s">
        <v>47</v>
      </c>
      <c r="D107" s="18" t="s">
        <v>59</v>
      </c>
      <c r="E107" s="18">
        <v>1</v>
      </c>
      <c r="F107" s="18" t="s">
        <v>28</v>
      </c>
      <c r="G107" s="20"/>
      <c r="H107" s="20">
        <v>27912.5</v>
      </c>
      <c r="I107" s="21" t="s">
        <v>17</v>
      </c>
      <c r="J107" s="22" t="s">
        <v>51</v>
      </c>
    </row>
    <row r="108" spans="1:10 16384:16384" ht="30" x14ac:dyDescent="0.25">
      <c r="A108" s="17">
        <v>6</v>
      </c>
      <c r="B108" s="18" t="s">
        <v>62</v>
      </c>
      <c r="C108" s="19" t="s">
        <v>63</v>
      </c>
      <c r="D108" s="18" t="s">
        <v>64</v>
      </c>
      <c r="E108" s="18">
        <v>1</v>
      </c>
      <c r="F108" s="18" t="s">
        <v>28</v>
      </c>
      <c r="G108" s="20"/>
      <c r="H108" s="20">
        <v>3031740</v>
      </c>
      <c r="I108" s="21" t="s">
        <v>17</v>
      </c>
      <c r="J108" s="22" t="s">
        <v>51</v>
      </c>
    </row>
    <row r="109" spans="1:10 16384:16384" ht="45" x14ac:dyDescent="0.25">
      <c r="A109" s="17">
        <v>7</v>
      </c>
      <c r="B109" s="18" t="s">
        <v>69</v>
      </c>
      <c r="C109" s="19" t="s">
        <v>27</v>
      </c>
      <c r="D109" s="18" t="s">
        <v>70</v>
      </c>
      <c r="E109" s="18">
        <v>1</v>
      </c>
      <c r="F109" s="18" t="s">
        <v>28</v>
      </c>
      <c r="G109" s="20"/>
      <c r="H109" s="20">
        <v>225000</v>
      </c>
      <c r="I109" s="21" t="s">
        <v>17</v>
      </c>
      <c r="J109" s="22" t="s">
        <v>71</v>
      </c>
    </row>
    <row r="110" spans="1:10 16384:16384" ht="30" x14ac:dyDescent="0.25">
      <c r="A110" s="17">
        <v>8</v>
      </c>
      <c r="B110" s="18" t="s">
        <v>116</v>
      </c>
      <c r="C110" s="19" t="s">
        <v>47</v>
      </c>
      <c r="D110" s="18" t="s">
        <v>117</v>
      </c>
      <c r="E110" s="18">
        <v>1</v>
      </c>
      <c r="F110" s="18" t="s">
        <v>28</v>
      </c>
      <c r="G110" s="20"/>
      <c r="H110" s="20">
        <v>214000</v>
      </c>
      <c r="I110" s="21" t="s">
        <v>17</v>
      </c>
      <c r="J110" s="22" t="s">
        <v>118</v>
      </c>
    </row>
    <row r="111" spans="1:10 16384:16384" ht="30" x14ac:dyDescent="0.25">
      <c r="A111" s="17">
        <v>9</v>
      </c>
      <c r="B111" s="18" t="s">
        <v>124</v>
      </c>
      <c r="C111" s="19" t="s">
        <v>47</v>
      </c>
      <c r="D111" s="18" t="s">
        <v>123</v>
      </c>
      <c r="E111" s="18">
        <v>1</v>
      </c>
      <c r="F111" s="18" t="s">
        <v>28</v>
      </c>
      <c r="G111" s="20"/>
      <c r="H111" s="20">
        <v>367080</v>
      </c>
      <c r="I111" s="21" t="s">
        <v>17</v>
      </c>
      <c r="J111" s="22" t="s">
        <v>118</v>
      </c>
    </row>
    <row r="112" spans="1:10 16384:16384" ht="45" x14ac:dyDescent="0.25">
      <c r="A112" s="17">
        <v>10</v>
      </c>
      <c r="B112" s="18" t="s">
        <v>130</v>
      </c>
      <c r="C112" s="19" t="s">
        <v>63</v>
      </c>
      <c r="D112" s="18" t="s">
        <v>131</v>
      </c>
      <c r="E112" s="18">
        <v>1</v>
      </c>
      <c r="F112" s="18" t="s">
        <v>28</v>
      </c>
      <c r="G112" s="20"/>
      <c r="H112" s="20">
        <v>1075000</v>
      </c>
      <c r="I112" s="21" t="s">
        <v>17</v>
      </c>
      <c r="J112" s="22" t="s">
        <v>118</v>
      </c>
    </row>
    <row r="113" spans="1:10" ht="30" x14ac:dyDescent="0.25">
      <c r="A113" s="17">
        <v>11</v>
      </c>
      <c r="B113" s="18" t="s">
        <v>132</v>
      </c>
      <c r="C113" s="19" t="s">
        <v>27</v>
      </c>
      <c r="D113" s="18" t="s">
        <v>102</v>
      </c>
      <c r="E113" s="18">
        <v>1</v>
      </c>
      <c r="F113" s="18" t="s">
        <v>22</v>
      </c>
      <c r="G113" s="20"/>
      <c r="H113" s="20"/>
      <c r="I113" s="21" t="s">
        <v>23</v>
      </c>
      <c r="J113" s="22" t="s">
        <v>129</v>
      </c>
    </row>
    <row r="114" spans="1:10" ht="45" x14ac:dyDescent="0.25">
      <c r="A114" s="17">
        <v>12</v>
      </c>
      <c r="B114" s="18" t="s">
        <v>179</v>
      </c>
      <c r="C114" s="19" t="s">
        <v>47</v>
      </c>
      <c r="D114" s="18" t="s">
        <v>180</v>
      </c>
      <c r="E114" s="18">
        <v>1</v>
      </c>
      <c r="F114" s="18" t="s">
        <v>28</v>
      </c>
      <c r="G114" s="20"/>
      <c r="H114" s="20">
        <v>280000</v>
      </c>
      <c r="I114" s="21" t="s">
        <v>17</v>
      </c>
      <c r="J114" s="22" t="s">
        <v>178</v>
      </c>
    </row>
    <row r="115" spans="1:10" ht="51.75" customHeight="1" x14ac:dyDescent="0.25">
      <c r="A115" s="17">
        <v>13</v>
      </c>
      <c r="B115" s="18" t="s">
        <v>183</v>
      </c>
      <c r="C115" s="19" t="s">
        <v>27</v>
      </c>
      <c r="D115" s="18" t="s">
        <v>184</v>
      </c>
      <c r="E115" s="18">
        <v>1</v>
      </c>
      <c r="F115" s="18" t="s">
        <v>28</v>
      </c>
      <c r="G115" s="20"/>
      <c r="H115" s="20">
        <v>71429</v>
      </c>
      <c r="I115" s="21" t="s">
        <v>17</v>
      </c>
      <c r="J115" s="22" t="s">
        <v>185</v>
      </c>
    </row>
    <row r="116" spans="1:10" ht="51.75" customHeight="1" x14ac:dyDescent="0.25">
      <c r="A116" s="17">
        <v>14</v>
      </c>
      <c r="B116" s="68" t="s">
        <v>219</v>
      </c>
      <c r="C116" s="19" t="s">
        <v>47</v>
      </c>
      <c r="D116" s="18" t="s">
        <v>220</v>
      </c>
      <c r="E116" s="18">
        <v>1</v>
      </c>
      <c r="F116" s="18" t="s">
        <v>28</v>
      </c>
      <c r="G116" s="20"/>
      <c r="H116" s="20">
        <v>150000</v>
      </c>
      <c r="I116" s="21" t="s">
        <v>17</v>
      </c>
      <c r="J116" s="22" t="s">
        <v>185</v>
      </c>
    </row>
    <row r="117" spans="1:10" x14ac:dyDescent="0.25">
      <c r="A117" s="75" t="s">
        <v>15</v>
      </c>
      <c r="B117" s="76"/>
      <c r="C117" s="14" t="s">
        <v>11</v>
      </c>
      <c r="D117" s="14" t="s">
        <v>11</v>
      </c>
      <c r="E117" s="14" t="s">
        <v>11</v>
      </c>
      <c r="F117" s="14"/>
      <c r="G117" s="11" t="s">
        <v>11</v>
      </c>
      <c r="H117" s="12">
        <f>SUM(H103:H116)</f>
        <v>8178704.3599999994</v>
      </c>
      <c r="I117" s="14" t="s">
        <v>11</v>
      </c>
      <c r="J117" s="5"/>
    </row>
    <row r="118" spans="1:10" s="7" customFormat="1" x14ac:dyDescent="0.25">
      <c r="A118" s="75" t="s">
        <v>21</v>
      </c>
      <c r="B118" s="76"/>
      <c r="C118" s="14" t="s">
        <v>11</v>
      </c>
      <c r="D118" s="14" t="s">
        <v>11</v>
      </c>
      <c r="E118" s="14" t="s">
        <v>11</v>
      </c>
      <c r="F118" s="14"/>
      <c r="G118" s="11" t="s">
        <v>11</v>
      </c>
      <c r="H118" s="12">
        <f>H117+H101+H98</f>
        <v>202996650.20714289</v>
      </c>
      <c r="I118" s="14" t="s">
        <v>11</v>
      </c>
      <c r="J118" s="5"/>
    </row>
  </sheetData>
  <sheetProtection formatCells="0" formatColumns="0" formatRows="0" insertColumns="0" insertRows="0" insertHyperlinks="0" deleteColumns="0" deleteRows="0" sort="0" autoFilter="0" pivotTables="0"/>
  <autoFilter ref="A7:J118"/>
  <mergeCells count="11">
    <mergeCell ref="A117:B117"/>
    <mergeCell ref="A118:B118"/>
    <mergeCell ref="A3:I3"/>
    <mergeCell ref="A4:I4"/>
    <mergeCell ref="A99:I99"/>
    <mergeCell ref="A101:B101"/>
    <mergeCell ref="D5:E5"/>
    <mergeCell ref="A10:J10"/>
    <mergeCell ref="A102:J102"/>
    <mergeCell ref="A9:J9"/>
    <mergeCell ref="A98:B98"/>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2018-11-08T10:53:50Z</dcterms:modified>
</cp:coreProperties>
</file>