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Лист1!$A$7:$I$94</definedName>
  </definedNames>
  <calcPr calcId="145621"/>
</workbook>
</file>

<file path=xl/calcChain.xml><?xml version="1.0" encoding="utf-8"?>
<calcChain xmlns="http://schemas.openxmlformats.org/spreadsheetml/2006/main">
  <c r="H77" i="1" l="1"/>
  <c r="H76" i="1"/>
  <c r="H75" i="1"/>
  <c r="H74" i="1"/>
  <c r="H73" i="1"/>
  <c r="H72" i="1"/>
  <c r="H71" i="1"/>
  <c r="H70" i="1"/>
  <c r="H69" i="1"/>
  <c r="H68" i="1"/>
  <c r="H67" i="1"/>
  <c r="H66" i="1"/>
  <c r="H65" i="1"/>
  <c r="G64" i="1"/>
  <c r="H64" i="1" s="1"/>
  <c r="H63" i="1" l="1"/>
  <c r="H62" i="1" l="1"/>
  <c r="H61" i="1"/>
  <c r="H60" i="1"/>
  <c r="G59" i="1" l="1"/>
  <c r="H59" i="1" s="1"/>
  <c r="G57" i="1"/>
  <c r="H57" i="1" s="1"/>
  <c r="H56" i="1"/>
  <c r="H55" i="1"/>
  <c r="H54" i="1" l="1"/>
  <c r="G53" i="1" l="1"/>
  <c r="H53" i="1"/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78" i="1" l="1"/>
  <c r="H82" i="1"/>
  <c r="H93" i="1" s="1"/>
  <c r="H94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<sst xmlns="http://schemas.openxmlformats.org/spreadsheetml/2006/main" count="433" uniqueCount="189">
  <si>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</si>
  <si>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</si>
  <si>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</si>
  <si>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</si>
  <si>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</si>
  <si>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</si>
  <si>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</si>
  <si>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</si>
  <si>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</si>
  <si>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</si>
  <si>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</si>
  <si>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</si>
  <si>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</si>
  <si>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</si>
  <si>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</si>
  <si>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</si>
  <si>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</si>
  <si>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</si>
  <si>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</si>
  <si>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</si>
  <si>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</si>
  <si>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</si>
  <si>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</si>
  <si>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</si>
  <si>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</si>
  <si>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</si>
  <si>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</si>
  <si>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</si>
  <si>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</si>
  <si>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</si>
  <si>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</si>
  <si>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</si>
  <si>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</si>
  <si>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</si>
  <si>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</si>
  <si>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</si>
  <si>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</si>
  <si>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</si>
  <si>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</si>
  <si>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</si>
  <si>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</si>
  <si>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</si>
  <si>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</si>
  <si>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</si>
  <si>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</si>
  <si>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</si>
  <si>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</si>
  <si>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</si>
  <si>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</si>
  <si>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</si>
  <si>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</si>
  <si>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</si>
  <si>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</si>
  <si>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</si>
  <si>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</si>
  <si>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</si>
  <si>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</si>
  <si>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</si>
  <si>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</si>
  <si>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</si>
  <si>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</si>
  <si>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</si>
  <si>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</si>
  <si>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</si>
  <si>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</si>
  <si>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</si>
  <si>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</si>
  <si>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</si>
  <si>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</si>
  <si>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</si>
  <si>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</si>
  <si>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</si>
  <si>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</si>
  <si>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</si>
  <si>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</si>
  <si>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</si>
  <si>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</si>
  <si>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</si>
  <si>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</si>
  <si>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</si>
  <si>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</si>
  <si>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</si>
  <si>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</si>
  <si>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</si>
  <si>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</si>
  <si>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</si>
  <si>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</si>
  <si>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</si>
  <si>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</si>
  <si>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</si>
  <si>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</si>
  <si>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</si>
  <si>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</si>
  <si>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</si>
  <si>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</si>
  <si>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</si>
  <si>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</si>
  <si>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</si>
  <si>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</si>
  <si>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</si>
  <si>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</si>
  <si>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</si>
  <si>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</si>
  <si>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</si>
  <si>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</si>
  <si>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</si>
  <si>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</si>
  <si>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</si>
  <si>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</si>
  <si>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</si>
  <si>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</si>
  <si>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</si>
  <si>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</si>
  <si>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</si>
  <si>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</si>
  <si>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</si>
  <si>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</si>
  <si>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</si>
  <si>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</si>
  <si>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</si>
  <si>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</si>
  <si>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</si>
  <si>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</si>
  <si>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</si>
  <si>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</si>
  <si>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</si>
  <si>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</si>
  <si>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</si>
  <si>
    <t>Подписка Adobe Creativе Cloud</t>
  </si>
  <si>
    <t xml:space="preserve">Подписка Adobe Creativе Cloud - Редакция для студентов и преподавателей (на один год, с предварительной оплатой) </t>
  </si>
  <si>
    <t>Лабораторные расходные материалы для реализации инновационных проектов программы бизнес - инкубирования: Пояс-чехол для механического устройства</t>
  </si>
  <si>
    <t>Материал: трикотажное полотно на ленте-велькро
Размер: 68,5 x12 см.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</si>
  <si>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</si>
  <si>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</si>
  <si>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6</t>
  </si>
  <si>
    <t>Лабораторные расходные материалы (Комплект 6)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</si>
  <si>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Лабораторные расходные материалы для реализации инновационных проектов программы бизнес-инкубирования: Тентовая ткань</t>
  </si>
  <si>
    <t>Тентовая ткань 1000D (Китай), плотность: 530 гр/м2, материал: 65%-ПЭ, 35%-ПВХ, ширина: 320 см.</t>
  </si>
  <si>
    <t xml:space="preserve">3D принтер </t>
  </si>
  <si>
    <t xml:space="preserve">Область печати: не менее 223 x 223 x 205 мм. Технология печати: FDM. Материал печати: Пластиковая нить. Точность печати: не менее 20 мкм. Количество печатающих головок: не более 1. Диаметр нити: не менее 2.85 мм. Толщина слоя (мин.): не менее 20 мкм. Толщина слоя (макс.): не более 600 мкм. Электропитание: не менее 100 В. Потребляемая мощность (макс.): не более 0.221 кВт. 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</si>
  <si>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</si>
  <si>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 Подробная характеристика согласно технической спецификации.</t>
  </si>
  <si>
    <t>тендер</t>
  </si>
  <si>
    <t xml:space="preserve">Размер рабочего стола: не менее 3040*1520 мм, Прочность на растяжение чугунной станины Мпа не менее 200, Точность позиционирования по VDI/DGQ 3441  мм не более ± 0,05, Точность повтора  VDI/DGQ 3441 мм не более ± 0,03, Максимальная толщина реза конструкционной стали / скорость реза мм /м/мин. Не менее 14/не менее 0,5, Максимальная толщина реза нержавеющей стали / скорость реза мм/м/мин. Не менее 6/ не менее 0,6, Полное описание согласно технической спецификации </t>
  </si>
  <si>
    <t>Размер рабочего стола: не менее 400*1600 мм, Универсальная фрезерная головка, поворот в обе стороны не менее чем на 90- градусов. Автоматическая система смазки: наличие, Охладительная система: наличие, Полное описание согласно технической спецификации</t>
  </si>
  <si>
    <t>Услуги по изготовлению имиджевого презентационного видеоролика</t>
  </si>
  <si>
    <t xml:space="preserve">Анимированный видеоролик длительностью 5 минут., показывающий деятельность подразделений Инновационного кластера Аstana Business Campus. Подробное характеристика согласно технической спецификации. </t>
  </si>
  <si>
    <t>Расфасовка аптечного средства</t>
  </si>
  <si>
    <t>Расфасовка аптечного средства по флаконам в количестве 100 штук</t>
  </si>
  <si>
    <t>Установка лазерной резки с числовым программным управлением (ЧПУ)</t>
  </si>
  <si>
    <t>Измеритель импеданса</t>
  </si>
  <si>
    <r>
      <t xml:space="preserve">Базовая погрешность: не более </t>
    </r>
    <r>
      <rPr>
        <sz val="12"/>
        <rFont val="Calibri"/>
        <family val="2"/>
        <charset val="204"/>
      </rPr>
      <t xml:space="preserve">± </t>
    </r>
    <r>
      <rPr>
        <sz val="12"/>
        <rFont val="Times New Roman"/>
        <family val="1"/>
        <charset val="204"/>
      </rPr>
      <t>0,05%. Диапазон частот: не более 2 кГц. Полное описание согласно технической спецификации</t>
    </r>
  </si>
  <si>
    <t>Осциллограф</t>
  </si>
  <si>
    <t>Количество каналов: не менее 4. Разрядность АЦП: не менее 8 бит. Полное описание согласно технической спецификации</t>
  </si>
  <si>
    <t>Моноблок в комплекте с лицензионным ПО Adobe Creative Cloud</t>
  </si>
  <si>
    <t>Процессор не менее 3,3 ГГц не менее  i5 с тактовой частотой не менее 3,0 ГГц (ускорение до 3,0 ГГц) Полное описание согласно технической спецификации.</t>
  </si>
  <si>
    <t>Конек с расческой Т0,9 оцин. L2500</t>
  </si>
  <si>
    <t>Конек, оцинкованный лист 0,9 мм, длина 2500 мм</t>
  </si>
  <si>
    <t>шт</t>
  </si>
  <si>
    <t>Генератор сигналов</t>
  </si>
  <si>
    <t>Запрос ценовых предложений</t>
  </si>
  <si>
    <t>Независимые источники колебаний: не менее 2. Диапазон частот (синус): не более 120 МГц. Максимальное разрешение по частоте: не более 1 мкГц.  Полное описание согласно технической спецификации.</t>
  </si>
  <si>
    <t xml:space="preserve">Весы лаборатораные гидростатические </t>
  </si>
  <si>
    <t>Наибольший предел взвешивания (г): не менее 10000. Наименьший предел взвешивания (г): не менее 50. Полное описание согласно технической спецификации.</t>
  </si>
  <si>
    <t xml:space="preserve">Светильник бестеневой кольцевой с линзой </t>
  </si>
  <si>
    <t>Увеличение основной линзы: не менее 5 диоптрий. Фокусное расстояние основной линзы: не более 200 мм. Полное описание согласно технической спецификации.</t>
  </si>
  <si>
    <t xml:space="preserve">Шкаф инструментальный </t>
  </si>
  <si>
    <t>Габариты BхШхГ, мм не менее 2000×1024×625. Толщина металла корпуса и дверей шкафа, мм  не менее 0,8 мм. Подробное описание согласно технической спецификации</t>
  </si>
  <si>
    <t xml:space="preserve">Стойка подкатная </t>
  </si>
  <si>
    <t>Габариты BхШхГ, мм не менее 1600×755×590 мм Максимально допустимая нагрузка на основание:  Не более 250кг. Подробное описание согласно технической спецификации</t>
  </si>
  <si>
    <t>Стеллаж</t>
  </si>
  <si>
    <t>Габариты BхШхГ, мм не менее 2200×1000х590  Стеллаж должен представлять собой сборно-разборную конструкцию, собираемую из различных элементов  Подробное описание согласно технической спецификации</t>
  </si>
  <si>
    <t xml:space="preserve">Тележка </t>
  </si>
  <si>
    <t>Габариты ШхГ, мм не менее 775х590 мм Возможность регулировки по высоте. Нагрузка на колеса не менее  200 кг. Подробное описание согласно технической спецификации</t>
  </si>
  <si>
    <t xml:space="preserve">Передвижная тумба инструментальная </t>
  </si>
  <si>
    <t>Габариты BхШхГ, мм не менее 790×565×600 Сварной корпус. Подробное описание согласно технической спецификации</t>
  </si>
  <si>
    <t>Стол монтажный с экраном и тумбой</t>
  </si>
  <si>
    <t>Габариты ШхГ, мм, не менее   2035×700 . Возможность регулировки стола по высоте. Наличие тумбы и экранов. Подробное описание согласно технической спецификации.</t>
  </si>
  <si>
    <t>Стол монтажный с экраном</t>
  </si>
  <si>
    <t>Габариты ШхГ, мм, не менее   2035×700 мм. Возможность регулировки стола по высоте. Наличие экрана. Подробное описание согласно технической спецификации.</t>
  </si>
  <si>
    <t>Стол монтажный 2035 мм</t>
  </si>
  <si>
    <t>Габариты ШхГ, мм, не менее   2035×700 . Возможность регулировки стола по высоте. Подробное описание согласно технической спецификации.</t>
  </si>
  <si>
    <t>Стол монтажный 1535 мм</t>
  </si>
  <si>
    <t>Габариты ШхГ, мм, не менее   1535×700 . Возможность регулировки стола по высоте. Подробное описание согласно технической спецификации.</t>
  </si>
  <si>
    <t>Шкаф гардеробный</t>
  </si>
  <si>
    <t>Габариты BхШхГ, мм,  Не менее 1820×600×500 . Толщина металла не менее 0,6 мм. Подробное описание согласно технической спецификации.</t>
  </si>
  <si>
    <t>Кассетница поворотная</t>
  </si>
  <si>
    <t>Габариты BхШхГ, мм,  Не менее 1545×8200×1820 не менее 3-х ярусов. Подробное описание согласно технической спецификации.</t>
  </si>
  <si>
    <t>(по состоянию на 02.08.2018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</si>
</sst>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1" fontId="15" fillId="2" borderId="1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4"/>
  <sheetViews>
    <sheetView tabSelected="1" zoomScale="80" zoomScaleNormal="80" workbookViewId="0">
      <pane ySplit="7" topLeftCell="A41" activePane="bottomLeft" state="frozen"/>
      <selection pane="bottomLeft" activeCell="D71" sqref="D71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49" t="s">
        <v>25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9" t="s">
        <v>18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3" t="s">
        <v>0</v>
      </c>
      <c r="D5" s="53" t="s">
        <v>188</v>
      </c>
      <c r="E5" s="53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55" t="s">
        <v>17</v>
      </c>
      <c r="B9" s="56"/>
      <c r="C9" s="56"/>
      <c r="D9" s="56"/>
      <c r="E9" s="56"/>
      <c r="F9" s="56"/>
      <c r="G9" s="56"/>
      <c r="H9" s="56"/>
      <c r="I9" s="56"/>
    </row>
    <row r="10" spans="1:9" s="6" customFormat="1" ht="15.75" customHeight="1" x14ac:dyDescent="0.25">
      <c r="A10" s="54" t="s">
        <v>9</v>
      </c>
      <c r="B10" s="54"/>
      <c r="C10" s="54"/>
      <c r="D10" s="54"/>
      <c r="E10" s="54"/>
      <c r="F10" s="54"/>
      <c r="G10" s="54"/>
      <c r="H10" s="54"/>
      <c r="I10" s="54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106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109</v>
      </c>
      <c r="C36" s="21" t="s">
        <v>44</v>
      </c>
      <c r="D36" s="32" t="s">
        <v>110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111</v>
      </c>
      <c r="C37" s="21" t="s">
        <v>44</v>
      </c>
      <c r="D37" s="32" t="s">
        <v>112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113</v>
      </c>
      <c r="C38" s="21" t="s">
        <v>44</v>
      </c>
      <c r="D38" s="32" t="s">
        <v>114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144</v>
      </c>
      <c r="E39" s="24">
        <v>1</v>
      </c>
      <c r="F39" s="24" t="s">
        <v>33</v>
      </c>
      <c r="G39" s="33">
        <v>19932589.289999999</v>
      </c>
      <c r="H39" s="35">
        <f>G39*E39</f>
        <v>19932589.289999999</v>
      </c>
      <c r="I39" s="24" t="s">
        <v>79</v>
      </c>
    </row>
    <row r="40" spans="1:9" ht="30" x14ac:dyDescent="0.25">
      <c r="A40" s="36">
        <v>30</v>
      </c>
      <c r="B40" s="20" t="s">
        <v>94</v>
      </c>
      <c r="C40" s="21" t="s">
        <v>44</v>
      </c>
      <c r="D40" s="32" t="s">
        <v>105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95</v>
      </c>
      <c r="C41" s="21" t="s">
        <v>44</v>
      </c>
      <c r="D41" s="32" t="s">
        <v>105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96</v>
      </c>
      <c r="C42" s="21" t="s">
        <v>44</v>
      </c>
      <c r="D42" s="32" t="s">
        <v>105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97</v>
      </c>
      <c r="C43" s="21" t="s">
        <v>44</v>
      </c>
      <c r="D43" s="32" t="s">
        <v>105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98</v>
      </c>
      <c r="C44" s="21" t="s">
        <v>44</v>
      </c>
      <c r="D44" s="32" t="s">
        <v>105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99</v>
      </c>
      <c r="C45" s="38" t="s">
        <v>27</v>
      </c>
      <c r="D45" s="34" t="s">
        <v>100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101</v>
      </c>
      <c r="C46" s="21" t="s">
        <v>27</v>
      </c>
      <c r="D46" s="32" t="s">
        <v>102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103</v>
      </c>
      <c r="C47" s="21" t="s">
        <v>44</v>
      </c>
      <c r="D47" s="32" t="s">
        <v>104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107</v>
      </c>
      <c r="C48" s="38" t="s">
        <v>27</v>
      </c>
      <c r="D48" s="34" t="s">
        <v>108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115</v>
      </c>
      <c r="C49" s="21" t="s">
        <v>44</v>
      </c>
      <c r="D49" s="32" t="s">
        <v>116</v>
      </c>
      <c r="E49" s="24">
        <v>180</v>
      </c>
      <c r="F49" s="24" t="s">
        <v>117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118</v>
      </c>
      <c r="C50" s="21" t="s">
        <v>44</v>
      </c>
      <c r="D50" s="32" t="s">
        <v>119</v>
      </c>
      <c r="E50" s="24">
        <v>310</v>
      </c>
      <c r="F50" s="24" t="s">
        <v>117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120</v>
      </c>
      <c r="C51" s="21" t="s">
        <v>44</v>
      </c>
      <c r="D51" s="32" t="s">
        <v>121</v>
      </c>
      <c r="E51" s="24">
        <v>1</v>
      </c>
      <c r="F51" s="24" t="s">
        <v>122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123</v>
      </c>
      <c r="C52" s="38" t="s">
        <v>27</v>
      </c>
      <c r="D52" s="34" t="s">
        <v>124</v>
      </c>
      <c r="E52" s="39">
        <v>1</v>
      </c>
      <c r="F52" s="39" t="s">
        <v>122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ht="78.75" x14ac:dyDescent="0.25">
      <c r="A53" s="36">
        <v>43</v>
      </c>
      <c r="B53" s="46" t="s">
        <v>130</v>
      </c>
      <c r="C53" s="34" t="s">
        <v>27</v>
      </c>
      <c r="D53" s="34" t="s">
        <v>131</v>
      </c>
      <c r="E53" s="34">
        <v>203</v>
      </c>
      <c r="F53" s="34" t="s">
        <v>122</v>
      </c>
      <c r="G53" s="45">
        <f>1980/1.12</f>
        <v>1767.8571428571427</v>
      </c>
      <c r="H53" s="35">
        <f>G53*E53</f>
        <v>358874.99999999994</v>
      </c>
      <c r="I53" s="34" t="s">
        <v>30</v>
      </c>
    </row>
    <row r="54" spans="1:9" ht="110.25" x14ac:dyDescent="0.25">
      <c r="A54" s="36">
        <v>44</v>
      </c>
      <c r="B54" s="46" t="s">
        <v>132</v>
      </c>
      <c r="C54" s="34" t="s">
        <v>27</v>
      </c>
      <c r="D54" s="34" t="s">
        <v>133</v>
      </c>
      <c r="E54" s="34">
        <v>1</v>
      </c>
      <c r="F54" s="34" t="s">
        <v>33</v>
      </c>
      <c r="G54" s="45">
        <v>847211</v>
      </c>
      <c r="H54" s="35">
        <f>G54</f>
        <v>847211</v>
      </c>
      <c r="I54" s="34" t="s">
        <v>30</v>
      </c>
    </row>
    <row r="55" spans="1:9" ht="63" x14ac:dyDescent="0.25">
      <c r="A55" s="37">
        <v>45</v>
      </c>
      <c r="B55" s="34" t="s">
        <v>134</v>
      </c>
      <c r="C55" s="38" t="s">
        <v>27</v>
      </c>
      <c r="D55" s="34" t="s">
        <v>135</v>
      </c>
      <c r="E55" s="39">
        <v>1</v>
      </c>
      <c r="F55" s="39" t="s">
        <v>122</v>
      </c>
      <c r="G55" s="44">
        <v>85371.43</v>
      </c>
      <c r="H55" s="44">
        <f t="shared" ref="H55:H56" si="4">G55*E55</f>
        <v>85371.43</v>
      </c>
      <c r="I55" s="41" t="s">
        <v>30</v>
      </c>
    </row>
    <row r="56" spans="1:9" ht="63" x14ac:dyDescent="0.25">
      <c r="A56" s="37">
        <v>46</v>
      </c>
      <c r="B56" s="34" t="s">
        <v>136</v>
      </c>
      <c r="C56" s="38" t="s">
        <v>27</v>
      </c>
      <c r="D56" s="34" t="s">
        <v>137</v>
      </c>
      <c r="E56" s="39">
        <v>60</v>
      </c>
      <c r="F56" s="39" t="s">
        <v>117</v>
      </c>
      <c r="G56" s="44">
        <v>3000</v>
      </c>
      <c r="H56" s="44">
        <f t="shared" si="4"/>
        <v>180000</v>
      </c>
      <c r="I56" s="41" t="s">
        <v>30</v>
      </c>
    </row>
    <row r="57" spans="1:9" ht="78.75" x14ac:dyDescent="0.25">
      <c r="A57" s="37">
        <v>47</v>
      </c>
      <c r="B57" s="34" t="s">
        <v>138</v>
      </c>
      <c r="C57" s="38" t="s">
        <v>38</v>
      </c>
      <c r="D57" s="34" t="s">
        <v>139</v>
      </c>
      <c r="E57" s="39">
        <v>4</v>
      </c>
      <c r="F57" s="39" t="s">
        <v>122</v>
      </c>
      <c r="G57" s="44">
        <f>1375000/1.12</f>
        <v>1227678.5714285714</v>
      </c>
      <c r="H57" s="44">
        <f>G57*E57</f>
        <v>4910714.2857142854</v>
      </c>
      <c r="I57" s="41" t="s">
        <v>21</v>
      </c>
    </row>
    <row r="58" spans="1:9" ht="94.5" x14ac:dyDescent="0.25">
      <c r="A58" s="37">
        <v>48</v>
      </c>
      <c r="B58" s="34" t="s">
        <v>140</v>
      </c>
      <c r="C58" s="38" t="s">
        <v>27</v>
      </c>
      <c r="D58" s="34" t="s">
        <v>141</v>
      </c>
      <c r="E58" s="39">
        <v>1</v>
      </c>
      <c r="F58" s="39" t="s">
        <v>33</v>
      </c>
      <c r="G58" s="44">
        <v>49350</v>
      </c>
      <c r="H58" s="44">
        <v>49350</v>
      </c>
      <c r="I58" s="41" t="s">
        <v>30</v>
      </c>
    </row>
    <row r="59" spans="1:9" ht="94.5" x14ac:dyDescent="0.25">
      <c r="A59" s="37">
        <v>49</v>
      </c>
      <c r="B59" s="34" t="s">
        <v>149</v>
      </c>
      <c r="C59" s="38" t="s">
        <v>142</v>
      </c>
      <c r="D59" s="34" t="s">
        <v>143</v>
      </c>
      <c r="E59" s="39">
        <v>1</v>
      </c>
      <c r="F59" s="39" t="s">
        <v>33</v>
      </c>
      <c r="G59" s="44">
        <f>49500000/1.12</f>
        <v>44196428.571428567</v>
      </c>
      <c r="H59" s="44">
        <f>G59</f>
        <v>44196428.571428567</v>
      </c>
      <c r="I59" s="41" t="s">
        <v>21</v>
      </c>
    </row>
    <row r="60" spans="1:9" ht="31.5" x14ac:dyDescent="0.25">
      <c r="A60" s="37">
        <v>50</v>
      </c>
      <c r="B60" s="34" t="s">
        <v>150</v>
      </c>
      <c r="C60" s="38" t="s">
        <v>38</v>
      </c>
      <c r="D60" s="34" t="s">
        <v>151</v>
      </c>
      <c r="E60" s="39">
        <v>1</v>
      </c>
      <c r="F60" s="39" t="s">
        <v>122</v>
      </c>
      <c r="G60" s="44">
        <v>973214.29</v>
      </c>
      <c r="H60" s="44">
        <f>G60*E60</f>
        <v>973214.29</v>
      </c>
      <c r="I60" s="41" t="s">
        <v>21</v>
      </c>
    </row>
    <row r="61" spans="1:9" ht="31.5" x14ac:dyDescent="0.25">
      <c r="A61" s="37">
        <v>51</v>
      </c>
      <c r="B61" s="34" t="s">
        <v>152</v>
      </c>
      <c r="C61" s="38" t="s">
        <v>38</v>
      </c>
      <c r="D61" s="34" t="s">
        <v>153</v>
      </c>
      <c r="E61" s="39">
        <v>1</v>
      </c>
      <c r="F61" s="39" t="s">
        <v>122</v>
      </c>
      <c r="G61" s="44">
        <v>1494464.29</v>
      </c>
      <c r="H61" s="44">
        <f>G61*E61</f>
        <v>1494464.29</v>
      </c>
      <c r="I61" s="41" t="s">
        <v>21</v>
      </c>
    </row>
    <row r="62" spans="1:9" ht="31.5" x14ac:dyDescent="0.25">
      <c r="A62" s="37">
        <v>52</v>
      </c>
      <c r="B62" s="34" t="s">
        <v>154</v>
      </c>
      <c r="C62" s="38" t="s">
        <v>38</v>
      </c>
      <c r="D62" s="34" t="s">
        <v>155</v>
      </c>
      <c r="E62" s="39">
        <v>6</v>
      </c>
      <c r="F62" s="39" t="s">
        <v>33</v>
      </c>
      <c r="G62" s="44">
        <v>1010214.28</v>
      </c>
      <c r="H62" s="44">
        <f>G62*E62</f>
        <v>6061285.6799999997</v>
      </c>
      <c r="I62" s="41" t="s">
        <v>21</v>
      </c>
    </row>
    <row r="63" spans="1:9" ht="31.5" x14ac:dyDescent="0.25">
      <c r="A63" s="37">
        <v>53</v>
      </c>
      <c r="B63" s="34" t="s">
        <v>156</v>
      </c>
      <c r="C63" s="38" t="s">
        <v>24</v>
      </c>
      <c r="D63" s="34" t="s">
        <v>157</v>
      </c>
      <c r="E63" s="39">
        <v>44</v>
      </c>
      <c r="F63" s="39" t="s">
        <v>158</v>
      </c>
      <c r="G63" s="44">
        <v>14800</v>
      </c>
      <c r="H63" s="44">
        <f>G63*E63</f>
        <v>651200</v>
      </c>
      <c r="I63" s="41" t="s">
        <v>21</v>
      </c>
    </row>
    <row r="64" spans="1:9" ht="47.25" x14ac:dyDescent="0.25">
      <c r="A64" s="37">
        <v>54</v>
      </c>
      <c r="B64" s="34" t="s">
        <v>159</v>
      </c>
      <c r="C64" s="58" t="s">
        <v>160</v>
      </c>
      <c r="D64" s="59" t="s">
        <v>161</v>
      </c>
      <c r="E64" s="34">
        <v>1</v>
      </c>
      <c r="F64" s="34" t="s">
        <v>122</v>
      </c>
      <c r="G64" s="44">
        <f>435900/1.12</f>
        <v>389196.42857142852</v>
      </c>
      <c r="H64" s="44">
        <f>G64*E64</f>
        <v>389196.42857142852</v>
      </c>
      <c r="I64" s="60" t="s">
        <v>21</v>
      </c>
    </row>
    <row r="65" spans="1:9" ht="31.5" x14ac:dyDescent="0.25">
      <c r="A65" s="37">
        <v>55</v>
      </c>
      <c r="B65" s="34" t="s">
        <v>162</v>
      </c>
      <c r="C65" s="58" t="s">
        <v>160</v>
      </c>
      <c r="D65" s="59" t="s">
        <v>163</v>
      </c>
      <c r="E65" s="34">
        <v>1</v>
      </c>
      <c r="F65" s="34" t="s">
        <v>122</v>
      </c>
      <c r="G65" s="44">
        <v>282053.57</v>
      </c>
      <c r="H65" s="44">
        <f>G65*E65</f>
        <v>282053.57</v>
      </c>
      <c r="I65" s="60" t="s">
        <v>21</v>
      </c>
    </row>
    <row r="66" spans="1:9" ht="31.5" x14ac:dyDescent="0.25">
      <c r="A66" s="37">
        <v>56</v>
      </c>
      <c r="B66" s="34" t="s">
        <v>164</v>
      </c>
      <c r="C66" s="58" t="s">
        <v>160</v>
      </c>
      <c r="D66" s="59" t="s">
        <v>165</v>
      </c>
      <c r="E66" s="34">
        <v>1</v>
      </c>
      <c r="F66" s="34" t="s">
        <v>122</v>
      </c>
      <c r="G66" s="44">
        <v>78125</v>
      </c>
      <c r="H66" s="44">
        <f>G66*E66</f>
        <v>78125</v>
      </c>
      <c r="I66" s="60" t="s">
        <v>21</v>
      </c>
    </row>
    <row r="67" spans="1:9" ht="31.5" x14ac:dyDescent="0.25">
      <c r="A67" s="37">
        <v>57</v>
      </c>
      <c r="B67" s="34" t="s">
        <v>166</v>
      </c>
      <c r="C67" s="58" t="s">
        <v>160</v>
      </c>
      <c r="D67" s="59" t="s">
        <v>167</v>
      </c>
      <c r="E67" s="57">
        <v>4</v>
      </c>
      <c r="F67" s="34" t="s">
        <v>122</v>
      </c>
      <c r="G67" s="35">
        <v>228439</v>
      </c>
      <c r="H67" s="35">
        <f>G67*E67</f>
        <v>913756</v>
      </c>
      <c r="I67" s="60" t="s">
        <v>21</v>
      </c>
    </row>
    <row r="68" spans="1:9" ht="31.5" x14ac:dyDescent="0.25">
      <c r="A68" s="37">
        <v>58</v>
      </c>
      <c r="B68" s="57" t="s">
        <v>168</v>
      </c>
      <c r="C68" s="58" t="s">
        <v>160</v>
      </c>
      <c r="D68" s="59" t="s">
        <v>169</v>
      </c>
      <c r="E68" s="34">
        <v>1</v>
      </c>
      <c r="F68" s="34" t="s">
        <v>122</v>
      </c>
      <c r="G68" s="61">
        <v>214642</v>
      </c>
      <c r="H68" s="35">
        <f t="shared" ref="H68:H71" si="5">G68*E68</f>
        <v>214642</v>
      </c>
      <c r="I68" s="60" t="s">
        <v>21</v>
      </c>
    </row>
    <row r="69" spans="1:9" ht="47.25" x14ac:dyDescent="0.25">
      <c r="A69" s="37">
        <v>59</v>
      </c>
      <c r="B69" s="57" t="s">
        <v>170</v>
      </c>
      <c r="C69" s="58" t="s">
        <v>160</v>
      </c>
      <c r="D69" s="59" t="s">
        <v>171</v>
      </c>
      <c r="E69" s="34">
        <v>3</v>
      </c>
      <c r="F69" s="34" t="s">
        <v>122</v>
      </c>
      <c r="G69" s="61">
        <v>40769</v>
      </c>
      <c r="H69" s="35">
        <f t="shared" si="5"/>
        <v>122307</v>
      </c>
      <c r="I69" s="60" t="s">
        <v>21</v>
      </c>
    </row>
    <row r="70" spans="1:9" ht="31.5" x14ac:dyDescent="0.25">
      <c r="A70" s="37">
        <v>60</v>
      </c>
      <c r="B70" s="57" t="s">
        <v>172</v>
      </c>
      <c r="C70" s="58" t="s">
        <v>160</v>
      </c>
      <c r="D70" s="59" t="s">
        <v>173</v>
      </c>
      <c r="E70" s="34">
        <v>1</v>
      </c>
      <c r="F70" s="34" t="s">
        <v>122</v>
      </c>
      <c r="G70" s="61">
        <v>130980</v>
      </c>
      <c r="H70" s="35">
        <f t="shared" si="5"/>
        <v>130980</v>
      </c>
      <c r="I70" s="60" t="s">
        <v>21</v>
      </c>
    </row>
    <row r="71" spans="1:9" ht="31.5" x14ac:dyDescent="0.25">
      <c r="A71" s="37">
        <v>61</v>
      </c>
      <c r="B71" s="57" t="s">
        <v>174</v>
      </c>
      <c r="C71" s="58" t="s">
        <v>160</v>
      </c>
      <c r="D71" s="59" t="s">
        <v>175</v>
      </c>
      <c r="E71" s="34">
        <v>2</v>
      </c>
      <c r="F71" s="34" t="s">
        <v>122</v>
      </c>
      <c r="G71" s="61">
        <v>141069</v>
      </c>
      <c r="H71" s="35">
        <f t="shared" si="5"/>
        <v>282138</v>
      </c>
      <c r="I71" s="60" t="s">
        <v>21</v>
      </c>
    </row>
    <row r="72" spans="1:9" ht="31.5" x14ac:dyDescent="0.25">
      <c r="A72" s="37">
        <v>62</v>
      </c>
      <c r="B72" s="57" t="s">
        <v>176</v>
      </c>
      <c r="C72" s="58" t="s">
        <v>160</v>
      </c>
      <c r="D72" s="59" t="s">
        <v>177</v>
      </c>
      <c r="E72" s="34">
        <v>3</v>
      </c>
      <c r="F72" s="34" t="s">
        <v>122</v>
      </c>
      <c r="G72" s="61">
        <v>422892</v>
      </c>
      <c r="H72" s="35">
        <f>G72*E72</f>
        <v>1268676</v>
      </c>
      <c r="I72" s="60" t="s">
        <v>21</v>
      </c>
    </row>
    <row r="73" spans="1:9" ht="31.5" x14ac:dyDescent="0.25">
      <c r="A73" s="37">
        <v>63</v>
      </c>
      <c r="B73" s="57" t="s">
        <v>178</v>
      </c>
      <c r="C73" s="58" t="s">
        <v>160</v>
      </c>
      <c r="D73" s="59" t="s">
        <v>179</v>
      </c>
      <c r="E73" s="34">
        <v>1</v>
      </c>
      <c r="F73" s="34" t="s">
        <v>122</v>
      </c>
      <c r="G73" s="61">
        <v>203727</v>
      </c>
      <c r="H73" s="35">
        <f t="shared" ref="H73:H77" si="6">G73*E73</f>
        <v>203727</v>
      </c>
      <c r="I73" s="60" t="s">
        <v>21</v>
      </c>
    </row>
    <row r="74" spans="1:9" ht="43.5" customHeight="1" x14ac:dyDescent="0.25">
      <c r="A74" s="37">
        <v>64</v>
      </c>
      <c r="B74" s="57" t="s">
        <v>180</v>
      </c>
      <c r="C74" s="58" t="s">
        <v>160</v>
      </c>
      <c r="D74" s="59" t="s">
        <v>181</v>
      </c>
      <c r="E74" s="34">
        <v>4</v>
      </c>
      <c r="F74" s="34" t="s">
        <v>122</v>
      </c>
      <c r="G74" s="61">
        <v>133930</v>
      </c>
      <c r="H74" s="35">
        <f>G74*E74</f>
        <v>535720</v>
      </c>
      <c r="I74" s="60" t="s">
        <v>21</v>
      </c>
    </row>
    <row r="75" spans="1:9" ht="31.5" x14ac:dyDescent="0.25">
      <c r="A75" s="37">
        <v>65</v>
      </c>
      <c r="B75" s="57" t="s">
        <v>182</v>
      </c>
      <c r="C75" s="58" t="s">
        <v>160</v>
      </c>
      <c r="D75" s="59" t="s">
        <v>183</v>
      </c>
      <c r="E75" s="34">
        <v>2</v>
      </c>
      <c r="F75" s="34" t="s">
        <v>122</v>
      </c>
      <c r="G75" s="61">
        <v>130685</v>
      </c>
      <c r="H75" s="35">
        <f t="shared" si="6"/>
        <v>261370</v>
      </c>
      <c r="I75" s="60" t="s">
        <v>21</v>
      </c>
    </row>
    <row r="76" spans="1:9" ht="31.5" x14ac:dyDescent="0.25">
      <c r="A76" s="37">
        <v>66</v>
      </c>
      <c r="B76" s="57" t="s">
        <v>184</v>
      </c>
      <c r="C76" s="58" t="s">
        <v>160</v>
      </c>
      <c r="D76" s="59" t="s">
        <v>185</v>
      </c>
      <c r="E76" s="34">
        <v>3</v>
      </c>
      <c r="F76" s="34" t="s">
        <v>122</v>
      </c>
      <c r="G76" s="61">
        <v>52816.800000000003</v>
      </c>
      <c r="H76" s="35">
        <f t="shared" si="6"/>
        <v>158450.40000000002</v>
      </c>
      <c r="I76" s="60" t="s">
        <v>21</v>
      </c>
    </row>
    <row r="77" spans="1:9" ht="31.5" x14ac:dyDescent="0.25">
      <c r="A77" s="37">
        <v>67</v>
      </c>
      <c r="B77" s="57" t="s">
        <v>186</v>
      </c>
      <c r="C77" s="58" t="s">
        <v>160</v>
      </c>
      <c r="D77" s="59" t="s">
        <v>187</v>
      </c>
      <c r="E77" s="34">
        <v>1</v>
      </c>
      <c r="F77" s="34" t="s">
        <v>122</v>
      </c>
      <c r="G77" s="61">
        <v>1116280</v>
      </c>
      <c r="H77" s="35">
        <f t="shared" si="6"/>
        <v>1116280</v>
      </c>
      <c r="I77" s="60" t="s">
        <v>21</v>
      </c>
    </row>
    <row r="78" spans="1:9" x14ac:dyDescent="0.25">
      <c r="A78" s="50" t="s">
        <v>10</v>
      </c>
      <c r="B78" s="52"/>
      <c r="C78" s="13" t="s">
        <v>11</v>
      </c>
      <c r="D78" s="13" t="s">
        <v>11</v>
      </c>
      <c r="E78" s="13" t="s">
        <v>11</v>
      </c>
      <c r="F78" s="13"/>
      <c r="G78" s="10" t="s">
        <v>11</v>
      </c>
      <c r="H78" s="11">
        <f>SUM(H11:H63)</f>
        <v>104792591.78614289</v>
      </c>
      <c r="I78" s="13" t="s">
        <v>11</v>
      </c>
    </row>
    <row r="79" spans="1:9" x14ac:dyDescent="0.25">
      <c r="A79" s="50" t="s">
        <v>12</v>
      </c>
      <c r="B79" s="51"/>
      <c r="C79" s="51"/>
      <c r="D79" s="51"/>
      <c r="E79" s="51"/>
      <c r="F79" s="51"/>
      <c r="G79" s="51"/>
      <c r="H79" s="51"/>
      <c r="I79" s="52"/>
    </row>
    <row r="80" spans="1:9" ht="15" customHeight="1" x14ac:dyDescent="0.25">
      <c r="A80" s="50" t="s">
        <v>13</v>
      </c>
      <c r="B80" s="52"/>
      <c r="C80" s="1" t="s">
        <v>11</v>
      </c>
      <c r="D80" s="1" t="s">
        <v>11</v>
      </c>
      <c r="E80" s="1" t="s">
        <v>11</v>
      </c>
      <c r="F80" s="1"/>
      <c r="G80" s="12" t="s">
        <v>11</v>
      </c>
      <c r="H80" s="8">
        <v>0</v>
      </c>
      <c r="I80" s="1" t="s">
        <v>11</v>
      </c>
    </row>
    <row r="81" spans="1:9" x14ac:dyDescent="0.25">
      <c r="A81" s="50" t="s">
        <v>14</v>
      </c>
      <c r="B81" s="51"/>
      <c r="C81" s="51"/>
      <c r="D81" s="51"/>
      <c r="E81" s="51"/>
      <c r="F81" s="51"/>
      <c r="G81" s="51"/>
      <c r="H81" s="51"/>
      <c r="I81" s="51"/>
    </row>
    <row r="82" spans="1:9" ht="45" x14ac:dyDescent="0.25">
      <c r="A82" s="17">
        <v>1</v>
      </c>
      <c r="B82" s="16" t="s">
        <v>22</v>
      </c>
      <c r="C82" s="15" t="s">
        <v>24</v>
      </c>
      <c r="D82" s="16" t="s">
        <v>23</v>
      </c>
      <c r="E82" s="16">
        <v>1</v>
      </c>
      <c r="F82" s="16" t="s">
        <v>20</v>
      </c>
      <c r="G82" s="18"/>
      <c r="H82" s="18">
        <f>26500*12</f>
        <v>318000</v>
      </c>
      <c r="I82" s="19" t="s">
        <v>21</v>
      </c>
    </row>
    <row r="83" spans="1:9" s="5" customFormat="1" ht="30" x14ac:dyDescent="0.25">
      <c r="A83" s="26">
        <v>2</v>
      </c>
      <c r="B83" s="27" t="s">
        <v>37</v>
      </c>
      <c r="C83" s="28" t="s">
        <v>38</v>
      </c>
      <c r="D83" s="1" t="s">
        <v>39</v>
      </c>
      <c r="E83" s="24">
        <v>1</v>
      </c>
      <c r="F83" s="24" t="s">
        <v>20</v>
      </c>
      <c r="G83" s="29"/>
      <c r="H83" s="30">
        <v>1845000</v>
      </c>
      <c r="I83" s="31" t="s">
        <v>30</v>
      </c>
    </row>
    <row r="84" spans="1:9" s="5" customFormat="1" ht="67.5" customHeight="1" x14ac:dyDescent="0.25">
      <c r="A84" s="1">
        <v>3</v>
      </c>
      <c r="B84" s="16" t="s">
        <v>43</v>
      </c>
      <c r="C84" s="15" t="s">
        <v>44</v>
      </c>
      <c r="D84" s="16" t="s">
        <v>45</v>
      </c>
      <c r="E84" s="16">
        <v>1</v>
      </c>
      <c r="F84" s="16" t="s">
        <v>46</v>
      </c>
      <c r="G84" s="32"/>
      <c r="H84" s="18">
        <v>328900</v>
      </c>
      <c r="I84" s="16" t="s">
        <v>30</v>
      </c>
    </row>
    <row r="85" spans="1:9" s="5" customFormat="1" ht="67.5" customHeight="1" x14ac:dyDescent="0.25">
      <c r="A85" s="1">
        <v>4</v>
      </c>
      <c r="B85" s="16" t="s">
        <v>51</v>
      </c>
      <c r="C85" s="15" t="s">
        <v>44</v>
      </c>
      <c r="D85" s="16" t="s">
        <v>52</v>
      </c>
      <c r="E85" s="16">
        <v>1</v>
      </c>
      <c r="F85" s="16" t="s">
        <v>46</v>
      </c>
      <c r="G85" s="32"/>
      <c r="H85" s="18">
        <v>44642.86</v>
      </c>
      <c r="I85" s="16" t="s">
        <v>30</v>
      </c>
    </row>
    <row r="86" spans="1:9" s="5" customFormat="1" ht="67.5" customHeight="1" x14ac:dyDescent="0.25">
      <c r="A86" s="1">
        <v>5</v>
      </c>
      <c r="B86" s="16" t="s">
        <v>57</v>
      </c>
      <c r="C86" s="15" t="s">
        <v>44</v>
      </c>
      <c r="D86" s="16" t="s">
        <v>58</v>
      </c>
      <c r="E86" s="16">
        <v>1</v>
      </c>
      <c r="F86" s="16" t="s">
        <v>46</v>
      </c>
      <c r="G86" s="32"/>
      <c r="H86" s="18">
        <v>27912.5</v>
      </c>
      <c r="I86" s="16" t="s">
        <v>30</v>
      </c>
    </row>
    <row r="87" spans="1:9" s="5" customFormat="1" ht="67.5" customHeight="1" x14ac:dyDescent="0.25">
      <c r="A87" s="1">
        <v>6</v>
      </c>
      <c r="B87" s="16" t="s">
        <v>59</v>
      </c>
      <c r="C87" s="15" t="s">
        <v>60</v>
      </c>
      <c r="D87" s="16" t="s">
        <v>61</v>
      </c>
      <c r="E87" s="16">
        <v>1</v>
      </c>
      <c r="F87" s="16" t="s">
        <v>46</v>
      </c>
      <c r="G87" s="32"/>
      <c r="H87" s="18">
        <v>3031740</v>
      </c>
      <c r="I87" s="16" t="s">
        <v>30</v>
      </c>
    </row>
    <row r="88" spans="1:9" s="25" customFormat="1" ht="45" x14ac:dyDescent="0.25">
      <c r="A88" s="26">
        <v>7</v>
      </c>
      <c r="B88" s="27" t="s">
        <v>66</v>
      </c>
      <c r="C88" s="15" t="s">
        <v>24</v>
      </c>
      <c r="D88" s="27" t="s">
        <v>67</v>
      </c>
      <c r="E88" s="24">
        <v>1</v>
      </c>
      <c r="F88" s="24" t="s">
        <v>46</v>
      </c>
      <c r="G88" s="29"/>
      <c r="H88" s="18">
        <v>225000</v>
      </c>
      <c r="I88" s="31" t="s">
        <v>30</v>
      </c>
    </row>
    <row r="89" spans="1:9" ht="78.75" customHeight="1" x14ac:dyDescent="0.25">
      <c r="A89" s="37">
        <v>8</v>
      </c>
      <c r="B89" s="42" t="s">
        <v>125</v>
      </c>
      <c r="C89" s="38" t="s">
        <v>126</v>
      </c>
      <c r="D89" s="34" t="s">
        <v>127</v>
      </c>
      <c r="E89" s="39">
        <v>1</v>
      </c>
      <c r="F89" s="39" t="s">
        <v>46</v>
      </c>
      <c r="G89" s="43"/>
      <c r="H89" s="44">
        <v>214000</v>
      </c>
      <c r="I89" s="41" t="s">
        <v>30</v>
      </c>
    </row>
    <row r="90" spans="1:9" ht="78.75" customHeight="1" x14ac:dyDescent="0.25">
      <c r="A90" s="37">
        <v>9</v>
      </c>
      <c r="B90" s="42" t="s">
        <v>128</v>
      </c>
      <c r="C90" s="38" t="s">
        <v>126</v>
      </c>
      <c r="D90" s="34" t="s">
        <v>129</v>
      </c>
      <c r="E90" s="39">
        <v>1</v>
      </c>
      <c r="F90" s="39" t="s">
        <v>46</v>
      </c>
      <c r="G90" s="43"/>
      <c r="H90" s="44">
        <v>367080</v>
      </c>
      <c r="I90" s="41" t="s">
        <v>30</v>
      </c>
    </row>
    <row r="91" spans="1:9" s="5" customFormat="1" ht="45" x14ac:dyDescent="0.25">
      <c r="A91" s="1">
        <v>10</v>
      </c>
      <c r="B91" s="16" t="s">
        <v>145</v>
      </c>
      <c r="C91" s="15" t="s">
        <v>60</v>
      </c>
      <c r="D91" s="16" t="s">
        <v>146</v>
      </c>
      <c r="E91" s="16">
        <v>1</v>
      </c>
      <c r="F91" s="16" t="s">
        <v>46</v>
      </c>
      <c r="G91" s="32"/>
      <c r="H91" s="18">
        <v>1075000</v>
      </c>
      <c r="I91" s="16" t="s">
        <v>30</v>
      </c>
    </row>
    <row r="92" spans="1:9" ht="30" x14ac:dyDescent="0.25">
      <c r="A92" s="17">
        <v>11</v>
      </c>
      <c r="B92" s="16" t="s">
        <v>147</v>
      </c>
      <c r="C92" s="15" t="s">
        <v>24</v>
      </c>
      <c r="D92" s="16" t="s">
        <v>148</v>
      </c>
      <c r="E92" s="16">
        <v>1</v>
      </c>
      <c r="F92" s="16" t="s">
        <v>20</v>
      </c>
      <c r="G92" s="18"/>
      <c r="H92" s="18">
        <v>50000</v>
      </c>
      <c r="I92" s="19" t="s">
        <v>21</v>
      </c>
    </row>
    <row r="93" spans="1:9" x14ac:dyDescent="0.25">
      <c r="A93" s="47" t="s">
        <v>15</v>
      </c>
      <c r="B93" s="48"/>
      <c r="C93" s="13" t="s">
        <v>11</v>
      </c>
      <c r="D93" s="13" t="s">
        <v>11</v>
      </c>
      <c r="E93" s="13" t="s">
        <v>11</v>
      </c>
      <c r="F93" s="13"/>
      <c r="G93" s="10" t="s">
        <v>11</v>
      </c>
      <c r="H93" s="11">
        <f>SUM(H82:H92)</f>
        <v>7527275.3599999994</v>
      </c>
      <c r="I93" s="13" t="s">
        <v>11</v>
      </c>
    </row>
    <row r="94" spans="1:9" x14ac:dyDescent="0.25">
      <c r="A94" s="47" t="s">
        <v>19</v>
      </c>
      <c r="B94" s="48"/>
      <c r="C94" s="13" t="s">
        <v>11</v>
      </c>
      <c r="D94" s="13" t="s">
        <v>11</v>
      </c>
      <c r="E94" s="13" t="s">
        <v>11</v>
      </c>
      <c r="F94" s="13"/>
      <c r="G94" s="10" t="s">
        <v>11</v>
      </c>
      <c r="H94" s="11">
        <f>H93+H80+H78</f>
        <v>112319867.14614289</v>
      </c>
      <c r="I94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93:B93"/>
    <mergeCell ref="A94:B94"/>
    <mergeCell ref="A3:I3"/>
    <mergeCell ref="A4:I4"/>
    <mergeCell ref="A79:I79"/>
    <mergeCell ref="A80:B80"/>
    <mergeCell ref="D5:E5"/>
    <mergeCell ref="A10:I10"/>
    <mergeCell ref="A81:I81"/>
    <mergeCell ref="A9:I9"/>
    <mergeCell ref="A78:B78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2018-08-02T09:19:32Z</dcterms:modified>
</cp:coreProperties>
</file>