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0" yWindow="75" windowWidth="17085" windowHeight="9795"/>
  </bookViews>
  <sheets>
    <sheet name="Лист1" sheetId="1" r:id="rId1"/>
    <sheet name="Лист3" sheetId="3" r:id="rId2"/>
  </sheets>
  <definedNames>
    <definedName name="_xlnm._FilterDatabase" localSheetId="0" hidden="1">Лист1!$A$7:$I$68</definedName>
  </definedNames>
  <calcPr calcId="145621"/>
</workbook>
</file>

<file path=xl/calcChain.xml><?xml version="1.0" encoding="utf-8"?>
<calcChain xmlns="http://schemas.openxmlformats.org/spreadsheetml/2006/main">
  <c r="H54" i="1" l="1"/>
  <c r="G53" i="1"/>
  <c r="H53" i="1"/>
  <c r="H52" i="1" l="1"/>
  <c r="H51" i="1" l="1"/>
  <c r="H50" i="1"/>
  <c r="H49" i="1"/>
  <c r="H37" i="1"/>
  <c r="H36" i="1"/>
  <c r="H48" i="1" l="1"/>
  <c r="H47" i="1" l="1"/>
  <c r="H46" i="1"/>
  <c r="H45" i="1"/>
  <c r="G43" i="1" l="1"/>
  <c r="H39" i="1" l="1"/>
  <c r="H35" i="1" l="1"/>
  <c r="H34" i="1"/>
  <c r="H33" i="1"/>
  <c r="H32" i="1"/>
  <c r="H31" i="1"/>
  <c r="H30" i="1"/>
  <c r="H29" i="1" l="1"/>
  <c r="H27" i="1"/>
  <c r="H26" i="1" l="1"/>
  <c r="H25" i="1"/>
  <c r="H24" i="1" l="1"/>
  <c r="H23" i="1"/>
  <c r="H22" i="1"/>
  <c r="H21" i="1" l="1"/>
  <c r="H20" i="1"/>
  <c r="H19" i="1" l="1"/>
  <c r="H18" i="1"/>
  <c r="H17" i="1"/>
  <c r="H11" i="1" l="1"/>
  <c r="H16" i="1" l="1"/>
  <c r="H15" i="1"/>
  <c r="H14" i="1"/>
  <c r="H13" i="1"/>
  <c r="H12" i="1"/>
  <c r="H58" i="1" l="1"/>
  <c r="H67" i="1" s="1"/>
  <c r="H68" i="1" l="1"/>
</calcChain>
</file>

<file path=xl/comments1.xml><?xml version="1.0" encoding="utf-8"?>
<comments xmlns="http://schemas.openxmlformats.org/spreadsheetml/2006/main">
  <authors>
    <author>Автор</author>
  </authors>
  <commentList>
    <comment ref="G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12,9$*350=4515</t>
        </r>
      </text>
    </comment>
  </commentList>
</comments>
</file>

<file path=xl/sharedStrings.xml><?xml version="1.0" encoding="utf-8"?>
<sst xmlns="http://schemas.openxmlformats.org/spreadsheetml/2006/main" count="303" uniqueCount="134">
  <si>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</si>
  <si>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</si>
  <si>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</si>
  <si>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</si>
  <si>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</si>
  <si>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</si>
  <si>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</si>
  <si>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</si>
  <si>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</si>
  <si>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</si>
  <si>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</si>
  <si>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</si>
  <si>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</si>
  <si>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</si>
  <si>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</si>
  <si>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</si>
  <si>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</si>
  <si>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</si>
  <si>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</si>
  <si>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</si>
  <si>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</si>
  <si>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ЧУ «NURIS»</t>
  </si>
  <si>
    <t>Охрана склада</t>
  </si>
  <si>
    <t xml:space="preserve">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наблюдения. Подробное описание согласно технической спецификации.  </t>
  </si>
  <si>
    <t>подпункт 6) пункта 3.1. Правил</t>
  </si>
  <si>
    <t>Реестр планируемых закупок товаров, работ, услуг на 2018 год</t>
  </si>
  <si>
    <t>Азот жидкий для реализации учебных и научно-исследовательских работ</t>
  </si>
  <si>
    <t>подпункт 13) пункта 3.1. Правил</t>
  </si>
  <si>
    <t>Гост 9293-74, объемная доля азота не менее 99,993 %</t>
  </si>
  <si>
    <t>кг</t>
  </si>
  <si>
    <t>ЧУ "NURIS"</t>
  </si>
  <si>
    <t>Лабораторные  расходные материалы для реализации учебных работ Школы медицины: комплект 1</t>
  </si>
  <si>
    <t>Лабораторные  расходные материалы для реализации учебных работ Школы Медицины. Подробная характеристика согласно технической спецификации.</t>
  </si>
  <si>
    <t>комплект</t>
  </si>
  <si>
    <t>Лабораторные  расходные материалы для реализации учебных работ Школы медицины: комплект 2</t>
  </si>
  <si>
    <t>Лабораторные  расходные материалы для реализации учебных работ Школы медицины: комплект 3</t>
  </si>
  <si>
    <t>Лабораторные  расходные материалы для реализации учебных работ Школы медицины: комплект 4</t>
  </si>
  <si>
    <t>Почтовые услуги</t>
  </si>
  <si>
    <t>запрос ценовых предложений</t>
  </si>
  <si>
    <t>Услуга по закупке почтовых услуг Учреждения согласно технической спецификации.</t>
  </si>
  <si>
    <t>Жидкий гелий</t>
  </si>
  <si>
    <t>Жидкий гелий в сосудах Дьюара (далее - Тара), содержание гелия 99,99 %, Общее содержание примесей не более 1,00</t>
  </si>
  <si>
    <t>литр</t>
  </si>
  <si>
    <t>Услуги по продвижению информационных постов с аккаунтов ЧУ «NURIS» и Аstana Вusiness Сampus в социальных сетях на платной основе</t>
  </si>
  <si>
    <t>подпункт 5) пункта 3.1. Правил</t>
  </si>
  <si>
    <t>Платное продвижение информационных постов ЧУ «NURIS» и Аstana Вusiness Сampus в социальных сетях</t>
  </si>
  <si>
    <t>услуга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</si>
  <si>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1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</si>
  <si>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веществ". Подробная характеристика согласно технической спецификации.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</si>
  <si>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2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</si>
  <si>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3</t>
  </si>
  <si>
    <t>Услуги по размещению рекламных материалов на сайте olx.kz</t>
  </si>
  <si>
    <t>Платное продвижение рекламных постов об услугах Опытно-экспериментального Цеха ЧУ «NURIS» на сайте olx.kz.</t>
  </si>
  <si>
    <t>Лабораторные расходные материалы для реализации учебных работ Школы наук и технологий: комплект 1</t>
  </si>
  <si>
    <t>Лабораторные расходные материалы для реализации учебных работ Школы наук и технологий. Подробная характеристика согласно технической спецификации.</t>
  </si>
  <si>
    <t>Лабораторные расходные материалы для реализации учебных работ Школы медицины: комплект 5</t>
  </si>
  <si>
    <t>Лабораторные расходные материалы для реализации учебных работ Школы медицины. Подробная характеристика согласно технической спецификации.</t>
  </si>
  <si>
    <t>Услуги по технической поддержке веб-сайта Astana Business Campus</t>
  </si>
  <si>
    <t xml:space="preserve">Хостинг и подключение суб-домена к сайту Astana Business Campus с февраля по июль 2018 года (5 месяцев) </t>
  </si>
  <si>
    <t>Услуги по изготовлению имиджевой продукции</t>
  </si>
  <si>
    <t>подпункт 30) пункта 3.1. Правил</t>
  </si>
  <si>
    <t xml:space="preserve">Услуги по изготовлению имиджевой продукции. Подробное характеристика согласно технической спецификации. </t>
  </si>
  <si>
    <t>Лабораторные расходные материалы для реализации учебных работ Школы инженерии: комплект 1</t>
  </si>
  <si>
    <t>Лабораторные расходные материалы для реализации учебных работ Школы инженерии. Подробная характеристика согласно технической спецификации.</t>
  </si>
  <si>
    <t>Лабораторные расходные материалы для реализации учебных работ Школы инженерии: комплект 2</t>
  </si>
  <si>
    <t>Лабораторные расходные материалы для реализации учебных работ Школы инженерии: комплект 3</t>
  </si>
  <si>
    <t>Переводческие услуги: письменный перевод (русско-казахский, русско-английский)</t>
  </si>
  <si>
    <t>Переводческие услуги текстов, включая брошюру Astana Business Campus и NURIS, newsletter Astana Business Campus и NURIS, статьи, опубликованные в СМИ, статьи в социальных сетях и статьи для официального сайта Astana Business Campus и NURIS</t>
  </si>
  <si>
    <t>Лабораторные расходные материалы для реализации инновационных проектов программы бизнес-инкубирования: Комплект 2</t>
  </si>
  <si>
    <t>В целях реализации инновационных проектов программы бизнес-инкубирования ABC Incubation, которая нацелена на поддержку новых идей, инновационных бизнес-проектов на ранней стадии, необходимо приобретение химических расходных материалов. Данные расходные материалы будут использоваться для реализации анти-псориазного крема.</t>
  </si>
  <si>
    <t>Стол сварщика</t>
  </si>
  <si>
    <t>Максимальная производительность: не менее 1800 куб.м/час, Размер чугунной решетки: не менее 1000х700 мм, Высота рабочей плиты над уровнем пола: в диапазоне 700-800 мм, Светильник для подстветки рабочей зоны: наличие. Максимальная, равномерно распределенная нагрузка на рабочую плиту: не менее 500 кг. Полное описание согласно технической спецификации.</t>
  </si>
  <si>
    <t>штука</t>
  </si>
  <si>
    <t>Лабораторные расходные материалы для реализации инновационных проектов программы бизнес-инкубирования: Комплект 3</t>
  </si>
  <si>
    <t>Лабораторные расходные материалы (Комплект 3) для реализации инновационного проекта программы бизнес-инкубирования АВС Incubation по точечной обработке полей</t>
  </si>
  <si>
    <t>Портативный спектрометр</t>
  </si>
  <si>
    <t>Тендер</t>
  </si>
  <si>
    <t>Ручной инфракрасный спектрометр. Спектральный диапазон (нм): не менее 200 нм. 
Подробная характеристика согласно технической спецификации.</t>
  </si>
  <si>
    <t>17 491 071,42</t>
  </si>
  <si>
    <t>ЧУ “NURIS”</t>
  </si>
  <si>
    <t>Лабораторные расходные материалы для реализации инновационных проектов программы бизнес-инкубирования: Комплект 1</t>
  </si>
  <si>
    <t>В целях реализации инновационных проектов программы бизнес-инкубирования АВС Incubation, которая нацелена на поддержку новых идей, инновационных бизнес - проектов на ранней стадии, необходимо приобретение базовых расходных материалов по электронике, электротехнике и механике. Помимо этого необходимо приобретение базовых инструментов для сборки прототипов и продуктов.</t>
  </si>
  <si>
    <t>Браслет для ношения выше локтя MYO Armband</t>
  </si>
  <si>
    <t xml:space="preserve">Окружность предплечья: расширяемый от 19 до 34 см;  Вес: 93 гр.; Толщина: 0,45 дюйма; Совместимые устройства: Windows, MAC, iOs, Android; Датчики: медицинские датчики EMG из нержавеющей стали, высокочувствительный девятисекундный IMU, содержащий трехосный гироскоп, трехосный акселерометр, трехосный магнитометр; Светодиоды: светодиоды с двумя индикаторами Процессор: процессор ARM Cortex M4 Вибрация: короткие, средние, длинные вибрации; Связь: технология Bluetooth® Smart Wireless. </t>
  </si>
  <si>
    <t>Wifi модуль</t>
  </si>
  <si>
    <t xml:space="preserve">Модель: D1 ESP8266 Wifi Mini Pro Модуль с 16 Мегабайтами флеш памяти на борту. Керамическая антенна и разъем для внешней антенны. USB-TO-UART на CP2104  </t>
  </si>
  <si>
    <t xml:space="preserve"> Плата для разработки</t>
  </si>
  <si>
    <t xml:space="preserve">Модель: ESP8266 ESP-12EUNO R3 На основе ESP-8266EX; совместимый с Arduino; 11 штырьков ввода / вывода 1 x контакт ADC (диапазон ввода 0-3,3 В) Поддержка беспроводной загрузки OTA Встроенный блок питания 5В 1А (наибольшее входное напряжение 24 В) </t>
  </si>
  <si>
    <t>Датчик контроля сетевого напряжения с опторазвязкой</t>
  </si>
  <si>
    <t xml:space="preserve">Модель: MP220V Напряжение питания (В): 220; Количество встроенных реле управления (шт): 1; Тип питания: переменный; Количество входов (шт): 1 Количество выходов (шт): 1; Длина (мм): 42; Ширина (мм): 25; Высота (мм): 17; Вес: не более 20 г. Напряжение коммутации: 220 В Вес: 38 г </t>
  </si>
  <si>
    <t xml:space="preserve">Миниатюрный ТРАНСФОРМАТОР </t>
  </si>
  <si>
    <t xml:space="preserve">100% новый и высококачественный Тип: DL-CT1005A Номинальный входной ток: 10 А Номинальный выходной ток: 5 мА Максимальная нагрузка: &lt;= 250 Ом Диапазон линейности: &lt;= 0,1% Установка: Износостойкий тип Рабочая температура: -40 ℃ ~ + 80 ℃ </t>
  </si>
  <si>
    <t>Неинвазивный трансформатор тока</t>
  </si>
  <si>
    <t>Универсальный фрезерный станок</t>
  </si>
  <si>
    <t>Размер рабочего стола: не менее 350*1500 мм, Расстояние от оси шпинделя до рабочей поверхности стола: не менее 155 мм, Вертикальная фрезерная головка: наличие, Автоматическая система смазки: наличие, Охладительная система: наличие, Полное описание согласно технической спецификации</t>
  </si>
  <si>
    <t>IP Цилиндрическая Камера</t>
  </si>
  <si>
    <t xml:space="preserve">Карта памяти </t>
  </si>
  <si>
    <t xml:space="preserve">Электромагнитный соленоидный, нормально закрытый клапан </t>
  </si>
  <si>
    <t>Садовый опрыскиватель</t>
  </si>
  <si>
    <t>Плоскоструйная форсунка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</si>
  <si>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1.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</si>
  <si>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1. Подробная характеристика согласно технической спецификации.</t>
  </si>
  <si>
    <t>Лабораторные расходные материалы для реализации инновационных проектов программы бизнес-инкубирования: Комплект 4</t>
  </si>
  <si>
    <t xml:space="preserve">Лабораторные расходные материалы (Комплект 4) для реализации инновационного проекта программы бизнес-инкубирования АВС Incubation по точечной обработке полей </t>
  </si>
  <si>
    <t>Игрушка с заводным механизмом</t>
  </si>
  <si>
    <t>Мобиле "Пчелки с домиком" Категория Первая игрушка Пол Унисекс Возраст 0м+  Размер пчелок: 5x17.5x11см. Размер домика: 16 x 7 x 15 см.</t>
  </si>
  <si>
    <t>исключен</t>
  </si>
  <si>
    <t xml:space="preserve">Модель: SCT-013-000 Материал корпуса: феррит Диэлектрическая прочность: 6000 В AC / 1 мин. Входной ток: 0A-100A Размер отверстия: прибл. 13 × 13 мм Диэлектрическая прочность: 6000 В AC / 1 мин. Рабочая температура: -25-70 ° C 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</si>
  <si>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2.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</si>
  <si>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2. Подробная характеристика согласно технической спецификации.</t>
  </si>
  <si>
    <t>Сенсорный экран щит для Arduino</t>
  </si>
  <si>
    <t>2.4 - дюймовый TFT LCD сенсорный экран щит для Arduino UNO R3 Mega 2560 ЖК-модулей</t>
  </si>
  <si>
    <t>HM-11 Bluetooth-модуль</t>
  </si>
  <si>
    <t xml:space="preserve">Bluetooth BLE модуль (Master/Slave) HM-11 предназначен для работы с Arduino, Raspberry Pi, Netduino, BeagleBone т.д. и позволяет легко создавать беспроводную связь между вашими МК и ПК. Совместим с версиями HC-05, НС-06, НС-07. Последняя прошивка V532, поддержка IBeacon. Ультра-низкое энергопотребление в режиме ожидания 90 мкА  ~ 400 мкА Быстрая скорость отклика 0,4 секунды
Настраиваемые скорость передачи, имя устройства, и PIN-код сопряжения. Версия Bluetooth: V4.0
По умолчанию скорость передачи данных: 9600 По умолчанию настройки последовательного порта: 9600, N, 8, 1 Напряжение: 3.3В </t>
  </si>
  <si>
    <t>Плата Arduino Atmel ATmega328</t>
  </si>
  <si>
    <t xml:space="preserve">Микроконтроллер: Atmel ATmega328 Рабочее напряжение (логический уровень): 5 В
Входное напряжение (рекомендуемое): 7-12 В Входное напряжение (предельное): 6-20 В Цифровые Входы/Выходы: 14 (6 из которых могут использоваться как выходы ШИМ) Аналоговые входы: 8
Постоянный ток через вход/выход: 40 мА Флеш-память: 32 Кб (ATmega328) при этом 2 Кб используются для загрузчика ОЗУ: 2 Кб (ATmega328) EEPROM: 1 Кб (ATmega328) Тактовая частота: 16 МГц Размеры: 1.85 см x 4.2 см </t>
  </si>
  <si>
    <t>H05Z1Z1-F Кабель</t>
  </si>
  <si>
    <t>H05Z1Z1-F Кабель TTR 2х2,5 HALOJEN FREE черный</t>
  </si>
  <si>
    <t>м.</t>
  </si>
  <si>
    <t>H05VV-F TTR Кабель</t>
  </si>
  <si>
    <t>Макс. рабочая температура 70°C, макс. температура при коротком замыкании 160°C. Стандарты: TS 9760 HD 21.5.S3 - VDE 281 - 5.</t>
  </si>
  <si>
    <t>Модуль USB GPS</t>
  </si>
  <si>
    <t>Размер: 50 * 38 * 16 мм, Интерфейс: USB длина кабеля 2м, Вес: 70г</t>
  </si>
  <si>
    <t>шт.</t>
  </si>
  <si>
    <t>Лабораторные расходные материалы для реализации инновационных проектов программы бизнес-инкубирования: Комплект 5</t>
  </si>
  <si>
    <t>Лабораторные расходные материалы (Комплект 5) для реализации инновационного проекта программы бизнес-инкубирования ABC Incubation по производству экспедиционного оборудования для внедорожников</t>
  </si>
  <si>
    <t>Доступ к патентной базе Patent Inspiration</t>
  </si>
  <si>
    <t>подпункт 5) пункта 3.1 Правил</t>
  </si>
  <si>
    <t xml:space="preserve">Доступ к онлайн патетной базе Patent Inspiration по поиску и анализу патентов. Подробная характеристика согласно технической спецификации </t>
  </si>
  <si>
    <t>(по состоянию на 13.06.2018 года)</t>
  </si>
  <si>
    <t>Подписка Adobe Creativе Cloud</t>
  </si>
  <si>
    <t xml:space="preserve">Подписка Adobe Creativе Cloud - Редакция для студентов и преподавателей (на один год, с предварительной оплатой) </t>
  </si>
  <si>
    <t>Лабораторные расходные материалы для реализации инновационных проектов программы бизнес - инкубирования: Пояс-чехол для механического устройства</t>
  </si>
  <si>
    <t>Материал: трикотажное полотно на ленте-велькро
Размер: 68,5 x12 см. Подробная характеристика согласно технической спецификации.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</si>
</sst>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5" fontId="1" fillId="0" borderId="0" applyFont="0" applyFill="0" applyBorder="0" applyAlignment="0" applyProtection="0"/>
  </cellStyleXfs>
  <cellXfs count="58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9" fontId="6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3" fontId="16" fillId="2" borderId="1" xfId="13" applyNumberFormat="1" applyFont="1" applyFill="1" applyBorder="1" applyAlignment="1">
      <alignment horizontal="center" vertical="center" wrapText="1"/>
    </xf>
    <xf numFmtId="3" fontId="16" fillId="2" borderId="9" xfId="13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4" fontId="19" fillId="2" borderId="10" xfId="0" applyNumberFormat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68"/>
  <sheetViews>
    <sheetView tabSelected="1" zoomScale="80" zoomScaleNormal="80" workbookViewId="0">
      <pane ySplit="7" topLeftCell="A62" activePane="bottomLeft" state="frozen"/>
      <selection pane="bottomLeft" activeCell="E65" sqref="E65"/>
    </sheetView>
  </sheetViews>
  <sheetFormatPr defaultRowHeight="15" x14ac:dyDescent="0.25"/>
  <cols>
    <col min="1" max="1" width="5" style="2" customWidth="1"/>
    <col min="2" max="2" width="42.8554687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9" width="20.28515625" style="2" customWidth="1"/>
    <col min="10" max="16384" width="9.140625" style="2"/>
  </cols>
  <sheetData>
    <row r="3" spans="1:9" x14ac:dyDescent="0.25">
      <c r="A3" s="50" t="s">
        <v>25</v>
      </c>
      <c r="B3" s="50"/>
      <c r="C3" s="50"/>
      <c r="D3" s="50"/>
      <c r="E3" s="50"/>
      <c r="F3" s="50"/>
      <c r="G3" s="50"/>
      <c r="H3" s="50"/>
      <c r="I3" s="50"/>
    </row>
    <row r="4" spans="1:9" x14ac:dyDescent="0.25">
      <c r="A4" s="50" t="s">
        <v>18</v>
      </c>
      <c r="B4" s="50"/>
      <c r="C4" s="50"/>
      <c r="D4" s="50"/>
      <c r="E4" s="50"/>
      <c r="F4" s="50"/>
      <c r="G4" s="50"/>
      <c r="H4" s="50"/>
      <c r="I4" s="50"/>
    </row>
    <row r="5" spans="1:9" x14ac:dyDescent="0.25">
      <c r="A5" s="3" t="s">
        <v>0</v>
      </c>
      <c r="D5" s="54" t="s">
        <v>129</v>
      </c>
      <c r="E5" s="54"/>
    </row>
    <row r="6" spans="1:9" x14ac:dyDescent="0.25">
      <c r="A6" s="3"/>
      <c r="D6" s="4"/>
      <c r="E6" s="4"/>
    </row>
    <row r="7" spans="1:9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16</v>
      </c>
      <c r="H7" s="10" t="s">
        <v>7</v>
      </c>
      <c r="I7" s="13" t="s">
        <v>8</v>
      </c>
    </row>
    <row r="8" spans="1:9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x14ac:dyDescent="0.25">
      <c r="A9" s="56" t="s">
        <v>17</v>
      </c>
      <c r="B9" s="57"/>
      <c r="C9" s="57"/>
      <c r="D9" s="57"/>
      <c r="E9" s="57"/>
      <c r="F9" s="57"/>
      <c r="G9" s="57"/>
      <c r="H9" s="57"/>
      <c r="I9" s="57"/>
    </row>
    <row r="10" spans="1:9" s="6" customFormat="1" ht="15.75" customHeight="1" x14ac:dyDescent="0.25">
      <c r="A10" s="55" t="s">
        <v>9</v>
      </c>
      <c r="B10" s="55"/>
      <c r="C10" s="55"/>
      <c r="D10" s="55"/>
      <c r="E10" s="55"/>
      <c r="F10" s="55"/>
      <c r="G10" s="55"/>
      <c r="H10" s="55"/>
      <c r="I10" s="55"/>
    </row>
    <row r="11" spans="1:9" s="25" customFormat="1" ht="51.75" customHeight="1" x14ac:dyDescent="0.25">
      <c r="A11" s="1">
        <v>1</v>
      </c>
      <c r="B11" s="20" t="s">
        <v>40</v>
      </c>
      <c r="C11" s="21" t="s">
        <v>27</v>
      </c>
      <c r="D11" s="20" t="s">
        <v>41</v>
      </c>
      <c r="E11" s="24">
        <v>400</v>
      </c>
      <c r="F11" s="20" t="s">
        <v>42</v>
      </c>
      <c r="G11" s="23">
        <v>7142.86</v>
      </c>
      <c r="H11" s="12">
        <f>E11*G11</f>
        <v>2857144</v>
      </c>
      <c r="I11" s="24" t="s">
        <v>30</v>
      </c>
    </row>
    <row r="12" spans="1:9" s="25" customFormat="1" ht="61.5" customHeight="1" x14ac:dyDescent="0.25">
      <c r="A12" s="1">
        <v>2</v>
      </c>
      <c r="B12" s="20" t="s">
        <v>26</v>
      </c>
      <c r="C12" s="21" t="s">
        <v>27</v>
      </c>
      <c r="D12" s="20" t="s">
        <v>28</v>
      </c>
      <c r="E12" s="22">
        <v>9900</v>
      </c>
      <c r="F12" s="20" t="s">
        <v>29</v>
      </c>
      <c r="G12" s="23">
        <v>151.44</v>
      </c>
      <c r="H12" s="12">
        <f t="shared" ref="H12:H19" si="0">E12*G12</f>
        <v>1499256</v>
      </c>
      <c r="I12" s="24" t="s">
        <v>30</v>
      </c>
    </row>
    <row r="13" spans="1:9" s="25" customFormat="1" ht="51.75" customHeight="1" x14ac:dyDescent="0.25">
      <c r="A13" s="1">
        <v>3</v>
      </c>
      <c r="B13" s="20" t="s">
        <v>31</v>
      </c>
      <c r="C13" s="21" t="s">
        <v>27</v>
      </c>
      <c r="D13" s="20" t="s">
        <v>32</v>
      </c>
      <c r="E13" s="22">
        <v>1</v>
      </c>
      <c r="F13" s="20" t="s">
        <v>33</v>
      </c>
      <c r="G13" s="23">
        <v>963907</v>
      </c>
      <c r="H13" s="12">
        <f t="shared" si="0"/>
        <v>963907</v>
      </c>
      <c r="I13" s="24" t="s">
        <v>30</v>
      </c>
    </row>
    <row r="14" spans="1:9" s="25" customFormat="1" ht="51.75" customHeight="1" x14ac:dyDescent="0.25">
      <c r="A14" s="1">
        <v>4</v>
      </c>
      <c r="B14" s="20" t="s">
        <v>34</v>
      </c>
      <c r="C14" s="21" t="s">
        <v>27</v>
      </c>
      <c r="D14" s="20" t="s">
        <v>32</v>
      </c>
      <c r="E14" s="22">
        <v>1</v>
      </c>
      <c r="F14" s="20" t="s">
        <v>33</v>
      </c>
      <c r="G14" s="23">
        <v>2376393</v>
      </c>
      <c r="H14" s="12">
        <f t="shared" si="0"/>
        <v>2376393</v>
      </c>
      <c r="I14" s="24" t="s">
        <v>30</v>
      </c>
    </row>
    <row r="15" spans="1:9" s="25" customFormat="1" ht="51.75" customHeight="1" x14ac:dyDescent="0.25">
      <c r="A15" s="1">
        <v>5</v>
      </c>
      <c r="B15" s="20" t="s">
        <v>35</v>
      </c>
      <c r="C15" s="21" t="s">
        <v>27</v>
      </c>
      <c r="D15" s="20" t="s">
        <v>32</v>
      </c>
      <c r="E15" s="22">
        <v>1</v>
      </c>
      <c r="F15" s="20" t="s">
        <v>33</v>
      </c>
      <c r="G15" s="23">
        <v>521065</v>
      </c>
      <c r="H15" s="12">
        <f t="shared" si="0"/>
        <v>521065</v>
      </c>
      <c r="I15" s="24" t="s">
        <v>30</v>
      </c>
    </row>
    <row r="16" spans="1:9" s="25" customFormat="1" ht="51.75" customHeight="1" x14ac:dyDescent="0.25">
      <c r="A16" s="1">
        <v>6</v>
      </c>
      <c r="B16" s="20" t="s">
        <v>36</v>
      </c>
      <c r="C16" s="21" t="s">
        <v>27</v>
      </c>
      <c r="D16" s="20" t="s">
        <v>32</v>
      </c>
      <c r="E16" s="22">
        <v>1</v>
      </c>
      <c r="F16" s="20" t="s">
        <v>33</v>
      </c>
      <c r="G16" s="23">
        <v>135800</v>
      </c>
      <c r="H16" s="12">
        <f t="shared" si="0"/>
        <v>135800</v>
      </c>
      <c r="I16" s="24" t="s">
        <v>30</v>
      </c>
    </row>
    <row r="17" spans="1:9" s="25" customFormat="1" ht="93.75" customHeight="1" x14ac:dyDescent="0.25">
      <c r="A17" s="1">
        <v>7</v>
      </c>
      <c r="B17" s="20" t="s">
        <v>47</v>
      </c>
      <c r="C17" s="21" t="s">
        <v>27</v>
      </c>
      <c r="D17" s="20" t="s">
        <v>48</v>
      </c>
      <c r="E17" s="22">
        <v>1</v>
      </c>
      <c r="F17" s="20" t="s">
        <v>33</v>
      </c>
      <c r="G17" s="23">
        <v>583605</v>
      </c>
      <c r="H17" s="12">
        <f t="shared" si="0"/>
        <v>583605</v>
      </c>
      <c r="I17" s="24" t="s">
        <v>30</v>
      </c>
    </row>
    <row r="18" spans="1:9" s="25" customFormat="1" ht="93.75" customHeight="1" x14ac:dyDescent="0.25">
      <c r="A18" s="1">
        <v>8</v>
      </c>
      <c r="B18" s="20" t="s">
        <v>49</v>
      </c>
      <c r="C18" s="21" t="s">
        <v>27</v>
      </c>
      <c r="D18" s="20" t="s">
        <v>48</v>
      </c>
      <c r="E18" s="22">
        <v>1</v>
      </c>
      <c r="F18" s="20" t="s">
        <v>33</v>
      </c>
      <c r="G18" s="23">
        <v>1370215</v>
      </c>
      <c r="H18" s="12">
        <f t="shared" si="0"/>
        <v>1370215</v>
      </c>
      <c r="I18" s="24" t="s">
        <v>30</v>
      </c>
    </row>
    <row r="19" spans="1:9" s="25" customFormat="1" ht="93.75" customHeight="1" x14ac:dyDescent="0.25">
      <c r="A19" s="1">
        <v>9</v>
      </c>
      <c r="B19" s="20" t="s">
        <v>50</v>
      </c>
      <c r="C19" s="21" t="s">
        <v>27</v>
      </c>
      <c r="D19" s="20" t="s">
        <v>48</v>
      </c>
      <c r="E19" s="22">
        <v>1</v>
      </c>
      <c r="F19" s="20" t="s">
        <v>33</v>
      </c>
      <c r="G19" s="23">
        <v>2097548</v>
      </c>
      <c r="H19" s="12">
        <f t="shared" si="0"/>
        <v>2097548</v>
      </c>
      <c r="I19" s="24" t="s">
        <v>30</v>
      </c>
    </row>
    <row r="20" spans="1:9" ht="45" x14ac:dyDescent="0.25">
      <c r="A20" s="26">
        <v>10</v>
      </c>
      <c r="B20" s="20" t="s">
        <v>53</v>
      </c>
      <c r="C20" s="21" t="s">
        <v>27</v>
      </c>
      <c r="D20" s="32" t="s">
        <v>54</v>
      </c>
      <c r="E20" s="7">
        <v>1</v>
      </c>
      <c r="F20" s="24" t="s">
        <v>33</v>
      </c>
      <c r="G20" s="33">
        <v>1322625</v>
      </c>
      <c r="H20" s="33">
        <f>G20*E20</f>
        <v>1322625</v>
      </c>
      <c r="I20" s="24" t="s">
        <v>30</v>
      </c>
    </row>
    <row r="21" spans="1:9" ht="45" x14ac:dyDescent="0.25">
      <c r="A21" s="26">
        <v>11</v>
      </c>
      <c r="B21" s="20" t="s">
        <v>55</v>
      </c>
      <c r="C21" s="21" t="s">
        <v>27</v>
      </c>
      <c r="D21" s="32" t="s">
        <v>56</v>
      </c>
      <c r="E21" s="24">
        <v>1</v>
      </c>
      <c r="F21" s="24" t="s">
        <v>33</v>
      </c>
      <c r="G21" s="33">
        <v>2929238</v>
      </c>
      <c r="H21" s="33">
        <f>G21</f>
        <v>2929238</v>
      </c>
      <c r="I21" s="24" t="s">
        <v>30</v>
      </c>
    </row>
    <row r="22" spans="1:9" ht="45" x14ac:dyDescent="0.25">
      <c r="A22" s="26">
        <v>12</v>
      </c>
      <c r="B22" s="20" t="s">
        <v>62</v>
      </c>
      <c r="C22" s="21" t="s">
        <v>27</v>
      </c>
      <c r="D22" s="32" t="s">
        <v>63</v>
      </c>
      <c r="E22" s="24">
        <v>1</v>
      </c>
      <c r="F22" s="24" t="s">
        <v>33</v>
      </c>
      <c r="G22" s="33">
        <v>2812178.6</v>
      </c>
      <c r="H22" s="33">
        <f>G22</f>
        <v>2812178.6</v>
      </c>
      <c r="I22" s="24" t="s">
        <v>30</v>
      </c>
    </row>
    <row r="23" spans="1:9" ht="45" x14ac:dyDescent="0.25">
      <c r="A23" s="26">
        <v>13</v>
      </c>
      <c r="B23" s="20" t="s">
        <v>64</v>
      </c>
      <c r="C23" s="21" t="s">
        <v>27</v>
      </c>
      <c r="D23" s="32" t="s">
        <v>63</v>
      </c>
      <c r="E23" s="24">
        <v>1</v>
      </c>
      <c r="F23" s="24" t="s">
        <v>33</v>
      </c>
      <c r="G23" s="33">
        <v>853767</v>
      </c>
      <c r="H23" s="33">
        <f>G23</f>
        <v>853767</v>
      </c>
      <c r="I23" s="24" t="s">
        <v>30</v>
      </c>
    </row>
    <row r="24" spans="1:9" ht="45" x14ac:dyDescent="0.25">
      <c r="A24" s="26">
        <v>14</v>
      </c>
      <c r="B24" s="20" t="s">
        <v>65</v>
      </c>
      <c r="C24" s="21" t="s">
        <v>27</v>
      </c>
      <c r="D24" s="32" t="s">
        <v>63</v>
      </c>
      <c r="E24" s="24">
        <v>1</v>
      </c>
      <c r="F24" s="24" t="s">
        <v>33</v>
      </c>
      <c r="G24" s="33">
        <v>2010000</v>
      </c>
      <c r="H24" s="33">
        <f>G24</f>
        <v>2010000</v>
      </c>
      <c r="I24" s="24" t="s">
        <v>30</v>
      </c>
    </row>
    <row r="25" spans="1:9" ht="60" x14ac:dyDescent="0.25">
      <c r="A25" s="26">
        <v>15</v>
      </c>
      <c r="B25" s="20" t="s">
        <v>68</v>
      </c>
      <c r="C25" s="21" t="s">
        <v>27</v>
      </c>
      <c r="D25" s="32" t="s">
        <v>69</v>
      </c>
      <c r="E25" s="24">
        <v>1</v>
      </c>
      <c r="F25" s="24" t="s">
        <v>33</v>
      </c>
      <c r="G25" s="33">
        <v>373523.64</v>
      </c>
      <c r="H25" s="33">
        <f>G25*E25</f>
        <v>373523.64</v>
      </c>
      <c r="I25" s="24" t="s">
        <v>30</v>
      </c>
    </row>
    <row r="26" spans="1:9" ht="60" x14ac:dyDescent="0.25">
      <c r="A26" s="26">
        <v>16</v>
      </c>
      <c r="B26" s="20" t="s">
        <v>70</v>
      </c>
      <c r="C26" s="21" t="s">
        <v>38</v>
      </c>
      <c r="D26" s="32" t="s">
        <v>71</v>
      </c>
      <c r="E26" s="24">
        <v>1</v>
      </c>
      <c r="F26" s="24" t="s">
        <v>72</v>
      </c>
      <c r="G26" s="33">
        <v>883928.57</v>
      </c>
      <c r="H26" s="33">
        <f>G26*E26</f>
        <v>883928.57</v>
      </c>
      <c r="I26" s="24" t="s">
        <v>30</v>
      </c>
    </row>
    <row r="27" spans="1:9" ht="60" x14ac:dyDescent="0.25">
      <c r="A27" s="26">
        <v>17</v>
      </c>
      <c r="B27" s="20" t="s">
        <v>73</v>
      </c>
      <c r="C27" s="21" t="s">
        <v>27</v>
      </c>
      <c r="D27" s="32" t="s">
        <v>74</v>
      </c>
      <c r="E27" s="24">
        <v>1</v>
      </c>
      <c r="F27" s="24" t="s">
        <v>33</v>
      </c>
      <c r="G27" s="33">
        <v>137885</v>
      </c>
      <c r="H27" s="33">
        <f>G27*E27</f>
        <v>137885</v>
      </c>
      <c r="I27" s="24" t="s">
        <v>30</v>
      </c>
    </row>
    <row r="28" spans="1:9" ht="30" x14ac:dyDescent="0.25">
      <c r="A28" s="26">
        <v>18</v>
      </c>
      <c r="B28" s="20" t="s">
        <v>75</v>
      </c>
      <c r="C28" s="21" t="s">
        <v>76</v>
      </c>
      <c r="D28" s="32" t="s">
        <v>77</v>
      </c>
      <c r="E28" s="24">
        <v>1</v>
      </c>
      <c r="F28" s="24" t="s">
        <v>33</v>
      </c>
      <c r="G28" s="33" t="s">
        <v>78</v>
      </c>
      <c r="H28" s="33" t="s">
        <v>78</v>
      </c>
      <c r="I28" s="24" t="s">
        <v>79</v>
      </c>
    </row>
    <row r="29" spans="1:9" ht="60" x14ac:dyDescent="0.25">
      <c r="A29" s="26">
        <v>19</v>
      </c>
      <c r="B29" s="20" t="s">
        <v>80</v>
      </c>
      <c r="C29" s="21" t="s">
        <v>27</v>
      </c>
      <c r="D29" s="32" t="s">
        <v>81</v>
      </c>
      <c r="E29" s="24">
        <v>1</v>
      </c>
      <c r="F29" s="24" t="s">
        <v>33</v>
      </c>
      <c r="G29" s="33">
        <v>145530</v>
      </c>
      <c r="H29" s="33">
        <f>G29*E29</f>
        <v>145530</v>
      </c>
      <c r="I29" s="24" t="s">
        <v>30</v>
      </c>
    </row>
    <row r="30" spans="1:9" ht="90" x14ac:dyDescent="0.25">
      <c r="A30" s="26">
        <v>20</v>
      </c>
      <c r="B30" s="20" t="s">
        <v>82</v>
      </c>
      <c r="C30" s="21" t="s">
        <v>44</v>
      </c>
      <c r="D30" s="32" t="s">
        <v>83</v>
      </c>
      <c r="E30" s="24">
        <v>2</v>
      </c>
      <c r="F30" s="24" t="s">
        <v>72</v>
      </c>
      <c r="G30" s="33">
        <v>85212.5</v>
      </c>
      <c r="H30" s="33">
        <f>G30*E30</f>
        <v>170425</v>
      </c>
      <c r="I30" s="24" t="s">
        <v>30</v>
      </c>
    </row>
    <row r="31" spans="1:9" ht="30" x14ac:dyDescent="0.25">
      <c r="A31" s="26">
        <v>21</v>
      </c>
      <c r="B31" s="20" t="s">
        <v>84</v>
      </c>
      <c r="C31" s="21" t="s">
        <v>44</v>
      </c>
      <c r="D31" s="32" t="s">
        <v>85</v>
      </c>
      <c r="E31" s="34">
        <v>5</v>
      </c>
      <c r="F31" s="34" t="s">
        <v>72</v>
      </c>
      <c r="G31" s="35">
        <v>2107</v>
      </c>
      <c r="H31" s="35">
        <f t="shared" ref="H31:H37" si="1">G31*E31</f>
        <v>10535</v>
      </c>
      <c r="I31" s="34" t="s">
        <v>30</v>
      </c>
    </row>
    <row r="32" spans="1:9" ht="45" x14ac:dyDescent="0.25">
      <c r="A32" s="26">
        <v>22</v>
      </c>
      <c r="B32" s="20" t="s">
        <v>86</v>
      </c>
      <c r="C32" s="21" t="s">
        <v>44</v>
      </c>
      <c r="D32" s="32" t="s">
        <v>87</v>
      </c>
      <c r="E32" s="34">
        <v>3</v>
      </c>
      <c r="F32" s="34" t="s">
        <v>72</v>
      </c>
      <c r="G32" s="35">
        <v>1501.5</v>
      </c>
      <c r="H32" s="35">
        <f t="shared" si="1"/>
        <v>4504.5</v>
      </c>
      <c r="I32" s="34" t="s">
        <v>30</v>
      </c>
    </row>
    <row r="33" spans="1:9" ht="45" x14ac:dyDescent="0.25">
      <c r="A33" s="36">
        <v>23</v>
      </c>
      <c r="B33" s="20" t="s">
        <v>88</v>
      </c>
      <c r="C33" s="21" t="s">
        <v>44</v>
      </c>
      <c r="D33" s="32" t="s">
        <v>89</v>
      </c>
      <c r="E33" s="34">
        <v>6</v>
      </c>
      <c r="F33" s="34" t="s">
        <v>72</v>
      </c>
      <c r="G33" s="35">
        <v>4180</v>
      </c>
      <c r="H33" s="35">
        <f>G33*E33</f>
        <v>25080</v>
      </c>
      <c r="I33" s="34" t="s">
        <v>30</v>
      </c>
    </row>
    <row r="34" spans="1:9" ht="45" x14ac:dyDescent="0.25">
      <c r="A34" s="26">
        <v>24</v>
      </c>
      <c r="B34" s="20" t="s">
        <v>90</v>
      </c>
      <c r="C34" s="21" t="s">
        <v>44</v>
      </c>
      <c r="D34" s="32" t="s">
        <v>91</v>
      </c>
      <c r="E34" s="34">
        <v>8</v>
      </c>
      <c r="F34" s="34" t="s">
        <v>72</v>
      </c>
      <c r="G34" s="35">
        <v>416.5</v>
      </c>
      <c r="H34" s="35">
        <f t="shared" si="1"/>
        <v>3332</v>
      </c>
      <c r="I34" s="34" t="s">
        <v>30</v>
      </c>
    </row>
    <row r="35" spans="1:9" ht="45" x14ac:dyDescent="0.25">
      <c r="A35" s="26">
        <v>25</v>
      </c>
      <c r="B35" s="20" t="s">
        <v>92</v>
      </c>
      <c r="C35" s="21" t="s">
        <v>44</v>
      </c>
      <c r="D35" s="32" t="s">
        <v>107</v>
      </c>
      <c r="E35" s="34">
        <v>5</v>
      </c>
      <c r="F35" s="34" t="s">
        <v>72</v>
      </c>
      <c r="G35" s="35">
        <v>1886.5</v>
      </c>
      <c r="H35" s="35">
        <f t="shared" si="1"/>
        <v>9432.5</v>
      </c>
      <c r="I35" s="34" t="s">
        <v>30</v>
      </c>
    </row>
    <row r="36" spans="1:9" ht="30" x14ac:dyDescent="0.25">
      <c r="A36" s="36">
        <v>26</v>
      </c>
      <c r="B36" s="20" t="s">
        <v>110</v>
      </c>
      <c r="C36" s="21" t="s">
        <v>44</v>
      </c>
      <c r="D36" s="32" t="s">
        <v>111</v>
      </c>
      <c r="E36" s="34">
        <v>3</v>
      </c>
      <c r="F36" s="34" t="s">
        <v>72</v>
      </c>
      <c r="G36" s="35">
        <v>5168.3329999999996</v>
      </c>
      <c r="H36" s="35">
        <f t="shared" si="1"/>
        <v>15504.999</v>
      </c>
      <c r="I36" s="34" t="s">
        <v>30</v>
      </c>
    </row>
    <row r="37" spans="1:9" ht="120" x14ac:dyDescent="0.25">
      <c r="A37" s="26">
        <v>27</v>
      </c>
      <c r="B37" s="20" t="s">
        <v>112</v>
      </c>
      <c r="C37" s="21" t="s">
        <v>44</v>
      </c>
      <c r="D37" s="32" t="s">
        <v>113</v>
      </c>
      <c r="E37" s="34">
        <v>4</v>
      </c>
      <c r="F37" s="34" t="s">
        <v>72</v>
      </c>
      <c r="G37" s="35">
        <v>4515</v>
      </c>
      <c r="H37" s="35">
        <f t="shared" si="1"/>
        <v>18060</v>
      </c>
      <c r="I37" s="34" t="s">
        <v>30</v>
      </c>
    </row>
    <row r="38" spans="1:9" ht="90" x14ac:dyDescent="0.25">
      <c r="A38" s="36">
        <v>28</v>
      </c>
      <c r="B38" s="20" t="s">
        <v>114</v>
      </c>
      <c r="C38" s="21" t="s">
        <v>44</v>
      </c>
      <c r="D38" s="32" t="s">
        <v>115</v>
      </c>
      <c r="E38" s="34">
        <v>4</v>
      </c>
      <c r="F38" s="34" t="s">
        <v>72</v>
      </c>
      <c r="G38" s="35">
        <v>17056.75</v>
      </c>
      <c r="H38" s="35">
        <v>68227</v>
      </c>
      <c r="I38" s="34" t="s">
        <v>30</v>
      </c>
    </row>
    <row r="39" spans="1:9" ht="45" x14ac:dyDescent="0.25">
      <c r="A39" s="26">
        <v>29</v>
      </c>
      <c r="B39" s="20" t="s">
        <v>93</v>
      </c>
      <c r="C39" s="21" t="s">
        <v>76</v>
      </c>
      <c r="D39" s="32" t="s">
        <v>94</v>
      </c>
      <c r="E39" s="24">
        <v>1</v>
      </c>
      <c r="F39" s="24" t="s">
        <v>33</v>
      </c>
      <c r="G39" s="33">
        <v>19932589.289999999</v>
      </c>
      <c r="H39" s="35">
        <f>G39*E39</f>
        <v>19932589.289999999</v>
      </c>
      <c r="I39" s="24" t="s">
        <v>79</v>
      </c>
    </row>
    <row r="40" spans="1:9" ht="30" x14ac:dyDescent="0.25">
      <c r="A40" s="36">
        <v>30</v>
      </c>
      <c r="B40" s="20" t="s">
        <v>95</v>
      </c>
      <c r="C40" s="21" t="s">
        <v>44</v>
      </c>
      <c r="D40" s="32" t="s">
        <v>106</v>
      </c>
      <c r="E40" s="34">
        <v>1</v>
      </c>
      <c r="F40" s="34" t="s">
        <v>72</v>
      </c>
      <c r="G40" s="35">
        <v>34390</v>
      </c>
      <c r="H40" s="35"/>
      <c r="I40" s="34" t="s">
        <v>30</v>
      </c>
    </row>
    <row r="41" spans="1:9" ht="30" x14ac:dyDescent="0.25">
      <c r="A41" s="26">
        <v>31</v>
      </c>
      <c r="B41" s="20" t="s">
        <v>96</v>
      </c>
      <c r="C41" s="21" t="s">
        <v>44</v>
      </c>
      <c r="D41" s="32" t="s">
        <v>106</v>
      </c>
      <c r="E41" s="34">
        <v>3</v>
      </c>
      <c r="F41" s="34" t="s">
        <v>72</v>
      </c>
      <c r="G41" s="35">
        <v>3835.84</v>
      </c>
      <c r="H41" s="35"/>
      <c r="I41" s="34" t="s">
        <v>30</v>
      </c>
    </row>
    <row r="42" spans="1:9" ht="30" x14ac:dyDescent="0.25">
      <c r="A42" s="36">
        <v>32</v>
      </c>
      <c r="B42" s="20" t="s">
        <v>97</v>
      </c>
      <c r="C42" s="21" t="s">
        <v>44</v>
      </c>
      <c r="D42" s="32" t="s">
        <v>106</v>
      </c>
      <c r="E42" s="34">
        <v>3</v>
      </c>
      <c r="F42" s="34" t="s">
        <v>72</v>
      </c>
      <c r="G42" s="35">
        <v>2405.84</v>
      </c>
      <c r="H42" s="35"/>
      <c r="I42" s="34" t="s">
        <v>30</v>
      </c>
    </row>
    <row r="43" spans="1:9" ht="30" x14ac:dyDescent="0.25">
      <c r="A43" s="26">
        <v>33</v>
      </c>
      <c r="B43" s="20" t="s">
        <v>98</v>
      </c>
      <c r="C43" s="21" t="s">
        <v>44</v>
      </c>
      <c r="D43" s="32" t="s">
        <v>106</v>
      </c>
      <c r="E43" s="34">
        <v>1</v>
      </c>
      <c r="F43" s="34" t="s">
        <v>72</v>
      </c>
      <c r="G43" s="35">
        <f>9214+2700</f>
        <v>11914</v>
      </c>
      <c r="H43" s="35"/>
      <c r="I43" s="34" t="s">
        <v>30</v>
      </c>
    </row>
    <row r="44" spans="1:9" ht="30" x14ac:dyDescent="0.25">
      <c r="A44" s="36">
        <v>34</v>
      </c>
      <c r="B44" s="20" t="s">
        <v>99</v>
      </c>
      <c r="C44" s="21" t="s">
        <v>44</v>
      </c>
      <c r="D44" s="32" t="s">
        <v>106</v>
      </c>
      <c r="E44" s="34">
        <v>4</v>
      </c>
      <c r="F44" s="34" t="s">
        <v>72</v>
      </c>
      <c r="G44" s="35">
        <v>2912.5</v>
      </c>
      <c r="H44" s="35"/>
      <c r="I44" s="34" t="s">
        <v>30</v>
      </c>
    </row>
    <row r="45" spans="1:9" ht="177.75" customHeight="1" x14ac:dyDescent="0.25">
      <c r="A45" s="37">
        <v>35</v>
      </c>
      <c r="B45" s="34" t="s">
        <v>100</v>
      </c>
      <c r="C45" s="38" t="s">
        <v>27</v>
      </c>
      <c r="D45" s="34" t="s">
        <v>101</v>
      </c>
      <c r="E45" s="39">
        <v>1</v>
      </c>
      <c r="F45" s="39" t="s">
        <v>33</v>
      </c>
      <c r="G45" s="40">
        <v>125224</v>
      </c>
      <c r="H45" s="40">
        <f>G45</f>
        <v>125224</v>
      </c>
      <c r="I45" s="41" t="s">
        <v>30</v>
      </c>
    </row>
    <row r="46" spans="1:9" ht="60" x14ac:dyDescent="0.25">
      <c r="A46" s="26">
        <v>36</v>
      </c>
      <c r="B46" s="20" t="s">
        <v>102</v>
      </c>
      <c r="C46" s="21" t="s">
        <v>27</v>
      </c>
      <c r="D46" s="32" t="s">
        <v>103</v>
      </c>
      <c r="E46" s="24">
        <v>1</v>
      </c>
      <c r="F46" s="24" t="s">
        <v>33</v>
      </c>
      <c r="G46" s="33">
        <v>191870</v>
      </c>
      <c r="H46" s="33">
        <f>G46*E46</f>
        <v>191870</v>
      </c>
      <c r="I46" s="24" t="s">
        <v>30</v>
      </c>
    </row>
    <row r="47" spans="1:9" ht="30" x14ac:dyDescent="0.25">
      <c r="A47" s="26">
        <v>37</v>
      </c>
      <c r="B47" s="20" t="s">
        <v>104</v>
      </c>
      <c r="C47" s="21" t="s">
        <v>44</v>
      </c>
      <c r="D47" s="32" t="s">
        <v>105</v>
      </c>
      <c r="E47" s="24">
        <v>1</v>
      </c>
      <c r="F47" s="24" t="s">
        <v>72</v>
      </c>
      <c r="G47" s="33">
        <v>11606.25</v>
      </c>
      <c r="H47" s="33">
        <f>G47*E47</f>
        <v>11606.25</v>
      </c>
      <c r="I47" s="24" t="s">
        <v>30</v>
      </c>
    </row>
    <row r="48" spans="1:9" ht="177.75" customHeight="1" x14ac:dyDescent="0.25">
      <c r="A48" s="37">
        <v>38</v>
      </c>
      <c r="B48" s="34" t="s">
        <v>108</v>
      </c>
      <c r="C48" s="38" t="s">
        <v>27</v>
      </c>
      <c r="D48" s="34" t="s">
        <v>109</v>
      </c>
      <c r="E48" s="39">
        <v>1</v>
      </c>
      <c r="F48" s="39" t="s">
        <v>33</v>
      </c>
      <c r="G48" s="40">
        <v>97322</v>
      </c>
      <c r="H48" s="40">
        <f>G48</f>
        <v>97322</v>
      </c>
      <c r="I48" s="41" t="s">
        <v>30</v>
      </c>
    </row>
    <row r="49" spans="1:9" ht="30" x14ac:dyDescent="0.25">
      <c r="A49" s="26">
        <v>39</v>
      </c>
      <c r="B49" s="20" t="s">
        <v>116</v>
      </c>
      <c r="C49" s="21" t="s">
        <v>44</v>
      </c>
      <c r="D49" s="32" t="s">
        <v>117</v>
      </c>
      <c r="E49" s="24">
        <v>180</v>
      </c>
      <c r="F49" s="24" t="s">
        <v>118</v>
      </c>
      <c r="G49" s="33">
        <v>240</v>
      </c>
      <c r="H49" s="33">
        <f t="shared" ref="H49:H50" si="2">G49*E49</f>
        <v>43200</v>
      </c>
      <c r="I49" s="24" t="s">
        <v>30</v>
      </c>
    </row>
    <row r="50" spans="1:9" ht="30" x14ac:dyDescent="0.25">
      <c r="A50" s="37">
        <v>40</v>
      </c>
      <c r="B50" s="20" t="s">
        <v>119</v>
      </c>
      <c r="C50" s="21" t="s">
        <v>44</v>
      </c>
      <c r="D50" s="32" t="s">
        <v>120</v>
      </c>
      <c r="E50" s="24">
        <v>310</v>
      </c>
      <c r="F50" s="24" t="s">
        <v>118</v>
      </c>
      <c r="G50" s="33">
        <v>159</v>
      </c>
      <c r="H50" s="33">
        <f t="shared" si="2"/>
        <v>49290</v>
      </c>
      <c r="I50" s="24" t="s">
        <v>30</v>
      </c>
    </row>
    <row r="51" spans="1:9" ht="30" x14ac:dyDescent="0.25">
      <c r="A51" s="26">
        <v>41</v>
      </c>
      <c r="B51" s="20" t="s">
        <v>121</v>
      </c>
      <c r="C51" s="21" t="s">
        <v>44</v>
      </c>
      <c r="D51" s="32" t="s">
        <v>122</v>
      </c>
      <c r="E51" s="24">
        <v>1</v>
      </c>
      <c r="F51" s="24" t="s">
        <v>123</v>
      </c>
      <c r="G51" s="33">
        <v>18840</v>
      </c>
      <c r="H51" s="33">
        <f>G51*E51</f>
        <v>18840</v>
      </c>
      <c r="I51" s="24" t="s">
        <v>30</v>
      </c>
    </row>
    <row r="52" spans="1:9" ht="63" x14ac:dyDescent="0.25">
      <c r="A52" s="37">
        <v>42</v>
      </c>
      <c r="B52" s="34" t="s">
        <v>124</v>
      </c>
      <c r="C52" s="38" t="s">
        <v>27</v>
      </c>
      <c r="D52" s="34" t="s">
        <v>125</v>
      </c>
      <c r="E52" s="39">
        <v>1</v>
      </c>
      <c r="F52" s="39" t="s">
        <v>123</v>
      </c>
      <c r="G52" s="40">
        <v>315825.89</v>
      </c>
      <c r="H52" s="40">
        <f t="shared" ref="H52" si="3">G52*E52</f>
        <v>315825.89</v>
      </c>
      <c r="I52" s="41" t="s">
        <v>30</v>
      </c>
    </row>
    <row r="53" spans="1:9" ht="78.75" x14ac:dyDescent="0.25">
      <c r="A53" s="36">
        <v>43</v>
      </c>
      <c r="B53" s="47" t="s">
        <v>132</v>
      </c>
      <c r="C53" s="34" t="s">
        <v>27</v>
      </c>
      <c r="D53" s="45" t="s">
        <v>133</v>
      </c>
      <c r="E53" s="34">
        <v>203</v>
      </c>
      <c r="F53" s="34" t="s">
        <v>123</v>
      </c>
      <c r="G53" s="46">
        <f>1980/1.12</f>
        <v>1767.8571428571427</v>
      </c>
      <c r="H53" s="35">
        <f>G53*E53</f>
        <v>358874.99999999994</v>
      </c>
      <c r="I53" s="34" t="s">
        <v>30</v>
      </c>
    </row>
    <row r="54" spans="1:9" x14ac:dyDescent="0.25">
      <c r="A54" s="51" t="s">
        <v>10</v>
      </c>
      <c r="B54" s="53"/>
      <c r="C54" s="13" t="s">
        <v>11</v>
      </c>
      <c r="D54" s="13" t="s">
        <v>11</v>
      </c>
      <c r="E54" s="13" t="s">
        <v>11</v>
      </c>
      <c r="F54" s="13"/>
      <c r="G54" s="10" t="s">
        <v>11</v>
      </c>
      <c r="H54" s="11">
        <f>SUM(H11:H53)</f>
        <v>45343352.239000008</v>
      </c>
      <c r="I54" s="13" t="s">
        <v>11</v>
      </c>
    </row>
    <row r="55" spans="1:9" x14ac:dyDescent="0.25">
      <c r="A55" s="51" t="s">
        <v>12</v>
      </c>
      <c r="B55" s="52"/>
      <c r="C55" s="52"/>
      <c r="D55" s="52"/>
      <c r="E55" s="52"/>
      <c r="F55" s="52"/>
      <c r="G55" s="52"/>
      <c r="H55" s="52"/>
      <c r="I55" s="53"/>
    </row>
    <row r="56" spans="1:9" ht="15" customHeight="1" x14ac:dyDescent="0.25">
      <c r="A56" s="51" t="s">
        <v>13</v>
      </c>
      <c r="B56" s="53"/>
      <c r="C56" s="1" t="s">
        <v>11</v>
      </c>
      <c r="D56" s="1" t="s">
        <v>11</v>
      </c>
      <c r="E56" s="1" t="s">
        <v>11</v>
      </c>
      <c r="F56" s="1"/>
      <c r="G56" s="12" t="s">
        <v>11</v>
      </c>
      <c r="H56" s="8">
        <v>0</v>
      </c>
      <c r="I56" s="1" t="s">
        <v>11</v>
      </c>
    </row>
    <row r="57" spans="1:9" x14ac:dyDescent="0.25">
      <c r="A57" s="51" t="s">
        <v>14</v>
      </c>
      <c r="B57" s="52"/>
      <c r="C57" s="52"/>
      <c r="D57" s="52"/>
      <c r="E57" s="52"/>
      <c r="F57" s="52"/>
      <c r="G57" s="52"/>
      <c r="H57" s="52"/>
      <c r="I57" s="52"/>
    </row>
    <row r="58" spans="1:9" ht="45" x14ac:dyDescent="0.25">
      <c r="A58" s="17">
        <v>1</v>
      </c>
      <c r="B58" s="16" t="s">
        <v>22</v>
      </c>
      <c r="C58" s="15" t="s">
        <v>24</v>
      </c>
      <c r="D58" s="16" t="s">
        <v>23</v>
      </c>
      <c r="E58" s="16">
        <v>1</v>
      </c>
      <c r="F58" s="16" t="s">
        <v>20</v>
      </c>
      <c r="G58" s="18"/>
      <c r="H58" s="18">
        <f>26500*12</f>
        <v>318000</v>
      </c>
      <c r="I58" s="19" t="s">
        <v>21</v>
      </c>
    </row>
    <row r="59" spans="1:9" s="5" customFormat="1" ht="30" x14ac:dyDescent="0.25">
      <c r="A59" s="26">
        <v>2</v>
      </c>
      <c r="B59" s="27" t="s">
        <v>37</v>
      </c>
      <c r="C59" s="28" t="s">
        <v>38</v>
      </c>
      <c r="D59" s="1" t="s">
        <v>39</v>
      </c>
      <c r="E59" s="24">
        <v>1</v>
      </c>
      <c r="F59" s="24" t="s">
        <v>20</v>
      </c>
      <c r="G59" s="29"/>
      <c r="H59" s="30">
        <v>1845000</v>
      </c>
      <c r="I59" s="31" t="s">
        <v>30</v>
      </c>
    </row>
    <row r="60" spans="1:9" s="5" customFormat="1" ht="67.5" customHeight="1" x14ac:dyDescent="0.25">
      <c r="A60" s="1">
        <v>3</v>
      </c>
      <c r="B60" s="16" t="s">
        <v>43</v>
      </c>
      <c r="C60" s="15" t="s">
        <v>44</v>
      </c>
      <c r="D60" s="16" t="s">
        <v>45</v>
      </c>
      <c r="E60" s="16">
        <v>1</v>
      </c>
      <c r="F60" s="16" t="s">
        <v>46</v>
      </c>
      <c r="G60" s="32"/>
      <c r="H60" s="18">
        <v>328900</v>
      </c>
      <c r="I60" s="16" t="s">
        <v>30</v>
      </c>
    </row>
    <row r="61" spans="1:9" s="5" customFormat="1" ht="67.5" customHeight="1" x14ac:dyDescent="0.25">
      <c r="A61" s="1">
        <v>4</v>
      </c>
      <c r="B61" s="16" t="s">
        <v>51</v>
      </c>
      <c r="C61" s="15" t="s">
        <v>44</v>
      </c>
      <c r="D61" s="16" t="s">
        <v>52</v>
      </c>
      <c r="E61" s="16">
        <v>1</v>
      </c>
      <c r="F61" s="16" t="s">
        <v>46</v>
      </c>
      <c r="G61" s="32"/>
      <c r="H61" s="18">
        <v>44642.86</v>
      </c>
      <c r="I61" s="16" t="s">
        <v>30</v>
      </c>
    </row>
    <row r="62" spans="1:9" s="5" customFormat="1" ht="67.5" customHeight="1" x14ac:dyDescent="0.25">
      <c r="A62" s="1">
        <v>5</v>
      </c>
      <c r="B62" s="16" t="s">
        <v>57</v>
      </c>
      <c r="C62" s="15" t="s">
        <v>44</v>
      </c>
      <c r="D62" s="16" t="s">
        <v>58</v>
      </c>
      <c r="E62" s="16">
        <v>1</v>
      </c>
      <c r="F62" s="16" t="s">
        <v>46</v>
      </c>
      <c r="G62" s="32"/>
      <c r="H62" s="18">
        <v>27912.5</v>
      </c>
      <c r="I62" s="16" t="s">
        <v>30</v>
      </c>
    </row>
    <row r="63" spans="1:9" s="5" customFormat="1" ht="67.5" customHeight="1" x14ac:dyDescent="0.25">
      <c r="A63" s="1">
        <v>6</v>
      </c>
      <c r="B63" s="16" t="s">
        <v>59</v>
      </c>
      <c r="C63" s="15" t="s">
        <v>60</v>
      </c>
      <c r="D63" s="16" t="s">
        <v>61</v>
      </c>
      <c r="E63" s="16">
        <v>1</v>
      </c>
      <c r="F63" s="16" t="s">
        <v>46</v>
      </c>
      <c r="G63" s="32"/>
      <c r="H63" s="18">
        <v>2874830</v>
      </c>
      <c r="I63" s="16" t="s">
        <v>30</v>
      </c>
    </row>
    <row r="64" spans="1:9" s="25" customFormat="1" ht="45" x14ac:dyDescent="0.25">
      <c r="A64" s="26">
        <v>7</v>
      </c>
      <c r="B64" s="27" t="s">
        <v>66</v>
      </c>
      <c r="C64" s="15" t="s">
        <v>24</v>
      </c>
      <c r="D64" s="27" t="s">
        <v>67</v>
      </c>
      <c r="E64" s="24">
        <v>1</v>
      </c>
      <c r="F64" s="24" t="s">
        <v>46</v>
      </c>
      <c r="G64" s="29"/>
      <c r="H64" s="18">
        <v>225000</v>
      </c>
      <c r="I64" s="31" t="s">
        <v>30</v>
      </c>
    </row>
    <row r="65" spans="1:9" ht="78.75" customHeight="1" x14ac:dyDescent="0.25">
      <c r="A65" s="37">
        <v>8</v>
      </c>
      <c r="B65" s="42" t="s">
        <v>126</v>
      </c>
      <c r="C65" s="38" t="s">
        <v>127</v>
      </c>
      <c r="D65" s="34" t="s">
        <v>128</v>
      </c>
      <c r="E65" s="39">
        <v>1</v>
      </c>
      <c r="F65" s="39" t="s">
        <v>46</v>
      </c>
      <c r="G65" s="43"/>
      <c r="H65" s="44">
        <v>214000</v>
      </c>
      <c r="I65" s="41" t="s">
        <v>30</v>
      </c>
    </row>
    <row r="66" spans="1:9" ht="78.75" customHeight="1" x14ac:dyDescent="0.25">
      <c r="A66" s="37">
        <v>9</v>
      </c>
      <c r="B66" s="42" t="s">
        <v>130</v>
      </c>
      <c r="C66" s="38" t="s">
        <v>127</v>
      </c>
      <c r="D66" s="34" t="s">
        <v>131</v>
      </c>
      <c r="E66" s="39">
        <v>1</v>
      </c>
      <c r="F66" s="39" t="s">
        <v>46</v>
      </c>
      <c r="G66" s="43"/>
      <c r="H66" s="44">
        <v>367080</v>
      </c>
      <c r="I66" s="41" t="s">
        <v>30</v>
      </c>
    </row>
    <row r="67" spans="1:9" x14ac:dyDescent="0.25">
      <c r="A67" s="48" t="s">
        <v>15</v>
      </c>
      <c r="B67" s="49"/>
      <c r="C67" s="13" t="s">
        <v>11</v>
      </c>
      <c r="D67" s="13" t="s">
        <v>11</v>
      </c>
      <c r="E67" s="13" t="s">
        <v>11</v>
      </c>
      <c r="F67" s="13"/>
      <c r="G67" s="10" t="s">
        <v>11</v>
      </c>
      <c r="H67" s="11">
        <f>SUM(H58:H66)</f>
        <v>6245365.3599999994</v>
      </c>
      <c r="I67" s="13" t="s">
        <v>11</v>
      </c>
    </row>
    <row r="68" spans="1:9" x14ac:dyDescent="0.25">
      <c r="A68" s="48" t="s">
        <v>19</v>
      </c>
      <c r="B68" s="49"/>
      <c r="C68" s="13" t="s">
        <v>11</v>
      </c>
      <c r="D68" s="13" t="s">
        <v>11</v>
      </c>
      <c r="E68" s="13" t="s">
        <v>11</v>
      </c>
      <c r="F68" s="13"/>
      <c r="G68" s="10" t="s">
        <v>11</v>
      </c>
      <c r="H68" s="11">
        <f>H67+H56+H54</f>
        <v>51588717.599000007</v>
      </c>
      <c r="I68" s="13" t="s">
        <v>11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A67:B67"/>
    <mergeCell ref="A68:B68"/>
    <mergeCell ref="A3:I3"/>
    <mergeCell ref="A4:I4"/>
    <mergeCell ref="A55:I55"/>
    <mergeCell ref="A56:B56"/>
    <mergeCell ref="D5:E5"/>
    <mergeCell ref="A10:I10"/>
    <mergeCell ref="A57:I57"/>
    <mergeCell ref="A9:I9"/>
    <mergeCell ref="A54:B54"/>
  </mergeCells>
  <pageMargins left="0.43307086614173229" right="0.23622047244094491" top="0.35433070866141736" bottom="0.35433070866141736" header="0" footer="0"/>
  <pageSetup paperSize="9" scale="32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2018-06-13T11:37:07Z</dcterms:modified>
</cp:coreProperties>
</file>