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30" yWindow="135" windowWidth="17085" windowHeight="9735"/>
  </bookViews>
  <sheets>
    <sheet name="Лист1" sheetId="1" r:id="rId1"/>
    <sheet name="Лист3" sheetId="3" r:id="rId2"/>
  </sheets>
  <definedNames>
    <definedName name="_xlnm._FilterDatabase" localSheetId="0" hidden="1">Лист1!$A$7:$J$109</definedName>
  </definedNames>
  <calcPr calcId="145621"/>
</workbook>
</file>

<file path=xl/calcChain.xml><?xml version="1.0" encoding="utf-8"?>
<calcChain xmlns="http://schemas.openxmlformats.org/spreadsheetml/2006/main">
  <c r="H47" i="1" l="1"/>
  <c r="H46" i="1" l="1"/>
  <c r="H45" i="1"/>
  <c r="H68" i="1" l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67" i="1"/>
  <c r="H66" i="1"/>
  <c r="H65" i="1"/>
  <c r="H44" i="1" l="1"/>
  <c r="G43" i="1"/>
  <c r="H43" i="1" s="1"/>
  <c r="H42" i="1"/>
  <c r="H41" i="1"/>
  <c r="H39" i="1" l="1"/>
  <c r="H40" i="1"/>
  <c r="H35" i="1" l="1"/>
  <c r="H34" i="1"/>
  <c r="H33" i="1"/>
  <c r="H32" i="1"/>
  <c r="H31" i="1"/>
  <c r="H30" i="1"/>
  <c r="H107" i="1" l="1"/>
  <c r="H109" i="1" s="1"/>
  <c r="H29" i="1" l="1"/>
  <c r="H27" i="1" l="1"/>
  <c r="H26" i="1" l="1"/>
  <c r="H25" i="1"/>
  <c r="H24" i="1" l="1"/>
  <c r="H23" i="1"/>
  <c r="H22" i="1"/>
  <c r="H21" i="1" l="1"/>
  <c r="H20" i="1"/>
  <c r="H64" i="1" l="1"/>
  <c r="H19" i="1" l="1"/>
  <c r="H18" i="1"/>
  <c r="H17" i="1"/>
  <c r="H63" i="1"/>
  <c r="H91" i="1" s="1"/>
  <c r="H11" i="1" l="1"/>
  <c r="H16" i="1" l="1"/>
  <c r="H15" i="1"/>
  <c r="H14" i="1"/>
  <c r="H13" i="1"/>
  <c r="H12" i="1"/>
  <c r="H48" i="1" s="1"/>
  <c r="H52" i="1" l="1"/>
  <c r="H59" i="1" s="1"/>
  <c r="H110" i="1" l="1"/>
  <c r="H60" i="1" l="1"/>
  <c r="H111" i="1" s="1"/>
</calcChain>
</file>

<file path=xl/comments1.xml><?xml version="1.0" encoding="utf-8"?>
<comments xmlns="http://schemas.openxmlformats.org/spreadsheetml/2006/main">
  <authors>
    <author>Автор</author>
  </authors>
  <commentList>
    <comment ref="G3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12,9$*350=4515</t>
        </r>
      </text>
    </comment>
  </commentList>
</comments>
</file>

<file path=xl/sharedStrings.xml><?xml version="1.0" encoding="utf-8"?>
<sst xmlns="http://schemas.openxmlformats.org/spreadsheetml/2006/main" count="593" uniqueCount="210">
  <si>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</si>
  <si>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</si>
  <si>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</si>
  <si>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</si>
  <si>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</si>
  <si>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</si>
  <si>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</si>
  <si>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</si>
  <si>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</si>
  <si>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</si>
  <si>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</si>
  <si>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</si>
  <si>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</si>
  <si>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</si>
  <si>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</si>
  <si>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</si>
  <si>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</si>
  <si>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ЧУ "NURIS"</t>
  </si>
  <si>
    <t>Месяц предоставления документов в подразделение закупок</t>
  </si>
  <si>
    <t>Раздел 1. Закупки товаров, работ, услуг, осуществляемые способами тендера, запроса ценовых предложений, без применения норм Правил</t>
  </si>
  <si>
    <t xml:space="preserve">частное учреждение «Nazarbayev University Research and Innovation System»  </t>
  </si>
  <si>
    <t>Всего по разделу 1:</t>
  </si>
  <si>
    <t>Раздел 2. Закупки товаров, работ, услуг, осуществляемые согласно подпунктам 1), 3), 7), 11), 14), 15), 17), 20), 27) пункта 3.1. Правил</t>
  </si>
  <si>
    <t>Всего по разделу 2:</t>
  </si>
  <si>
    <t>Итого (раздел 1 + раздел 2)</t>
  </si>
  <si>
    <t>подпункт 3) пункта 3.1. Правил</t>
  </si>
  <si>
    <t xml:space="preserve">услуга </t>
  </si>
  <si>
    <t xml:space="preserve">Услуги связи </t>
  </si>
  <si>
    <t xml:space="preserve">Возмещение расходов по оплате услуг связи. Полное описание согласно технической  спецификации </t>
  </si>
  <si>
    <t>ЧУ «NURIS»</t>
  </si>
  <si>
    <t>январь</t>
  </si>
  <si>
    <t>Услуги сервиса IT-инфраструктуры</t>
  </si>
  <si>
    <t xml:space="preserve">Сервис IT-инфраструктуры с предоставлением оборудования и замены расходных материалов. Полное описание согласно технической  спецификации </t>
  </si>
  <si>
    <t>Охрана склада</t>
  </si>
  <si>
    <t xml:space="preserve">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наблюдения. Подробное описание согласно технической спецификации.  </t>
  </si>
  <si>
    <t>подпункт 6) пункта 3.1. Правил</t>
  </si>
  <si>
    <t>подпункт 3) пункта  3.1. Правил</t>
  </si>
  <si>
    <t>услуга</t>
  </si>
  <si>
    <t>Сервисное обслуживание здания Технопарка</t>
  </si>
  <si>
    <t>Организация и снабжение тепловой энергией,  обеспечение холодного водоснабжения, горячего водоснабжения,  работы приточной и вытяжной вентиляции, бесперебойного снабжения электрической энергией потребителя, санитарно - бытового обслуживания в помещениях объекта, уборки прилегающей территории Здания, внутри-объектового и пропускного режима Здания. Полное описание согласно технической спецификации.</t>
  </si>
  <si>
    <t>Имущественный найм (аренда) нежилого помещения</t>
  </si>
  <si>
    <t>Реестр планируемых закупок товаров, работ, услуг на 2018 год</t>
  </si>
  <si>
    <t xml:space="preserve">Предоставление в имущественный наем (аренду) нежилых офисных и лабораторных помещений общей площадью не менее 943,1 кв.м с имуществом. Полное описание согласно технической  спецификации </t>
  </si>
  <si>
    <t>Имущественный найм (субаренда) помещений</t>
  </si>
  <si>
    <t xml:space="preserve">Предоставление в имущественный наем (субаренду) нежилых офисных и лабораторных помещений общей площадью не менее 65,4 кв.м с имуществом. Полное описание согласно технической  спецификации </t>
  </si>
  <si>
    <t>Услуги Объединенного архива</t>
  </si>
  <si>
    <t>Проведение обучающих семинаров о порядке формирование документов для сдачи в архив, составление реестра описей документов, создание научно-справочного аппарата</t>
  </si>
  <si>
    <t>Почтовые услуги</t>
  </si>
  <si>
    <t>запрос ценовых предложений</t>
  </si>
  <si>
    <t>Услуга по закупке почтовых услуг Учреждения согласно технической спецификации.</t>
  </si>
  <si>
    <t>Азот жидкий для реализации учебных и научно-исследовательских работ</t>
  </si>
  <si>
    <t>подпункт 13) пункта 3.1. Правил</t>
  </si>
  <si>
    <t>Гост 9293-74, объемная доля азота не менее 99,993 %</t>
  </si>
  <si>
    <t>кг</t>
  </si>
  <si>
    <t>Лабораторные  расходные материалы для реализации учебных работ Школы медицины: комплект 1</t>
  </si>
  <si>
    <t>Лабораторные  расходные материалы для реализации учебных работ Школы Медицины. Подробная характеристика согласно технической спецификации.</t>
  </si>
  <si>
    <t>комплект</t>
  </si>
  <si>
    <t>Лабораторные  расходные материалы для реализации учебных работ Школы медицины: комплект 2</t>
  </si>
  <si>
    <t>Лабораторные  расходные материалы для реализации учебных работ Школы медицины: комплект 3</t>
  </si>
  <si>
    <t>Лабораторные  расходные материалы для реализации учебных работ Школы медицины: комплект 4</t>
  </si>
  <si>
    <t>Жидкий гелий</t>
  </si>
  <si>
    <t>литр</t>
  </si>
  <si>
    <t>Жидкий гелий в сосудах Дьюара (далее - Тара), содержание гелия 99,99 %, Общее содержание примесей не более 1,00</t>
  </si>
  <si>
    <t>Услуги по продвижению информационных постов с аккаунтов ЧУ «NURIS» и Аstana Вusiness Сampus в социальных сетях на платной основе</t>
  </si>
  <si>
    <t>подпункт 5) пункта 3.1. Правил</t>
  </si>
  <si>
    <t>Платное продвижение информационных постов ЧУ «NURIS» и Аstana Вusiness Сampus в социальных сетях</t>
  </si>
  <si>
    <t>Услуги по обеспечению периодическими изданиями</t>
  </si>
  <si>
    <t>Услуги по размещению рекламных материалов на сайте olx.kz</t>
  </si>
  <si>
    <t>Платное продвижение рекламных постов об услугах Опытно-экспериментального Цеха ЧУ «NURIS» на сайте olx.kz.</t>
  </si>
  <si>
    <t>февраль</t>
  </si>
  <si>
    <t>Техническая поддержка веб-сайта частного учреждения "Nazarbayev University Research and Innovation System"</t>
  </si>
  <si>
    <t xml:space="preserve">Услуги по технической поддержке веб-сайта на 2018 год частного учреждения "Nazarbayev University Research and Innovation System" Подробная характеристика согласно технической спецификации. </t>
  </si>
  <si>
    <t>подпункт 1) пункта 3.1. Правил</t>
  </si>
  <si>
    <t>Инвертированный микроскоп Axio Observer 7</t>
  </si>
  <si>
    <t xml:space="preserve">Инвертированный микроскоп Axio Observer 7 моторизированный фокус, минимальная ширина шага 10 нм, сенсорный TFT экран, круговой блок управления справа и слева, клавиши для переключения режимов освещения. Подробная характеристика согласно технической спецификации.  </t>
  </si>
  <si>
    <t>декабрь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</si>
  <si>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веществ": комплект 1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</si>
  <si>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веществ". Подробная характеристика согласно технической спецификации.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</si>
  <si>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веществ": комплект 2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</si>
  <si>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веществ": комплект 3</t>
  </si>
  <si>
    <t>Цифровой микроскоп Zeiss Smartzoom 5 с диапазоном цифрового масштабирования            10х-1011х</t>
  </si>
  <si>
    <t xml:space="preserve">Комплект включает в себя: 1. Smartzoom 5 Optical engine (G) - встроенное увелечение 10х от 0,5х до 5,0х; 2. Встроенный диодный коаксиальный осветитель. Подробная характеристика согласно технической спецификации.  </t>
  </si>
  <si>
    <t>Лабораторные расходные материалы для реализации учебных работ Школы наук и технологий: комплект 1</t>
  </si>
  <si>
    <t>Лабораторные расходные материалы для реализации учебных работ Школы наук и технологий. Подробная характеристика согласно технической спецификации.</t>
  </si>
  <si>
    <t>Услуги по аренде транспортного средства</t>
  </si>
  <si>
    <t>Услуга по аренде транспортного средства с экипажем "Volkswagen Tiguan"</t>
  </si>
  <si>
    <t>Услуги по технической поддержке веб-сайта Astana Business Campus</t>
  </si>
  <si>
    <t xml:space="preserve">Хостинг и подключение суб-домена к сайту Astana Business Campus с февраля по июль 2018 года (5 месяцев) </t>
  </si>
  <si>
    <t>Лабораторные расходные материалы для реализации учебных работ Школы медицины: комплект 5</t>
  </si>
  <si>
    <t>Лабораторные расходные материалы для реализации учебных работ Школы медицины. Подробная характеристика согласно технической спецификации.</t>
  </si>
  <si>
    <t>Услуга по аренде транспортного средства с экипажем "Volkswagen Passat"</t>
  </si>
  <si>
    <t>Услуги по изготовлению имиджевой продукции</t>
  </si>
  <si>
    <t>подпункт 30) пункта 3.1. Правил</t>
  </si>
  <si>
    <t xml:space="preserve">Услуги по изготовлению имиджевой продукции. Подробное характеристика согласно технической спецификации. </t>
  </si>
  <si>
    <t>Размещение информации на интернет-ресурсе</t>
  </si>
  <si>
    <t>подпункт 11) пункта 3.1. Правил</t>
  </si>
  <si>
    <t>Лабораторные расходные материалы для реализации учебных работ Школы инженерии: комплект 1</t>
  </si>
  <si>
    <t>Лабораторные расходные материалы для реализации учебных работ Школы инженерии. Подробная характеристика согласно технической спецификации.</t>
  </si>
  <si>
    <t>Лабораторные расходные материалы для реализации учебных работ Школы инженерии: комплект 2</t>
  </si>
  <si>
    <t>Лабораторные расходные материалы для реализации учебных работ Школы инженерии: комплект 3</t>
  </si>
  <si>
    <t>Переводческие услуги: письменный перевод (русско-казахский, русско-английский)</t>
  </si>
  <si>
    <t>Переводческие услуги текстов, включая брошюру Astana Business Campus и NURIS, newsletter Astana Business Campus и NURIS, статьи, опубликованные в СМИ, статьи в социальных сетях и статьи для официального сайта Astana Business Campus и NURIS</t>
  </si>
  <si>
    <t>апрель</t>
  </si>
  <si>
    <t>Консультационные услуги</t>
  </si>
  <si>
    <t>март</t>
  </si>
  <si>
    <t>Лабораторные расходные материалы для реализации инновационных проектов программы бизнес-инкубирования: Комплект 2</t>
  </si>
  <si>
    <t>В целях реализации инновационных проектов программы бизнес-инкубирования ABC Incubation, которая нацелена на поддержку новых идей, инновационных бизнес-проектов на ранней стадии, необходимо приобретение химических расходных материалов. Данные расходные материалы будут использоваться для реализации анти-псориазного крема.</t>
  </si>
  <si>
    <t>Стол сварщика</t>
  </si>
  <si>
    <t>Максимальная производительность: не менее 1800 куб.м/час, Размер чугунной решетки: не менее 1000х700 мм, Высота рабочей плиты над уровнем пола: в диапазоне 700-800 мм, Светильник для подстветки рабочей зоны: наличие. Максимальная, равномерно распределенная нагрузка на рабочую плиту: не менее 500 кг. Полное описание согласно технической спецификации.</t>
  </si>
  <si>
    <t>штука</t>
  </si>
  <si>
    <t>Лабораторные расходные материалы для реализации инновационных проектов программы бизнес-инкубирования: Комплект 3</t>
  </si>
  <si>
    <t>Лабораторные расходные материалы (Комплект 3) для реализации инновационного проекта программы бизнес-инкубирования АВС Incubation по точечной обработке полей</t>
  </si>
  <si>
    <t>Портативный спектрометр</t>
  </si>
  <si>
    <t>Тендер</t>
  </si>
  <si>
    <t>17 491 071,42</t>
  </si>
  <si>
    <t>ЧУ “NURIS”</t>
  </si>
  <si>
    <t>Ручной инфракрасный спектрометр. Спектральный диапазон (нм): не менее 200 нм. 
Подробная характеристика согласно технической спецификации.</t>
  </si>
  <si>
    <t>Лабораторные расходные материалы для реализации инновационных проектов программы бизнес-инкубирования: Комплект 1</t>
  </si>
  <si>
    <t>В целях реализации инновационных проектов программы бизнес-инкубирования АВС Incubation, которая нацелена на поддержку новых идей, инновационных бизнес - проектов на ранней стадии, необходимо приобретение базовых расходных материалов по электронике, электротехнике и механике. Помимо этого необходимо приобретение базовых инструментов для сборки прототипов и продуктов.</t>
  </si>
  <si>
    <t>Международная экспертиза научных заявок проектов на коммерциализацию</t>
  </si>
  <si>
    <t>Оценка научных заявок проектов на коммерциализацию тремя признанными экспертами в предметной области. Поиск и привлечение экспертов к рецензированию заявок.</t>
  </si>
  <si>
    <t>подпункт 15) пункта 3.1. Правил</t>
  </si>
  <si>
    <t>Пакет вакансий "стандарт плюс локальная"  - публикация 10 вакансий. Размещение на 30 дней. Обновление вакансии каждые 3 дня. Пакет вакансий "премиум локальная" - 5 вакансий. Услуга на 5 публикаций объявлений о вакансиях. Размещение на 30 дней. Единоразовая рассылка подходящим соискателям 7 дней в начале поиска, с логотипом и выделением цветом.</t>
  </si>
  <si>
    <t>Браслет для ношения выше локтя MYO Armband</t>
  </si>
  <si>
    <t>Wifi модуль</t>
  </si>
  <si>
    <t xml:space="preserve"> Плата для разработки</t>
  </si>
  <si>
    <t>Датчик контроля сетевого напряжения с опторазвязкой</t>
  </si>
  <si>
    <t>Неинвазивный трансформатор тока</t>
  </si>
  <si>
    <t>Сенсорный экран щит для Arduino</t>
  </si>
  <si>
    <t>HM-11 Bluetooth-модуль</t>
  </si>
  <si>
    <t>Плата Arduino Atmel ATmega328</t>
  </si>
  <si>
    <t xml:space="preserve">Окружность предплечья: расширяемый от 19 до 34 см;  Вес: 93 гр.; Толщина: 0,45 дюйма; Совместимые устройства: Windows, MAC, iOs, Android; Датчики: медицинские датчики EMG из нержавеющей стали, высокочувствительный девятисекундный IMU, содержащий трехосный гироскоп, трехосный акселерометр, трехосный магнитометр; Светодиоды: светодиоды с двумя индикаторами Процессор: процессор ARM Cortex M4 Вибрация: короткие, средние, длинные вибрации; Связь: технология Bluetooth® Smart Wireless. </t>
  </si>
  <si>
    <t xml:space="preserve">Модель: D1 ESP8266 Wifi Mini Pro Модуль с 16 Мегабайтами флеш памяти на борту. Керамическая антенна и разъем для внешней антенны. USB-TO-UART на CP2104  </t>
  </si>
  <si>
    <t xml:space="preserve">Модель: ESP8266 ESP-12EUNO R3 На основе ESP-8266EX; совместимый с Arduino; 11 штырьков ввода / вывода 1 x контакт ADC (диапазон ввода 0-3,3 В) Поддержка беспроводной загрузки OTA Встроенный блок питания 5В 1А (наибольшее входное напряжение 24 В) </t>
  </si>
  <si>
    <t xml:space="preserve">Модель: MP220V Напряжение питания (В): 220; Количество встроенных реле управления (шт): 1; Тип питания: переменный; Количество входов (шт): 1 Количество выходов (шт): 1; Длина (мм): 42; Ширина (мм): 25; Высота (мм): 17; Вес: не более 20 г. Напряжение коммутации: 220 В Вес: 38 г </t>
  </si>
  <si>
    <t xml:space="preserve">100% новый и высококачественный Тип: DL-CT1005A Номинальный входной ток: 10 А Номинальный выходной ток: 5 мА Максимальная нагрузка: &lt;= 250 Ом Диапазон линейности: &lt;= 0,1% Установка: Износостойкий тип Рабочая температура: -40 ℃ ~ + 80 ℃ </t>
  </si>
  <si>
    <t xml:space="preserve">Модель: SCT-013-000 Материал корпуса: феррит Диэлектрическая прочность: 6000 В AC / 1 мин.
Входной ток: 0A-100A Размер отверстия: прибл. 13 × 13 мм Диэлектрическая прочность: 6000 В AC / 1 мин.
Рабочая температура: -25-70 ° C </t>
  </si>
  <si>
    <t xml:space="preserve">Миниатюрный ТРАНСФОРМАТОР </t>
  </si>
  <si>
    <t>IP Цилиндрическая Камера</t>
  </si>
  <si>
    <t>Тип IP Камера Тип матрицы CMOS Разрешение матрицы камеры, мпикс 4  Максимальное разрешение видеозаписи, пикс 2688х1520 Поддерживаемые форматы Н.264+/Н.264/MJPEG Интерфейсы LAN разъем, RJ45  Питание сеть  Совместная операционная система iOS и  Android  Рабочая температура, ˚С-30˚С...+60˚С  Тип крепления Крепежные элементы Угол обзора 83.6 Материал корпуса Пластик Функции и особенности Датчик движения</t>
  </si>
  <si>
    <t>Услуги настройки информационной системы на платформе Open-source Ticket Request System</t>
  </si>
  <si>
    <t>Настройка системы, автоматизирующую работу приема и обработки заявок. Полное описание согласно технической спецификации.</t>
  </si>
  <si>
    <t>Универсальный фрезерный станок</t>
  </si>
  <si>
    <t>Размер рабочего стола: не менее 350*1500 мм, Расстояние от оси шпинделя до рабочей поверхности стола: не менее 155 мм, Вертикальная фрезерная головка: наличие, Автоматическая система смазки: наличие, Охладительная система: наличие, Полное описание согласно технической спецификации</t>
  </si>
  <si>
    <t xml:space="preserve">1) Развитие понимания процессов отбора, финансирования и патентования проектов по коммерциализации, а также помощь в проверке новых проектов. 2) Консультации по стратегическому развитию NURIS. 3) Консультация по развитию сервисов Fab/Media Labs. 4) Участие 2-х сотрудников NURIS в Wisconsin Entrepreneurial Bootcamp.  Подробная характеристика согласно технической  спецификации </t>
  </si>
  <si>
    <t xml:space="preserve">Карта памяти </t>
  </si>
  <si>
    <t xml:space="preserve">Электромагнитный соленоидный, нормально закрытый клапан </t>
  </si>
  <si>
    <t>Садовый опрыскиватель</t>
  </si>
  <si>
    <t>Плоскоструйная форсунка</t>
  </si>
  <si>
    <t xml:space="preserve">Производитель: Transcend Модель: TS16GUSDHC10 Тип карты: microSDHC Класс: 10 Емкость: 16 Гб Дополнительно: В комплекте адаптер SD </t>
  </si>
  <si>
    <t xml:space="preserve">Постоянное напряжение: 12 В Материал: Пластик Рабочее давление: 0.02 ~ 0.8 (Mpa) </t>
  </si>
  <si>
    <t xml:space="preserve">Производитель:  GRINDA Обьем бака: 15 л Материал: пластик </t>
  </si>
  <si>
    <t xml:space="preserve">Плоскоструйная форсунка 80-04 для Stihl SG 31/51/71. Латунная плоскоструйная насадка </t>
  </si>
  <si>
    <t>Канцелярские товары</t>
  </si>
  <si>
    <t>Канцелярские товары Подробная характеристика согласно технической спецификации.</t>
  </si>
  <si>
    <t>Сумка для фотоаппарата</t>
  </si>
  <si>
    <t>Светодиодная панель на камеру</t>
  </si>
  <si>
    <t>Контейнер мусорный</t>
  </si>
  <si>
    <t xml:space="preserve">Канистра, 20 л. </t>
  </si>
  <si>
    <t>Сумка для зеркальных камер.   Высота (мм): не менее 12, Ширина (мм): не менее 8,   Толщина (мм): не менее 12,5, Вес (г): не менее 300   Изготовлена из прочного текстиля, обеспечивающего надежную защиту от воды, оснащена внешними карманами, куда можно складывать различные полезные мелочи. Предусмотрено несколько способов ношения сумки: на плечевом ремне, на поясном ремне, с помощью ручки для переноски.</t>
  </si>
  <si>
    <t xml:space="preserve">Количество LED: не менее 160 шт. Режимы регулировки яркости: не менее 16 уровней, Рабочее напряжение: не менее DC6.0-9.0V Мощность: не менее 3-9 Вт Цветовая температура: не менее 5600 К Полная мощность использования времени: не менее 15 часов Размеры изделия: не менее 160x116x60 мм (прибл.) Цвет: черный </t>
  </si>
  <si>
    <t xml:space="preserve">Контейнер мусорный передвижной Внешние размеры (мм): не менее 555 Д x 480 Ш x 937 В Объем (л): не менее 120 Вес (кг): не менее 8   Цвет: синий </t>
  </si>
  <si>
    <t xml:space="preserve">Металлическая канистра классической формы. Предназначена для хранения ГСМ. Для герметичного закрытия канистры предусмотрена крышка с рычагом.  Объем: не менее 20 литров. </t>
  </si>
  <si>
    <t>Фотоаппарат</t>
  </si>
  <si>
    <t>Объектив для фотоаппарата</t>
  </si>
  <si>
    <t xml:space="preserve">Тринога для фотоаппарата </t>
  </si>
  <si>
    <t>Выносной микрофон</t>
  </si>
  <si>
    <t>Накамерный микрофон. Легкий, с виброзащитным креплением Rycote. Питание от фото/видео камеры. Накамерный микрофон Rode VideoMic Go - микрофон с антивибрационным подвесом для DSLR и мини камер</t>
  </si>
  <si>
    <t>Система стабилизации</t>
  </si>
  <si>
    <t xml:space="preserve"> Аккумуляторная дрель </t>
  </si>
  <si>
    <t>Виброплита</t>
  </si>
  <si>
    <t>Монитор</t>
  </si>
  <si>
    <t>Кулер напольный</t>
  </si>
  <si>
    <t>Универсальная  лестница</t>
  </si>
  <si>
    <t>Тумба универсальная</t>
  </si>
  <si>
    <t>Углекислотный огнетушитель</t>
  </si>
  <si>
    <t>Журнальный стол</t>
  </si>
  <si>
    <t>Обогреватель</t>
  </si>
  <si>
    <t>Тепловая пушка</t>
  </si>
  <si>
    <t>Плоскошлифовальное устройство</t>
  </si>
  <si>
    <t>Источник бесперебойного питания</t>
  </si>
  <si>
    <t>Монтажная подставка</t>
  </si>
  <si>
    <t xml:space="preserve">Полнокадровый датчик изображения: не менее 22,3 мегапикселя. 61-точечный автофокус Серийная съемка: не менее 6 кадров/сек Чувствительность ISO 100–25 600, с возможностью расширения до ISO 102 400 Видео в формате Full-HD с ручным управлением 14-битный процессор DIGIC 5+ Пыле- и влагозащищенная конструкция Экран: не менее 8,11 см (3,2 дюйма), не менее 1 040 000 точек Режим HDR </t>
  </si>
  <si>
    <t xml:space="preserve">Широкоугольный объектив, адаптирован для видеосъемки, ручная фокусировка, минимальное расстояние фокусировки: не менее 0.25 м, размеры (DхL): не менее 83x87.5 мм, вес: не менее 680 г </t>
  </si>
  <si>
    <t xml:space="preserve">Напольный трипод для видеокамер, максимальная высота: не менее 156.5 см, 2D-головка (съемная), нагрузка до 2 кг, вес: не менее 1.56 кг </t>
  </si>
  <si>
    <t>Материал: анодированный алюминий с порошковым покрытием. Вес со всеми грузами: не менее 3,175 кг. Вес 1 груза: не менее 80 г. Комплектация: - стедикам (верхняя площадка, нижняя площадка,  ентральная штанга с ручкой); - набор грузиков; - 2 пластиковых стакана для грузов; - набор болтов для крепления камеры; - запасные платиковые болты, пластиковая заглушка, шестигранник; - сумка для ереноски.</t>
  </si>
  <si>
    <t xml:space="preserve">Профессиональная зеркальная фотокамера, матрица: не менее 24.93 МП (Full frame), съемка видео Full HD, поворотный экран: не менее 3.2", Wi-Fi вес: не менее 750 г. </t>
  </si>
  <si>
    <t xml:space="preserve">Тип объектива: универсальный,  Светосила: сверхсветосильный,  Вид светосилы: постоянная,  Байонет: Nikon F,  Фокусное расстояние: фиксированное не менее 35 мм., Минимальная диафрагма: не менее F16,  Минимальная фокусировка: не менее 0.25 м.,  Тип объектива: широкоугольный,  Светосила: не менее f F1.8,  Габариты: диаметр не менее 70 мм.,  длина не менее 52.5 мм., Цвет, размеры и вес: цвет-черный, вес не менее 305 гр. </t>
  </si>
  <si>
    <t xml:space="preserve">Аккумуляторная дрель, Аккумулятор: не менее 18 В, Макс. крутящий момент: не менее 50 Нм, Емкость аккумулятора: не менее 3.0 Ач, Тип аккумулятора: Li-Ion Аккумуляторов в комплекте: 2 аккумулятора Макс. обороты: не менее 1500 об/мин. </t>
  </si>
  <si>
    <t xml:space="preserve">Тип двигателя: бензиновый Объем двигателя , куб. см: не менее 196 Мощность двигателя , кВт: не менее 4,8 Расход топлива , г/кВт*час: не менее 350 Объем топливного бака , л: не менее 3,6 Объем масляного картера , л: не менее 0,6 Глубина уплотнения грунта , мм: не менее 300 Центробежная сила , кН: не менее 13 Размер рабочей площадки (ДxШ) , мм: не менее 520x500 Скорость хода , см/сек: не менее 35 Максимальная частота вибраций , в/мин: не менее 4900 Габариты (ДxШxВ) , мм: не менее 690x500x1050 Масса , кг: не менее 84 </t>
  </si>
  <si>
    <t xml:space="preserve">Тип матрицы: TN+Film (TN) Диагональ, дюйм: не менее 24 Формат монитора: не менее 16:9 (широкоформатный) Зерно: не менее 0.276 мм Максимальное разрешение: не менее 1920 x 1080 Full HD Яркость: не менее 250 кд/м2 Контрастность: не менее 1000:1 Динамическая контрастность: не менее 12М:1 LED подсветка: есть Время отклика: не менее 1 мс </t>
  </si>
  <si>
    <t xml:space="preserve">Вода: гор./хол. Производительность нагрева воды: не менее 4 л/ч (до 85 градусов цельсия) Производительность охлаждения воды: не менее 1.6 л/ч (до 10 градусов цельсия) Охлаждение воды: компрессорное  Вес, кг: не менее 12 Габариты устройства (ВхШхГ), см: не менее 83х29.6х30 Цвет:белый   </t>
  </si>
  <si>
    <t xml:space="preserve">Тип лестницы   Трансформер (универсальная) Количество секций: не менее 2 Количество ступеней: не менее 18 (шт.) Высота лестницы: не менее 4.35 (м) Ширина лестницы: не менее 0.41 (м) Максимальная нагрузка: не менее 150.0 (кг) Материал: Алюминий Вес: не менее 9.7 (кг) </t>
  </si>
  <si>
    <t xml:space="preserve"> Размеры тумбы:: высота: не менее 900 мм, ширина: не менее 740 мм,  глубина: не менее 440 мм  Ключевой замок: не менее 1 шт Количество секций: не менее 4 шт </t>
  </si>
  <si>
    <t xml:space="preserve">Вместимость корпуса, л: не менее 6,7 Масса заряда, кг/л: не менее 5-0,25 Продолжительность подачи ОТВ, сек.: не менее 8 Длина струи, м: не менее 3 Огнетушащая способность по классу В: не менее 55B Масса, кг: не менее 14,9 Габаритные размеры (диаметр, высота): не менее 135×700 Огнетушащее вещество: углекислый газ Температура эксплуатации: от +5 до +50 </t>
  </si>
  <si>
    <t xml:space="preserve">Журнальный стол, размеры: длина: не менее 1200 мм, ширина: не менее 700 мм, высота: не менее 570 мм. Материал: каркас и столешница ЛДСП 16 мм </t>
  </si>
  <si>
    <t xml:space="preserve">Тип обогревателя: Инфракрасный  Возможности установки: Напольный   Площадь обогрева, м²:  не менее 25  Мощность, Вт: не менее 1950  Количество секций: не менее 1  Тип управления: Электромеханический  Регулировка мощности: На корпусе Количество режимов мощности: не менее 3    Габариты: высота, см: не менее 27.8,   ширина, см: не менее 53.7,    глубина, см: не менее 12.7 </t>
  </si>
  <si>
    <t xml:space="preserve">Напряжение/частота: не менее 220V/50Hz Сила тока (А): не менее 0,6 Количество фаз: не менее 1 Топливо: дизель/керосин Производительность (кДж/ч): не менее 61 500 Мощность тепловая (кВт): не менее 17,1 Расход топлива (л/ч): не менее 1,7 Объём топливного бака: не менее 19,5 Производительность (м3/ч): не менее 350 Размеры (мм): не менее 789×329×406 Вес (кг): не менее 14 </t>
  </si>
  <si>
    <t xml:space="preserve">Потребляемая мощность при непрерывной работе: не менее 750 Вт Число оборотов в режиме свободного хода: не менее 1.600 -5.800 мин-1 Число оборотов с принудительным приводом: не менее 180 -670 мин-1 Ход эксцентрика: не менее 5,5 мм Тарельчатый шлифовальный диск: не менее 150 мм Масса: не менее 2,8 кг </t>
  </si>
  <si>
    <t xml:space="preserve">Мощность: не менее 1500ВА (900Вт) Время работы от батареи: не   &gt;8 минут Диапазон работы AVR: не менее 165-275В Вход: не менее 220В Выход: не менее 220В+/-10% x 3 вых. (Shuko CEE7) Время переключения режимов: не менее 3 мс. Частота: не менее 50±0.5%Hz Батарея: не менее 12В/9 Ач x 2 шт. Время заряда батареи: не менее 6-8 часов Лицевая панель управления: LCD дисплей Интерфейс для связи с ПК: USB (технология SMART). Бесшумный режим Защита телефонной линии Защита от полного разряда батареи Защита от короткого замыкания и перегрузок Длина кабеля питания: не менее 1.5 м Цвет: Чёрный глянец Габариты устройства, мм: не менее 335*122*190 Вес устройства: не менее 11,34 кг </t>
  </si>
  <si>
    <t xml:space="preserve">Алюминевая монтажная подставка, габариты должны быть высотой: не менее 2,80 м Высота площадки: не менее 0,80 м Количество ступеней: не менее 4 Вес подставки: не менее 11 кг </t>
  </si>
  <si>
    <t xml:space="preserve">Алюминевая монтажная подставка с решетчатыми ступеньками для работы в помещениях с повышенной опасностью скольжения. Ступени шириной: не менее 240 мм. Верхняя ступень площадью: не менее 305 х 520 мм.  Профиль с выдавленным шероховатым рифлением по краю ступеней. Опорные наконечники противоскользящие. </t>
  </si>
  <si>
    <t>(по состоянию на 03.05.2018 года)</t>
  </si>
  <si>
    <t>Лабораторные расходные материалы для реализации инновационного проекта «Разработка технологии ускорения роста и увеличения «урожайности» сельскохозяйственных культур с использованием микробных культур,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растений»: комплект 1.</t>
  </si>
  <si>
    <t>Лабораторные расходные материалы для реализации инновационного проекта «Разработка технологии ускорения роста и увеличения «урожайности» сельскохозяйственных культур с использованием микробных культур,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растений»: комплект 1. Подробная характеристика согласно технической спецификации.</t>
  </si>
  <si>
    <t>исключен</t>
  </si>
  <si>
    <t>Лабораторные расходные материалы для реализации инновационных проектов программы бизнес-инкубирования: Комплект 4</t>
  </si>
  <si>
    <t xml:space="preserve">Лабораторные расходные материалы (Комплект 4) для реализации инновационного проекта программы бизнес-инкубирования АВС Incubation по точечной обработке полей </t>
  </si>
  <si>
    <t>Игрушка с заводным механизмом</t>
  </si>
  <si>
    <t>Мобиле "Пчелки с домиком" Категория Первая игрушка Пол Унисекс Возраст 0м+  Размер пчелок: 5x17.5x11см. Размер домика: 16 x 7 x 15 см.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</si>
</sst>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_-* #,##0.0_р_._-;\-* #,##0.0_р_._-;_-* &quot;-&quot;??_р_._-;_-@_-"/>
    <numFmt numFmtId="166" formatCode="_(* #,##0.00_);_(* \(#,##0.00\);_(* &quot;-&quot;??_);_(@_)"/>
    <numFmt numFmtId="167" formatCode="_-* #,##0_р_._-;\-* #,##0_р_._-;_-* &quot;-&quot;??_р_.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166" fontId="1" fillId="0" borderId="0" applyFont="0" applyFill="0" applyBorder="0" applyAlignment="0" applyProtection="0"/>
  </cellStyleXfs>
  <cellXfs count="92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/>
    <xf numFmtId="0" fontId="6" fillId="2" borderId="1" xfId="0" applyFont="1" applyFill="1" applyBorder="1"/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/>
    <xf numFmtId="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3" fillId="2" borderId="1" xfId="3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165" fontId="13" fillId="2" borderId="1" xfId="4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4" fontId="13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4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3" fontId="6" fillId="2" borderId="1" xfId="13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39" fontId="6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/>
    <xf numFmtId="3" fontId="6" fillId="2" borderId="4" xfId="13" applyNumberFormat="1" applyFont="1" applyFill="1" applyBorder="1" applyAlignment="1">
      <alignment horizontal="center" vertical="center" wrapText="1"/>
    </xf>
    <xf numFmtId="167" fontId="13" fillId="2" borderId="1" xfId="1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3" fontId="15" fillId="2" borderId="1" xfId="13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left" vertical="center" wrapText="1"/>
    </xf>
    <xf numFmtId="3" fontId="15" fillId="4" borderId="10" xfId="13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 wrapText="1"/>
    </xf>
    <xf numFmtId="49" fontId="15" fillId="4" borderId="1" xfId="0" applyNumberFormat="1" applyFont="1" applyFill="1" applyBorder="1" applyAlignment="1">
      <alignment horizontal="center" vertical="center" wrapText="1"/>
    </xf>
    <xf numFmtId="0" fontId="6" fillId="4" borderId="0" xfId="0" applyFont="1" applyFill="1"/>
    <xf numFmtId="3" fontId="15" fillId="4" borderId="1" xfId="13" applyNumberFormat="1" applyFont="1" applyFill="1" applyBorder="1" applyAlignment="1">
      <alignment horizontal="center" vertical="center" wrapText="1"/>
    </xf>
    <xf numFmtId="3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3" fontId="13" fillId="4" borderId="1" xfId="0" applyNumberFormat="1" applyFont="1" applyFill="1" applyBorder="1" applyAlignment="1">
      <alignment horizontal="center" vertical="center" wrapText="1"/>
    </xf>
    <xf numFmtId="4" fontId="16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3" fontId="6" fillId="4" borderId="1" xfId="13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39" fontId="6" fillId="4" borderId="1" xfId="1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3" fontId="13" fillId="2" borderId="3" xfId="0" applyNumberFormat="1" applyFont="1" applyFill="1" applyBorder="1" applyAlignment="1" applyProtection="1">
      <alignment horizontal="center" vertical="center" wrapText="1"/>
      <protection locked="0"/>
    </xf>
  </cellXfs>
  <cellStyles count="23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J111"/>
  <sheetViews>
    <sheetView tabSelected="1" zoomScale="80" zoomScaleNormal="80" workbookViewId="0">
      <pane ySplit="7" topLeftCell="A42" activePane="bottomLeft" state="frozen"/>
      <selection pane="bottomLeft" activeCell="D53" sqref="D53"/>
    </sheetView>
  </sheetViews>
  <sheetFormatPr defaultRowHeight="15" x14ac:dyDescent="0.25"/>
  <cols>
    <col min="1" max="1" width="5" style="3" customWidth="1"/>
    <col min="2" max="2" width="46.140625" style="11" customWidth="1"/>
    <col min="3" max="3" width="20.5703125" style="3" customWidth="1"/>
    <col min="4" max="4" width="97.28515625" style="9" customWidth="1"/>
    <col min="5" max="5" width="14.5703125" style="3" customWidth="1"/>
    <col min="6" max="6" width="19.5703125" style="3" customWidth="1"/>
    <col min="7" max="7" width="17.42578125" style="13" customWidth="1"/>
    <col min="8" max="8" width="23.7109375" style="13" customWidth="1"/>
    <col min="9" max="9" width="20.5703125" style="3" customWidth="1"/>
    <col min="10" max="10" width="18.5703125" style="3" customWidth="1"/>
    <col min="11" max="16384" width="9.140625" style="3"/>
  </cols>
  <sheetData>
    <row r="3" spans="1:10" x14ac:dyDescent="0.25">
      <c r="A3" s="70" t="s">
        <v>41</v>
      </c>
      <c r="B3" s="70"/>
      <c r="C3" s="70"/>
      <c r="D3" s="70"/>
      <c r="E3" s="70"/>
      <c r="F3" s="70"/>
      <c r="G3" s="70"/>
      <c r="H3" s="70"/>
      <c r="I3" s="70"/>
    </row>
    <row r="4" spans="1:10" x14ac:dyDescent="0.25">
      <c r="A4" s="70" t="s">
        <v>20</v>
      </c>
      <c r="B4" s="70"/>
      <c r="C4" s="70"/>
      <c r="D4" s="70"/>
      <c r="E4" s="70"/>
      <c r="F4" s="70"/>
      <c r="G4" s="70"/>
      <c r="H4" s="70"/>
      <c r="I4" s="70"/>
    </row>
    <row r="5" spans="1:10" x14ac:dyDescent="0.25">
      <c r="A5" s="4" t="s">
        <v>0</v>
      </c>
      <c r="D5" s="71" t="s">
        <v>202</v>
      </c>
      <c r="E5" s="71"/>
    </row>
    <row r="6" spans="1:10" x14ac:dyDescent="0.25">
      <c r="A6" s="4"/>
      <c r="D6" s="5"/>
      <c r="E6" s="5"/>
    </row>
    <row r="7" spans="1:10" ht="71.25" x14ac:dyDescent="0.25">
      <c r="A7" s="18" t="s">
        <v>1</v>
      </c>
      <c r="B7" s="18" t="s">
        <v>2</v>
      </c>
      <c r="C7" s="18" t="s">
        <v>3</v>
      </c>
      <c r="D7" s="18" t="s">
        <v>4</v>
      </c>
      <c r="E7" s="18" t="s">
        <v>5</v>
      </c>
      <c r="F7" s="18" t="s">
        <v>6</v>
      </c>
      <c r="G7" s="14" t="s">
        <v>16</v>
      </c>
      <c r="H7" s="14" t="s">
        <v>7</v>
      </c>
      <c r="I7" s="18" t="s">
        <v>8</v>
      </c>
      <c r="J7" s="18" t="s">
        <v>18</v>
      </c>
    </row>
    <row r="8" spans="1:10" x14ac:dyDescent="0.25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20">
        <v>10</v>
      </c>
    </row>
    <row r="9" spans="1:10" x14ac:dyDescent="0.25">
      <c r="A9" s="66" t="s">
        <v>19</v>
      </c>
      <c r="B9" s="67"/>
      <c r="C9" s="67"/>
      <c r="D9" s="67"/>
      <c r="E9" s="67"/>
      <c r="F9" s="67"/>
      <c r="G9" s="67"/>
      <c r="H9" s="67"/>
      <c r="I9" s="67"/>
      <c r="J9" s="68"/>
    </row>
    <row r="10" spans="1:10" s="10" customFormat="1" ht="15.75" customHeight="1" x14ac:dyDescent="0.25">
      <c r="A10" s="72" t="s">
        <v>9</v>
      </c>
      <c r="B10" s="72"/>
      <c r="C10" s="72"/>
      <c r="D10" s="72"/>
      <c r="E10" s="72"/>
      <c r="F10" s="72"/>
      <c r="G10" s="72"/>
      <c r="H10" s="72"/>
      <c r="I10" s="72"/>
      <c r="J10" s="72"/>
    </row>
    <row r="11" spans="1:10" s="42" customFormat="1" ht="51.75" customHeight="1" x14ac:dyDescent="0.25">
      <c r="A11" s="1">
        <v>1</v>
      </c>
      <c r="B11" s="39" t="s">
        <v>60</v>
      </c>
      <c r="C11" s="40" t="s">
        <v>51</v>
      </c>
      <c r="D11" s="39" t="s">
        <v>62</v>
      </c>
      <c r="E11" s="33">
        <v>400</v>
      </c>
      <c r="F11" s="39" t="s">
        <v>61</v>
      </c>
      <c r="G11" s="41">
        <v>7142.86</v>
      </c>
      <c r="H11" s="16">
        <f>E11*G11</f>
        <v>2857144</v>
      </c>
      <c r="I11" s="33" t="s">
        <v>17</v>
      </c>
      <c r="J11" s="1" t="s">
        <v>30</v>
      </c>
    </row>
    <row r="12" spans="1:10" s="42" customFormat="1" ht="48" customHeight="1" x14ac:dyDescent="0.25">
      <c r="A12" s="1">
        <v>2</v>
      </c>
      <c r="B12" s="39" t="s">
        <v>50</v>
      </c>
      <c r="C12" s="40" t="s">
        <v>51</v>
      </c>
      <c r="D12" s="39" t="s">
        <v>52</v>
      </c>
      <c r="E12" s="43">
        <v>9900</v>
      </c>
      <c r="F12" s="39" t="s">
        <v>53</v>
      </c>
      <c r="G12" s="41">
        <v>151.44</v>
      </c>
      <c r="H12" s="16">
        <f t="shared" ref="H12:H15" si="0">E12*G12</f>
        <v>1499256</v>
      </c>
      <c r="I12" s="33" t="s">
        <v>17</v>
      </c>
      <c r="J12" s="1" t="s">
        <v>30</v>
      </c>
    </row>
    <row r="13" spans="1:10" s="42" customFormat="1" ht="51.75" customHeight="1" x14ac:dyDescent="0.25">
      <c r="A13" s="1">
        <v>3</v>
      </c>
      <c r="B13" s="39" t="s">
        <v>54</v>
      </c>
      <c r="C13" s="40" t="s">
        <v>51</v>
      </c>
      <c r="D13" s="39" t="s">
        <v>55</v>
      </c>
      <c r="E13" s="43">
        <v>1</v>
      </c>
      <c r="F13" s="39" t="s">
        <v>56</v>
      </c>
      <c r="G13" s="41">
        <v>963907</v>
      </c>
      <c r="H13" s="16">
        <f t="shared" si="0"/>
        <v>963907</v>
      </c>
      <c r="I13" s="33" t="s">
        <v>17</v>
      </c>
      <c r="J13" s="1" t="s">
        <v>30</v>
      </c>
    </row>
    <row r="14" spans="1:10" s="42" customFormat="1" ht="51.75" customHeight="1" x14ac:dyDescent="0.25">
      <c r="A14" s="1">
        <v>4</v>
      </c>
      <c r="B14" s="39" t="s">
        <v>57</v>
      </c>
      <c r="C14" s="40" t="s">
        <v>51</v>
      </c>
      <c r="D14" s="39" t="s">
        <v>55</v>
      </c>
      <c r="E14" s="43">
        <v>1</v>
      </c>
      <c r="F14" s="39" t="s">
        <v>56</v>
      </c>
      <c r="G14" s="41">
        <v>2376393</v>
      </c>
      <c r="H14" s="16">
        <f t="shared" si="0"/>
        <v>2376393</v>
      </c>
      <c r="I14" s="33" t="s">
        <v>17</v>
      </c>
      <c r="J14" s="1" t="s">
        <v>30</v>
      </c>
    </row>
    <row r="15" spans="1:10" s="42" customFormat="1" ht="51.75" customHeight="1" x14ac:dyDescent="0.25">
      <c r="A15" s="1">
        <v>5</v>
      </c>
      <c r="B15" s="39" t="s">
        <v>58</v>
      </c>
      <c r="C15" s="40" t="s">
        <v>51</v>
      </c>
      <c r="D15" s="39" t="s">
        <v>55</v>
      </c>
      <c r="E15" s="43">
        <v>1</v>
      </c>
      <c r="F15" s="39" t="s">
        <v>56</v>
      </c>
      <c r="G15" s="41">
        <v>521065</v>
      </c>
      <c r="H15" s="16">
        <f t="shared" si="0"/>
        <v>521065</v>
      </c>
      <c r="I15" s="33" t="s">
        <v>17</v>
      </c>
      <c r="J15" s="1" t="s">
        <v>30</v>
      </c>
    </row>
    <row r="16" spans="1:10" s="42" customFormat="1" ht="51.75" customHeight="1" x14ac:dyDescent="0.25">
      <c r="A16" s="1">
        <v>6</v>
      </c>
      <c r="B16" s="39" t="s">
        <v>59</v>
      </c>
      <c r="C16" s="40" t="s">
        <v>51</v>
      </c>
      <c r="D16" s="39" t="s">
        <v>55</v>
      </c>
      <c r="E16" s="43">
        <v>1</v>
      </c>
      <c r="F16" s="39" t="s">
        <v>56</v>
      </c>
      <c r="G16" s="41">
        <v>135800</v>
      </c>
      <c r="H16" s="16">
        <f t="shared" ref="H16" si="1">E16*G16</f>
        <v>135800</v>
      </c>
      <c r="I16" s="33" t="s">
        <v>17</v>
      </c>
      <c r="J16" s="1" t="s">
        <v>30</v>
      </c>
    </row>
    <row r="17" spans="1:10" s="42" customFormat="1" ht="93.75" customHeight="1" x14ac:dyDescent="0.25">
      <c r="A17" s="1">
        <v>7</v>
      </c>
      <c r="B17" s="39" t="s">
        <v>76</v>
      </c>
      <c r="C17" s="40" t="s">
        <v>51</v>
      </c>
      <c r="D17" s="39" t="s">
        <v>77</v>
      </c>
      <c r="E17" s="43">
        <v>1</v>
      </c>
      <c r="F17" s="39" t="s">
        <v>56</v>
      </c>
      <c r="G17" s="41">
        <v>583605</v>
      </c>
      <c r="H17" s="16">
        <f t="shared" ref="H17" si="2">E17*G17</f>
        <v>583605</v>
      </c>
      <c r="I17" s="33" t="s">
        <v>17</v>
      </c>
      <c r="J17" s="1" t="s">
        <v>30</v>
      </c>
    </row>
    <row r="18" spans="1:10" s="42" customFormat="1" ht="93.75" customHeight="1" x14ac:dyDescent="0.25">
      <c r="A18" s="1">
        <v>8</v>
      </c>
      <c r="B18" s="39" t="s">
        <v>78</v>
      </c>
      <c r="C18" s="40" t="s">
        <v>51</v>
      </c>
      <c r="D18" s="39" t="s">
        <v>77</v>
      </c>
      <c r="E18" s="43">
        <v>1</v>
      </c>
      <c r="F18" s="39" t="s">
        <v>56</v>
      </c>
      <c r="G18" s="41">
        <v>1370215</v>
      </c>
      <c r="H18" s="16">
        <f t="shared" ref="H18" si="3">E18*G18</f>
        <v>1370215</v>
      </c>
      <c r="I18" s="33" t="s">
        <v>17</v>
      </c>
      <c r="J18" s="1" t="s">
        <v>30</v>
      </c>
    </row>
    <row r="19" spans="1:10" s="42" customFormat="1" ht="93.75" customHeight="1" x14ac:dyDescent="0.25">
      <c r="A19" s="1">
        <v>9</v>
      </c>
      <c r="B19" s="39" t="s">
        <v>79</v>
      </c>
      <c r="C19" s="40" t="s">
        <v>51</v>
      </c>
      <c r="D19" s="39" t="s">
        <v>77</v>
      </c>
      <c r="E19" s="43">
        <v>1</v>
      </c>
      <c r="F19" s="39" t="s">
        <v>56</v>
      </c>
      <c r="G19" s="41">
        <v>2097548</v>
      </c>
      <c r="H19" s="16">
        <f t="shared" ref="H19" si="4">E19*G19</f>
        <v>2097548</v>
      </c>
      <c r="I19" s="33" t="s">
        <v>17</v>
      </c>
      <c r="J19" s="1" t="s">
        <v>30</v>
      </c>
    </row>
    <row r="20" spans="1:10" ht="45" x14ac:dyDescent="0.25">
      <c r="A20" s="44">
        <v>10</v>
      </c>
      <c r="B20" s="39" t="s">
        <v>82</v>
      </c>
      <c r="C20" s="40" t="s">
        <v>51</v>
      </c>
      <c r="D20" s="47" t="s">
        <v>83</v>
      </c>
      <c r="E20" s="11">
        <v>1</v>
      </c>
      <c r="F20" s="33" t="s">
        <v>56</v>
      </c>
      <c r="G20" s="50">
        <v>1322625</v>
      </c>
      <c r="H20" s="50">
        <f>G20*E20</f>
        <v>1322625</v>
      </c>
      <c r="I20" s="33" t="s">
        <v>17</v>
      </c>
      <c r="J20" s="33" t="s">
        <v>69</v>
      </c>
    </row>
    <row r="21" spans="1:10" ht="45" x14ac:dyDescent="0.25">
      <c r="A21" s="44">
        <v>11</v>
      </c>
      <c r="B21" s="39" t="s">
        <v>88</v>
      </c>
      <c r="C21" s="40" t="s">
        <v>51</v>
      </c>
      <c r="D21" s="47" t="s">
        <v>89</v>
      </c>
      <c r="E21" s="33">
        <v>1</v>
      </c>
      <c r="F21" s="33" t="s">
        <v>56</v>
      </c>
      <c r="G21" s="50">
        <v>2929238</v>
      </c>
      <c r="H21" s="50">
        <f>G21</f>
        <v>2929238</v>
      </c>
      <c r="I21" s="33" t="s">
        <v>17</v>
      </c>
      <c r="J21" s="33" t="s">
        <v>69</v>
      </c>
    </row>
    <row r="22" spans="1:10" ht="45" x14ac:dyDescent="0.25">
      <c r="A22" s="44">
        <v>12</v>
      </c>
      <c r="B22" s="39" t="s">
        <v>96</v>
      </c>
      <c r="C22" s="40" t="s">
        <v>51</v>
      </c>
      <c r="D22" s="47" t="s">
        <v>97</v>
      </c>
      <c r="E22" s="33">
        <v>1</v>
      </c>
      <c r="F22" s="33" t="s">
        <v>56</v>
      </c>
      <c r="G22" s="50">
        <v>2812178.6</v>
      </c>
      <c r="H22" s="50">
        <f>G22</f>
        <v>2812178.6</v>
      </c>
      <c r="I22" s="33" t="s">
        <v>17</v>
      </c>
      <c r="J22" s="33" t="s">
        <v>69</v>
      </c>
    </row>
    <row r="23" spans="1:10" ht="45" x14ac:dyDescent="0.25">
      <c r="A23" s="44">
        <v>13</v>
      </c>
      <c r="B23" s="39" t="s">
        <v>98</v>
      </c>
      <c r="C23" s="40" t="s">
        <v>51</v>
      </c>
      <c r="D23" s="47" t="s">
        <v>97</v>
      </c>
      <c r="E23" s="33">
        <v>1</v>
      </c>
      <c r="F23" s="33" t="s">
        <v>56</v>
      </c>
      <c r="G23" s="50">
        <v>853767</v>
      </c>
      <c r="H23" s="50">
        <f>G23</f>
        <v>853767</v>
      </c>
      <c r="I23" s="33" t="s">
        <v>17</v>
      </c>
      <c r="J23" s="33" t="s">
        <v>69</v>
      </c>
    </row>
    <row r="24" spans="1:10" ht="45" x14ac:dyDescent="0.25">
      <c r="A24" s="44">
        <v>14</v>
      </c>
      <c r="B24" s="39" t="s">
        <v>99</v>
      </c>
      <c r="C24" s="40" t="s">
        <v>51</v>
      </c>
      <c r="D24" s="47" t="s">
        <v>97</v>
      </c>
      <c r="E24" s="33">
        <v>1</v>
      </c>
      <c r="F24" s="33" t="s">
        <v>56</v>
      </c>
      <c r="G24" s="50">
        <v>2010000</v>
      </c>
      <c r="H24" s="50">
        <f>G24</f>
        <v>2010000</v>
      </c>
      <c r="I24" s="33" t="s">
        <v>17</v>
      </c>
      <c r="J24" s="33" t="s">
        <v>69</v>
      </c>
    </row>
    <row r="25" spans="1:10" ht="60" x14ac:dyDescent="0.25">
      <c r="A25" s="44">
        <v>15</v>
      </c>
      <c r="B25" s="39" t="s">
        <v>105</v>
      </c>
      <c r="C25" s="40" t="s">
        <v>51</v>
      </c>
      <c r="D25" s="47" t="s">
        <v>106</v>
      </c>
      <c r="E25" s="33">
        <v>1</v>
      </c>
      <c r="F25" s="33" t="s">
        <v>56</v>
      </c>
      <c r="G25" s="50">
        <v>373523.64</v>
      </c>
      <c r="H25" s="50">
        <f>G25*E25</f>
        <v>373523.64</v>
      </c>
      <c r="I25" s="33" t="s">
        <v>17</v>
      </c>
      <c r="J25" s="33" t="s">
        <v>104</v>
      </c>
    </row>
    <row r="26" spans="1:10" ht="60" x14ac:dyDescent="0.25">
      <c r="A26" s="44">
        <v>16</v>
      </c>
      <c r="B26" s="39" t="s">
        <v>107</v>
      </c>
      <c r="C26" s="40" t="s">
        <v>48</v>
      </c>
      <c r="D26" s="47" t="s">
        <v>108</v>
      </c>
      <c r="E26" s="33">
        <v>1</v>
      </c>
      <c r="F26" s="33" t="s">
        <v>109</v>
      </c>
      <c r="G26" s="50">
        <v>883928.57</v>
      </c>
      <c r="H26" s="50">
        <f>G26*E26</f>
        <v>883928.57</v>
      </c>
      <c r="I26" s="33" t="s">
        <v>17</v>
      </c>
      <c r="J26" s="33" t="s">
        <v>104</v>
      </c>
    </row>
    <row r="27" spans="1:10" ht="60" x14ac:dyDescent="0.25">
      <c r="A27" s="44">
        <v>17</v>
      </c>
      <c r="B27" s="39" t="s">
        <v>110</v>
      </c>
      <c r="C27" s="40" t="s">
        <v>51</v>
      </c>
      <c r="D27" s="47" t="s">
        <v>111</v>
      </c>
      <c r="E27" s="33">
        <v>1</v>
      </c>
      <c r="F27" s="33" t="s">
        <v>56</v>
      </c>
      <c r="G27" s="50">
        <v>137885</v>
      </c>
      <c r="H27" s="50">
        <f>G27*E27</f>
        <v>137885</v>
      </c>
      <c r="I27" s="33" t="s">
        <v>17</v>
      </c>
      <c r="J27" s="33" t="s">
        <v>104</v>
      </c>
    </row>
    <row r="28" spans="1:10" ht="30" x14ac:dyDescent="0.25">
      <c r="A28" s="44">
        <v>18</v>
      </c>
      <c r="B28" s="39" t="s">
        <v>112</v>
      </c>
      <c r="C28" s="40" t="s">
        <v>113</v>
      </c>
      <c r="D28" s="47" t="s">
        <v>116</v>
      </c>
      <c r="E28" s="33">
        <v>1</v>
      </c>
      <c r="F28" s="33" t="s">
        <v>56</v>
      </c>
      <c r="G28" s="50" t="s">
        <v>114</v>
      </c>
      <c r="H28" s="50" t="s">
        <v>114</v>
      </c>
      <c r="I28" s="33" t="s">
        <v>115</v>
      </c>
      <c r="J28" s="33" t="s">
        <v>104</v>
      </c>
    </row>
    <row r="29" spans="1:10" ht="60" x14ac:dyDescent="0.25">
      <c r="A29" s="44">
        <v>19</v>
      </c>
      <c r="B29" s="39" t="s">
        <v>117</v>
      </c>
      <c r="C29" s="40" t="s">
        <v>51</v>
      </c>
      <c r="D29" s="47" t="s">
        <v>118</v>
      </c>
      <c r="E29" s="33">
        <v>1</v>
      </c>
      <c r="F29" s="33" t="s">
        <v>56</v>
      </c>
      <c r="G29" s="50">
        <v>145530</v>
      </c>
      <c r="H29" s="50">
        <f>G29*E29</f>
        <v>145530</v>
      </c>
      <c r="I29" s="33" t="s">
        <v>17</v>
      </c>
      <c r="J29" s="33" t="s">
        <v>104</v>
      </c>
    </row>
    <row r="30" spans="1:10" ht="90" x14ac:dyDescent="0.25">
      <c r="A30" s="44">
        <v>20</v>
      </c>
      <c r="B30" s="39" t="s">
        <v>123</v>
      </c>
      <c r="C30" s="40" t="s">
        <v>64</v>
      </c>
      <c r="D30" s="47" t="s">
        <v>131</v>
      </c>
      <c r="E30" s="33">
        <v>2</v>
      </c>
      <c r="F30" s="33" t="s">
        <v>109</v>
      </c>
      <c r="G30" s="50">
        <v>85212.5</v>
      </c>
      <c r="H30" s="50">
        <f>G30*E30</f>
        <v>170425</v>
      </c>
      <c r="I30" s="33" t="s">
        <v>17</v>
      </c>
      <c r="J30" s="33" t="s">
        <v>104</v>
      </c>
    </row>
    <row r="31" spans="1:10" ht="30" x14ac:dyDescent="0.25">
      <c r="A31" s="44">
        <v>21</v>
      </c>
      <c r="B31" s="39" t="s">
        <v>124</v>
      </c>
      <c r="C31" s="40" t="s">
        <v>64</v>
      </c>
      <c r="D31" s="47" t="s">
        <v>132</v>
      </c>
      <c r="E31" s="54">
        <v>5</v>
      </c>
      <c r="F31" s="54" t="s">
        <v>109</v>
      </c>
      <c r="G31" s="55">
        <v>2107</v>
      </c>
      <c r="H31" s="55">
        <f t="shared" ref="H31:H35" si="5">G31*E31</f>
        <v>10535</v>
      </c>
      <c r="I31" s="54" t="s">
        <v>17</v>
      </c>
      <c r="J31" s="56" t="s">
        <v>104</v>
      </c>
    </row>
    <row r="32" spans="1:10" ht="45" x14ac:dyDescent="0.25">
      <c r="A32" s="44">
        <v>22</v>
      </c>
      <c r="B32" s="39" t="s">
        <v>125</v>
      </c>
      <c r="C32" s="40" t="s">
        <v>64</v>
      </c>
      <c r="D32" s="47" t="s">
        <v>133</v>
      </c>
      <c r="E32" s="54">
        <v>3</v>
      </c>
      <c r="F32" s="54" t="s">
        <v>109</v>
      </c>
      <c r="G32" s="55">
        <v>1501.5</v>
      </c>
      <c r="H32" s="55">
        <f t="shared" si="5"/>
        <v>4504.5</v>
      </c>
      <c r="I32" s="54" t="s">
        <v>17</v>
      </c>
      <c r="J32" s="56" t="s">
        <v>104</v>
      </c>
    </row>
    <row r="33" spans="1:10" ht="45" x14ac:dyDescent="0.25">
      <c r="A33" s="57">
        <v>23</v>
      </c>
      <c r="B33" s="39" t="s">
        <v>126</v>
      </c>
      <c r="C33" s="40" t="s">
        <v>64</v>
      </c>
      <c r="D33" s="47" t="s">
        <v>134</v>
      </c>
      <c r="E33" s="54">
        <v>6</v>
      </c>
      <c r="F33" s="54" t="s">
        <v>109</v>
      </c>
      <c r="G33" s="55">
        <v>4180</v>
      </c>
      <c r="H33" s="55">
        <f>G33*E33</f>
        <v>25080</v>
      </c>
      <c r="I33" s="54" t="s">
        <v>17</v>
      </c>
      <c r="J33" s="56" t="s">
        <v>104</v>
      </c>
    </row>
    <row r="34" spans="1:10" ht="45" x14ac:dyDescent="0.25">
      <c r="A34" s="44">
        <v>24</v>
      </c>
      <c r="B34" s="39" t="s">
        <v>137</v>
      </c>
      <c r="C34" s="40" t="s">
        <v>64</v>
      </c>
      <c r="D34" s="47" t="s">
        <v>135</v>
      </c>
      <c r="E34" s="54">
        <v>8</v>
      </c>
      <c r="F34" s="54" t="s">
        <v>109</v>
      </c>
      <c r="G34" s="55">
        <v>416.5</v>
      </c>
      <c r="H34" s="55">
        <f t="shared" si="5"/>
        <v>3332</v>
      </c>
      <c r="I34" s="54" t="s">
        <v>17</v>
      </c>
      <c r="J34" s="56" t="s">
        <v>104</v>
      </c>
    </row>
    <row r="35" spans="1:10" ht="60" x14ac:dyDescent="0.25">
      <c r="A35" s="44">
        <v>25</v>
      </c>
      <c r="B35" s="39" t="s">
        <v>127</v>
      </c>
      <c r="C35" s="40" t="s">
        <v>64</v>
      </c>
      <c r="D35" s="47" t="s">
        <v>136</v>
      </c>
      <c r="E35" s="54">
        <v>5</v>
      </c>
      <c r="F35" s="54" t="s">
        <v>109</v>
      </c>
      <c r="G35" s="55">
        <v>1886.5</v>
      </c>
      <c r="H35" s="55">
        <f t="shared" si="5"/>
        <v>9432.5</v>
      </c>
      <c r="I35" s="54" t="s">
        <v>17</v>
      </c>
      <c r="J35" s="56" t="s">
        <v>104</v>
      </c>
    </row>
    <row r="36" spans="1:10" s="80" customFormat="1" ht="30" x14ac:dyDescent="0.25">
      <c r="A36" s="81">
        <v>26</v>
      </c>
      <c r="B36" s="82" t="s">
        <v>128</v>
      </c>
      <c r="C36" s="83" t="s">
        <v>64</v>
      </c>
      <c r="D36" s="84" t="s">
        <v>205</v>
      </c>
      <c r="E36" s="74">
        <v>3</v>
      </c>
      <c r="F36" s="74" t="s">
        <v>109</v>
      </c>
      <c r="G36" s="85">
        <v>5168.3329999999996</v>
      </c>
      <c r="H36" s="85"/>
      <c r="I36" s="74" t="s">
        <v>17</v>
      </c>
      <c r="J36" s="86" t="s">
        <v>104</v>
      </c>
    </row>
    <row r="37" spans="1:10" s="80" customFormat="1" ht="30" x14ac:dyDescent="0.25">
      <c r="A37" s="87">
        <v>27</v>
      </c>
      <c r="B37" s="82" t="s">
        <v>129</v>
      </c>
      <c r="C37" s="83" t="s">
        <v>64</v>
      </c>
      <c r="D37" s="84" t="s">
        <v>205</v>
      </c>
      <c r="E37" s="74">
        <v>4</v>
      </c>
      <c r="F37" s="74" t="s">
        <v>109</v>
      </c>
      <c r="G37" s="85">
        <v>4515</v>
      </c>
      <c r="H37" s="85"/>
      <c r="I37" s="74" t="s">
        <v>17</v>
      </c>
      <c r="J37" s="86" t="s">
        <v>104</v>
      </c>
    </row>
    <row r="38" spans="1:10" s="80" customFormat="1" ht="30" x14ac:dyDescent="0.25">
      <c r="A38" s="81">
        <v>28</v>
      </c>
      <c r="B38" s="82" t="s">
        <v>130</v>
      </c>
      <c r="C38" s="83" t="s">
        <v>64</v>
      </c>
      <c r="D38" s="84" t="s">
        <v>205</v>
      </c>
      <c r="E38" s="74">
        <v>4</v>
      </c>
      <c r="F38" s="74" t="s">
        <v>109</v>
      </c>
      <c r="G38" s="85">
        <v>17056.75</v>
      </c>
      <c r="H38" s="85"/>
      <c r="I38" s="74" t="s">
        <v>17</v>
      </c>
      <c r="J38" s="86" t="s">
        <v>104</v>
      </c>
    </row>
    <row r="39" spans="1:10" ht="45" x14ac:dyDescent="0.25">
      <c r="A39" s="44">
        <v>29</v>
      </c>
      <c r="B39" s="39" t="s">
        <v>142</v>
      </c>
      <c r="C39" s="40" t="s">
        <v>113</v>
      </c>
      <c r="D39" s="47" t="s">
        <v>143</v>
      </c>
      <c r="E39" s="33">
        <v>1</v>
      </c>
      <c r="F39" s="33" t="s">
        <v>56</v>
      </c>
      <c r="G39" s="50">
        <v>19932589.289999999</v>
      </c>
      <c r="H39" s="55">
        <f>G39*E39</f>
        <v>19932589.289999999</v>
      </c>
      <c r="I39" s="33" t="s">
        <v>115</v>
      </c>
      <c r="J39" s="33" t="s">
        <v>102</v>
      </c>
    </row>
    <row r="40" spans="1:10" ht="75" x14ac:dyDescent="0.25">
      <c r="A40" s="57">
        <v>30</v>
      </c>
      <c r="B40" s="39" t="s">
        <v>138</v>
      </c>
      <c r="C40" s="40" t="s">
        <v>64</v>
      </c>
      <c r="D40" s="47" t="s">
        <v>139</v>
      </c>
      <c r="E40" s="54">
        <v>1</v>
      </c>
      <c r="F40" s="54" t="s">
        <v>109</v>
      </c>
      <c r="G40" s="55">
        <v>34390</v>
      </c>
      <c r="H40" s="55">
        <f>G40*E40</f>
        <v>34390</v>
      </c>
      <c r="I40" s="54" t="s">
        <v>17</v>
      </c>
      <c r="J40" s="56" t="s">
        <v>102</v>
      </c>
    </row>
    <row r="41" spans="1:10" ht="30" x14ac:dyDescent="0.25">
      <c r="A41" s="44">
        <v>31</v>
      </c>
      <c r="B41" s="39" t="s">
        <v>145</v>
      </c>
      <c r="C41" s="40" t="s">
        <v>64</v>
      </c>
      <c r="D41" s="47" t="s">
        <v>149</v>
      </c>
      <c r="E41" s="54">
        <v>3</v>
      </c>
      <c r="F41" s="54" t="s">
        <v>109</v>
      </c>
      <c r="G41" s="55">
        <v>3835.84</v>
      </c>
      <c r="H41" s="55">
        <f t="shared" ref="H41:H44" si="6">G41*E41</f>
        <v>11507.52</v>
      </c>
      <c r="I41" s="54" t="s">
        <v>17</v>
      </c>
      <c r="J41" s="56" t="s">
        <v>102</v>
      </c>
    </row>
    <row r="42" spans="1:10" ht="30" x14ac:dyDescent="0.25">
      <c r="A42" s="57">
        <v>32</v>
      </c>
      <c r="B42" s="39" t="s">
        <v>146</v>
      </c>
      <c r="C42" s="40" t="s">
        <v>64</v>
      </c>
      <c r="D42" s="47" t="s">
        <v>150</v>
      </c>
      <c r="E42" s="54">
        <v>3</v>
      </c>
      <c r="F42" s="54" t="s">
        <v>109</v>
      </c>
      <c r="G42" s="55">
        <v>2405.84</v>
      </c>
      <c r="H42" s="55">
        <f>G42*E42</f>
        <v>7217.52</v>
      </c>
      <c r="I42" s="54" t="s">
        <v>17</v>
      </c>
      <c r="J42" s="56" t="s">
        <v>102</v>
      </c>
    </row>
    <row r="43" spans="1:10" ht="30" x14ac:dyDescent="0.25">
      <c r="A43" s="44">
        <v>33</v>
      </c>
      <c r="B43" s="39" t="s">
        <v>147</v>
      </c>
      <c r="C43" s="40" t="s">
        <v>64</v>
      </c>
      <c r="D43" s="47" t="s">
        <v>151</v>
      </c>
      <c r="E43" s="54">
        <v>1</v>
      </c>
      <c r="F43" s="54" t="s">
        <v>109</v>
      </c>
      <c r="G43" s="55">
        <f>9214+2700</f>
        <v>11914</v>
      </c>
      <c r="H43" s="55">
        <f t="shared" ref="H43" si="7">G43*E43</f>
        <v>11914</v>
      </c>
      <c r="I43" s="54" t="s">
        <v>17</v>
      </c>
      <c r="J43" s="56" t="s">
        <v>102</v>
      </c>
    </row>
    <row r="44" spans="1:10" ht="30" x14ac:dyDescent="0.25">
      <c r="A44" s="57">
        <v>34</v>
      </c>
      <c r="B44" s="39" t="s">
        <v>148</v>
      </c>
      <c r="C44" s="40" t="s">
        <v>64</v>
      </c>
      <c r="D44" s="47" t="s">
        <v>152</v>
      </c>
      <c r="E44" s="54">
        <v>4</v>
      </c>
      <c r="F44" s="54" t="s">
        <v>109</v>
      </c>
      <c r="G44" s="55">
        <v>2912.5</v>
      </c>
      <c r="H44" s="55">
        <f t="shared" si="6"/>
        <v>11650</v>
      </c>
      <c r="I44" s="54" t="s">
        <v>17</v>
      </c>
      <c r="J44" s="56" t="s">
        <v>102</v>
      </c>
    </row>
    <row r="45" spans="1:10" s="80" customFormat="1" ht="177.75" customHeight="1" x14ac:dyDescent="0.25">
      <c r="A45" s="73">
        <v>35</v>
      </c>
      <c r="B45" s="74" t="s">
        <v>203</v>
      </c>
      <c r="C45" s="75" t="s">
        <v>51</v>
      </c>
      <c r="D45" s="74" t="s">
        <v>204</v>
      </c>
      <c r="E45" s="76">
        <v>1</v>
      </c>
      <c r="F45" s="76" t="s">
        <v>56</v>
      </c>
      <c r="G45" s="77">
        <v>125224</v>
      </c>
      <c r="H45" s="77">
        <f>G45</f>
        <v>125224</v>
      </c>
      <c r="I45" s="78" t="s">
        <v>17</v>
      </c>
      <c r="J45" s="79" t="s">
        <v>102</v>
      </c>
    </row>
    <row r="46" spans="1:10" s="80" customFormat="1" ht="45" x14ac:dyDescent="0.25">
      <c r="A46" s="87">
        <v>36</v>
      </c>
      <c r="B46" s="82" t="s">
        <v>206</v>
      </c>
      <c r="C46" s="83" t="s">
        <v>51</v>
      </c>
      <c r="D46" s="84" t="s">
        <v>207</v>
      </c>
      <c r="E46" s="88">
        <v>1</v>
      </c>
      <c r="F46" s="88" t="s">
        <v>56</v>
      </c>
      <c r="G46" s="89">
        <v>191870</v>
      </c>
      <c r="H46" s="89">
        <f>G46*E46</f>
        <v>191870</v>
      </c>
      <c r="I46" s="88" t="s">
        <v>17</v>
      </c>
      <c r="J46" s="88" t="s">
        <v>102</v>
      </c>
    </row>
    <row r="47" spans="1:10" s="80" customFormat="1" ht="30" x14ac:dyDescent="0.25">
      <c r="A47" s="87">
        <v>37</v>
      </c>
      <c r="B47" s="82" t="s">
        <v>208</v>
      </c>
      <c r="C47" s="83" t="s">
        <v>64</v>
      </c>
      <c r="D47" s="84" t="s">
        <v>209</v>
      </c>
      <c r="E47" s="88">
        <v>1</v>
      </c>
      <c r="F47" s="88" t="s">
        <v>109</v>
      </c>
      <c r="G47" s="89">
        <v>11606.25</v>
      </c>
      <c r="H47" s="89">
        <f>G47*E47</f>
        <v>11606.25</v>
      </c>
      <c r="I47" s="88" t="s">
        <v>17</v>
      </c>
      <c r="J47" s="88" t="s">
        <v>102</v>
      </c>
    </row>
    <row r="48" spans="1:10" x14ac:dyDescent="0.25">
      <c r="A48" s="58" t="s">
        <v>10</v>
      </c>
      <c r="B48" s="60"/>
      <c r="C48" s="18" t="s">
        <v>11</v>
      </c>
      <c r="D48" s="18" t="s">
        <v>11</v>
      </c>
      <c r="E48" s="18" t="s">
        <v>11</v>
      </c>
      <c r="F48" s="18"/>
      <c r="G48" s="14" t="s">
        <v>11</v>
      </c>
      <c r="H48" s="15">
        <f>SUM(H11:H47)</f>
        <v>44434886.390000008</v>
      </c>
      <c r="I48" s="18" t="s">
        <v>11</v>
      </c>
      <c r="J48" s="8"/>
    </row>
    <row r="49" spans="1:10" x14ac:dyDescent="0.25">
      <c r="A49" s="58" t="s">
        <v>12</v>
      </c>
      <c r="B49" s="59"/>
      <c r="C49" s="59"/>
      <c r="D49" s="59"/>
      <c r="E49" s="59"/>
      <c r="F49" s="59"/>
      <c r="G49" s="59"/>
      <c r="H49" s="59"/>
      <c r="I49" s="60"/>
      <c r="J49" s="8"/>
    </row>
    <row r="50" spans="1:10" x14ac:dyDescent="0.25">
      <c r="A50" s="58" t="s">
        <v>13</v>
      </c>
      <c r="B50" s="60"/>
      <c r="C50" s="1" t="s">
        <v>11</v>
      </c>
      <c r="D50" s="1" t="s">
        <v>11</v>
      </c>
      <c r="E50" s="1" t="s">
        <v>11</v>
      </c>
      <c r="F50" s="1"/>
      <c r="G50" s="16" t="s">
        <v>11</v>
      </c>
      <c r="H50" s="12">
        <v>0</v>
      </c>
      <c r="I50" s="1" t="s">
        <v>11</v>
      </c>
      <c r="J50" s="8"/>
    </row>
    <row r="51" spans="1:10" x14ac:dyDescent="0.25">
      <c r="A51" s="58" t="s">
        <v>14</v>
      </c>
      <c r="B51" s="59"/>
      <c r="C51" s="59"/>
      <c r="D51" s="59"/>
      <c r="E51" s="59"/>
      <c r="F51" s="59"/>
      <c r="G51" s="59"/>
      <c r="H51" s="59"/>
      <c r="I51" s="59"/>
      <c r="J51" s="60"/>
    </row>
    <row r="52" spans="1:10" ht="45" x14ac:dyDescent="0.25">
      <c r="A52" s="27">
        <v>1</v>
      </c>
      <c r="B52" s="28" t="s">
        <v>33</v>
      </c>
      <c r="C52" s="29" t="s">
        <v>35</v>
      </c>
      <c r="D52" s="28" t="s">
        <v>34</v>
      </c>
      <c r="E52" s="28">
        <v>1</v>
      </c>
      <c r="F52" s="28" t="s">
        <v>26</v>
      </c>
      <c r="G52" s="30"/>
      <c r="H52" s="30">
        <f>26500*12</f>
        <v>318000</v>
      </c>
      <c r="I52" s="31" t="s">
        <v>29</v>
      </c>
      <c r="J52" s="32" t="s">
        <v>30</v>
      </c>
    </row>
    <row r="53" spans="1:10" s="9" customFormat="1" ht="30" x14ac:dyDescent="0.25">
      <c r="A53" s="44">
        <v>2</v>
      </c>
      <c r="B53" s="45" t="s">
        <v>47</v>
      </c>
      <c r="C53" s="46" t="s">
        <v>48</v>
      </c>
      <c r="D53" s="1" t="s">
        <v>49</v>
      </c>
      <c r="E53" s="33">
        <v>1</v>
      </c>
      <c r="F53" s="33" t="s">
        <v>26</v>
      </c>
      <c r="G53" s="34"/>
      <c r="H53" s="35">
        <v>1845000</v>
      </c>
      <c r="I53" s="36" t="s">
        <v>17</v>
      </c>
      <c r="J53" s="37" t="s">
        <v>30</v>
      </c>
    </row>
    <row r="54" spans="1:10" s="9" customFormat="1" ht="60" x14ac:dyDescent="0.25">
      <c r="A54" s="1">
        <v>3</v>
      </c>
      <c r="B54" s="28" t="s">
        <v>63</v>
      </c>
      <c r="C54" s="29" t="s">
        <v>64</v>
      </c>
      <c r="D54" s="28" t="s">
        <v>65</v>
      </c>
      <c r="E54" s="28">
        <v>1</v>
      </c>
      <c r="F54" s="28" t="s">
        <v>37</v>
      </c>
      <c r="G54" s="47"/>
      <c r="H54" s="30">
        <v>328900</v>
      </c>
      <c r="I54" s="28" t="s">
        <v>17</v>
      </c>
      <c r="J54" s="48" t="s">
        <v>102</v>
      </c>
    </row>
    <row r="55" spans="1:10" s="9" customFormat="1" ht="30" x14ac:dyDescent="0.25">
      <c r="A55" s="1">
        <v>4</v>
      </c>
      <c r="B55" s="28" t="s">
        <v>67</v>
      </c>
      <c r="C55" s="29" t="s">
        <v>64</v>
      </c>
      <c r="D55" s="28" t="s">
        <v>68</v>
      </c>
      <c r="E55" s="28">
        <v>1</v>
      </c>
      <c r="F55" s="28" t="s">
        <v>37</v>
      </c>
      <c r="G55" s="47"/>
      <c r="H55" s="30">
        <v>44642.86</v>
      </c>
      <c r="I55" s="28" t="s">
        <v>17</v>
      </c>
      <c r="J55" s="48" t="s">
        <v>69</v>
      </c>
    </row>
    <row r="56" spans="1:10" s="9" customFormat="1" ht="30" x14ac:dyDescent="0.25">
      <c r="A56" s="1">
        <v>5</v>
      </c>
      <c r="B56" s="28" t="s">
        <v>86</v>
      </c>
      <c r="C56" s="29" t="s">
        <v>64</v>
      </c>
      <c r="D56" s="28" t="s">
        <v>87</v>
      </c>
      <c r="E56" s="28">
        <v>1</v>
      </c>
      <c r="F56" s="28" t="s">
        <v>37</v>
      </c>
      <c r="G56" s="47"/>
      <c r="H56" s="30">
        <v>27912.5</v>
      </c>
      <c r="I56" s="28" t="s">
        <v>17</v>
      </c>
      <c r="J56" s="48" t="s">
        <v>69</v>
      </c>
    </row>
    <row r="57" spans="1:10" s="9" customFormat="1" ht="30" x14ac:dyDescent="0.25">
      <c r="A57" s="1">
        <v>6</v>
      </c>
      <c r="B57" s="28" t="s">
        <v>91</v>
      </c>
      <c r="C57" s="29" t="s">
        <v>92</v>
      </c>
      <c r="D57" s="28" t="s">
        <v>93</v>
      </c>
      <c r="E57" s="28">
        <v>1</v>
      </c>
      <c r="F57" s="28" t="s">
        <v>37</v>
      </c>
      <c r="G57" s="47"/>
      <c r="H57" s="30">
        <v>2874830</v>
      </c>
      <c r="I57" s="28" t="s">
        <v>17</v>
      </c>
      <c r="J57" s="48" t="s">
        <v>69</v>
      </c>
    </row>
    <row r="58" spans="1:10" s="42" customFormat="1" ht="45" x14ac:dyDescent="0.25">
      <c r="A58" s="44">
        <v>7</v>
      </c>
      <c r="B58" s="45" t="s">
        <v>100</v>
      </c>
      <c r="C58" s="29" t="s">
        <v>35</v>
      </c>
      <c r="D58" s="45" t="s">
        <v>101</v>
      </c>
      <c r="E58" s="33">
        <v>1</v>
      </c>
      <c r="F58" s="33" t="s">
        <v>37</v>
      </c>
      <c r="G58" s="34"/>
      <c r="H58" s="30">
        <v>225000</v>
      </c>
      <c r="I58" s="36" t="s">
        <v>17</v>
      </c>
      <c r="J58" s="37" t="s">
        <v>102</v>
      </c>
    </row>
    <row r="59" spans="1:10" x14ac:dyDescent="0.25">
      <c r="A59" s="61" t="s">
        <v>15</v>
      </c>
      <c r="B59" s="62"/>
      <c r="C59" s="18" t="s">
        <v>11</v>
      </c>
      <c r="D59" s="18" t="s">
        <v>11</v>
      </c>
      <c r="E59" s="18" t="s">
        <v>11</v>
      </c>
      <c r="F59" s="18"/>
      <c r="G59" s="14" t="s">
        <v>11</v>
      </c>
      <c r="H59" s="15">
        <f>SUM(H52:H58)</f>
        <v>5664285.3599999994</v>
      </c>
      <c r="I59" s="18" t="s">
        <v>11</v>
      </c>
      <c r="J59" s="8"/>
    </row>
    <row r="60" spans="1:10" s="10" customFormat="1" x14ac:dyDescent="0.25">
      <c r="A60" s="61" t="s">
        <v>21</v>
      </c>
      <c r="B60" s="62"/>
      <c r="C60" s="18" t="s">
        <v>11</v>
      </c>
      <c r="D60" s="18" t="s">
        <v>11</v>
      </c>
      <c r="E60" s="18" t="s">
        <v>11</v>
      </c>
      <c r="F60" s="18"/>
      <c r="G60" s="14" t="s">
        <v>11</v>
      </c>
      <c r="H60" s="15">
        <f>H59+H50+H48</f>
        <v>50099171.750000007</v>
      </c>
      <c r="I60" s="18" t="s">
        <v>11</v>
      </c>
      <c r="J60" s="8"/>
    </row>
    <row r="61" spans="1:10" x14ac:dyDescent="0.25">
      <c r="A61" s="66" t="s">
        <v>22</v>
      </c>
      <c r="B61" s="67"/>
      <c r="C61" s="67"/>
      <c r="D61" s="67"/>
      <c r="E61" s="67"/>
      <c r="F61" s="67"/>
      <c r="G61" s="67"/>
      <c r="H61" s="67"/>
      <c r="I61" s="67"/>
      <c r="J61" s="68"/>
    </row>
    <row r="62" spans="1:10" s="10" customFormat="1" ht="14.25" x14ac:dyDescent="0.25">
      <c r="A62" s="69" t="s">
        <v>9</v>
      </c>
      <c r="B62" s="69"/>
      <c r="C62" s="69"/>
      <c r="D62" s="69"/>
      <c r="E62" s="69"/>
      <c r="F62" s="69"/>
      <c r="G62" s="69"/>
      <c r="H62" s="69"/>
      <c r="I62" s="69"/>
      <c r="J62" s="69"/>
    </row>
    <row r="63" spans="1:10" s="9" customFormat="1" ht="45" x14ac:dyDescent="0.25">
      <c r="A63" s="21">
        <v>1</v>
      </c>
      <c r="B63" s="1" t="s">
        <v>73</v>
      </c>
      <c r="C63" s="40" t="s">
        <v>72</v>
      </c>
      <c r="D63" s="28" t="s">
        <v>74</v>
      </c>
      <c r="E63" s="49">
        <v>1</v>
      </c>
      <c r="F63" s="39" t="s">
        <v>56</v>
      </c>
      <c r="G63" s="16">
        <v>32490574</v>
      </c>
      <c r="H63" s="17">
        <f t="shared" ref="H63" si="8">G63*E63</f>
        <v>32490574</v>
      </c>
      <c r="I63" s="33" t="s">
        <v>17</v>
      </c>
      <c r="J63" s="1" t="s">
        <v>75</v>
      </c>
    </row>
    <row r="64" spans="1:10" s="9" customFormat="1" ht="45" x14ac:dyDescent="0.25">
      <c r="A64" s="21">
        <v>2</v>
      </c>
      <c r="B64" s="1" t="s">
        <v>80</v>
      </c>
      <c r="C64" s="40" t="s">
        <v>72</v>
      </c>
      <c r="D64" s="28" t="s">
        <v>81</v>
      </c>
      <c r="E64" s="49">
        <v>1</v>
      </c>
      <c r="F64" s="39" t="s">
        <v>56</v>
      </c>
      <c r="G64" s="16">
        <v>32000000</v>
      </c>
      <c r="H64" s="17">
        <f t="shared" ref="H64" si="9">G64*E64</f>
        <v>32000000</v>
      </c>
      <c r="I64" s="33" t="s">
        <v>17</v>
      </c>
      <c r="J64" s="1" t="s">
        <v>69</v>
      </c>
    </row>
    <row r="65" spans="1:10" s="9" customFormat="1" ht="30" x14ac:dyDescent="0.25">
      <c r="A65" s="21">
        <v>3</v>
      </c>
      <c r="B65" s="1" t="s">
        <v>153</v>
      </c>
      <c r="C65" s="40" t="s">
        <v>25</v>
      </c>
      <c r="D65" s="28" t="s">
        <v>154</v>
      </c>
      <c r="E65" s="90">
        <v>1</v>
      </c>
      <c r="F65" s="91" t="s">
        <v>56</v>
      </c>
      <c r="G65" s="17">
        <v>1713562.5</v>
      </c>
      <c r="H65" s="17">
        <f>E65*G65</f>
        <v>1713562.5</v>
      </c>
      <c r="I65" s="33" t="s">
        <v>17</v>
      </c>
      <c r="J65" s="2" t="s">
        <v>102</v>
      </c>
    </row>
    <row r="66" spans="1:10" s="9" customFormat="1" ht="75" x14ac:dyDescent="0.25">
      <c r="A66" s="21">
        <v>4</v>
      </c>
      <c r="B66" s="1" t="s">
        <v>155</v>
      </c>
      <c r="C66" s="40" t="s">
        <v>25</v>
      </c>
      <c r="D66" s="28" t="s">
        <v>159</v>
      </c>
      <c r="E66" s="90">
        <v>1</v>
      </c>
      <c r="F66" s="91" t="s">
        <v>109</v>
      </c>
      <c r="G66" s="17">
        <v>14990</v>
      </c>
      <c r="H66" s="17">
        <f>E66*G66</f>
        <v>14990</v>
      </c>
      <c r="I66" s="33" t="s">
        <v>29</v>
      </c>
      <c r="J66" s="2" t="s">
        <v>102</v>
      </c>
    </row>
    <row r="67" spans="1:10" s="9" customFormat="1" ht="60" x14ac:dyDescent="0.25">
      <c r="A67" s="21">
        <v>5</v>
      </c>
      <c r="B67" s="1" t="s">
        <v>156</v>
      </c>
      <c r="C67" s="40" t="s">
        <v>25</v>
      </c>
      <c r="D67" s="28" t="s">
        <v>160</v>
      </c>
      <c r="E67" s="90">
        <v>1</v>
      </c>
      <c r="F67" s="91" t="s">
        <v>109</v>
      </c>
      <c r="G67" s="17">
        <v>1222.26</v>
      </c>
      <c r="H67" s="17">
        <f>E67*G67</f>
        <v>1222.26</v>
      </c>
      <c r="I67" s="33" t="s">
        <v>29</v>
      </c>
      <c r="J67" s="2" t="s">
        <v>102</v>
      </c>
    </row>
    <row r="68" spans="1:10" s="9" customFormat="1" ht="30" x14ac:dyDescent="0.25">
      <c r="A68" s="21">
        <v>6</v>
      </c>
      <c r="B68" s="1" t="s">
        <v>157</v>
      </c>
      <c r="C68" s="40" t="s">
        <v>25</v>
      </c>
      <c r="D68" s="28" t="s">
        <v>161</v>
      </c>
      <c r="E68" s="90">
        <v>2</v>
      </c>
      <c r="F68" s="91" t="s">
        <v>109</v>
      </c>
      <c r="G68" s="17">
        <v>4799.1499999999996</v>
      </c>
      <c r="H68" s="17">
        <f t="shared" ref="H68:H90" si="10">E68*G68</f>
        <v>9598.2999999999993</v>
      </c>
      <c r="I68" s="33" t="s">
        <v>29</v>
      </c>
      <c r="J68" s="2" t="s">
        <v>102</v>
      </c>
    </row>
    <row r="69" spans="1:10" s="9" customFormat="1" ht="37.5" customHeight="1" x14ac:dyDescent="0.25">
      <c r="A69" s="21">
        <v>7</v>
      </c>
      <c r="B69" s="1" t="s">
        <v>158</v>
      </c>
      <c r="C69" s="40" t="s">
        <v>25</v>
      </c>
      <c r="D69" s="28" t="s">
        <v>162</v>
      </c>
      <c r="E69" s="90">
        <v>2</v>
      </c>
      <c r="F69" s="91" t="s">
        <v>109</v>
      </c>
      <c r="G69" s="17">
        <v>2249.9899999999998</v>
      </c>
      <c r="H69" s="17">
        <f t="shared" si="10"/>
        <v>4499.9799999999996</v>
      </c>
      <c r="I69" s="33" t="s">
        <v>29</v>
      </c>
      <c r="J69" s="2" t="s">
        <v>102</v>
      </c>
    </row>
    <row r="70" spans="1:10" s="9" customFormat="1" ht="75" x14ac:dyDescent="0.25">
      <c r="A70" s="21">
        <v>8</v>
      </c>
      <c r="B70" s="1" t="s">
        <v>163</v>
      </c>
      <c r="C70" s="40" t="s">
        <v>25</v>
      </c>
      <c r="D70" s="28" t="s">
        <v>182</v>
      </c>
      <c r="E70" s="90">
        <v>1</v>
      </c>
      <c r="F70" s="91" t="s">
        <v>109</v>
      </c>
      <c r="G70" s="17">
        <v>131266.76</v>
      </c>
      <c r="H70" s="17">
        <f t="shared" si="10"/>
        <v>131266.76</v>
      </c>
      <c r="I70" s="33" t="s">
        <v>29</v>
      </c>
      <c r="J70" s="2" t="s">
        <v>102</v>
      </c>
    </row>
    <row r="71" spans="1:10" s="9" customFormat="1" ht="30" x14ac:dyDescent="0.25">
      <c r="A71" s="21">
        <v>9</v>
      </c>
      <c r="B71" s="1" t="s">
        <v>164</v>
      </c>
      <c r="C71" s="40" t="s">
        <v>25</v>
      </c>
      <c r="D71" s="28" t="s">
        <v>183</v>
      </c>
      <c r="E71" s="90">
        <v>1</v>
      </c>
      <c r="F71" s="91" t="s">
        <v>109</v>
      </c>
      <c r="G71" s="17">
        <v>27955.68</v>
      </c>
      <c r="H71" s="17">
        <f t="shared" si="10"/>
        <v>27955.68</v>
      </c>
      <c r="I71" s="33" t="s">
        <v>29</v>
      </c>
      <c r="J71" s="2" t="s">
        <v>102</v>
      </c>
    </row>
    <row r="72" spans="1:10" s="9" customFormat="1" ht="30" x14ac:dyDescent="0.25">
      <c r="A72" s="21">
        <v>10</v>
      </c>
      <c r="B72" s="1" t="s">
        <v>165</v>
      </c>
      <c r="C72" s="40" t="s">
        <v>25</v>
      </c>
      <c r="D72" s="28" t="s">
        <v>184</v>
      </c>
      <c r="E72" s="90">
        <v>1</v>
      </c>
      <c r="F72" s="91" t="s">
        <v>109</v>
      </c>
      <c r="G72" s="17">
        <v>5511.08</v>
      </c>
      <c r="H72" s="17">
        <f t="shared" si="10"/>
        <v>5511.08</v>
      </c>
      <c r="I72" s="33" t="s">
        <v>29</v>
      </c>
      <c r="J72" s="2" t="s">
        <v>102</v>
      </c>
    </row>
    <row r="73" spans="1:10" s="9" customFormat="1" ht="45" x14ac:dyDescent="0.25">
      <c r="A73" s="21">
        <v>11</v>
      </c>
      <c r="B73" s="1" t="s">
        <v>166</v>
      </c>
      <c r="C73" s="40" t="s">
        <v>25</v>
      </c>
      <c r="D73" s="28" t="s">
        <v>167</v>
      </c>
      <c r="E73" s="90">
        <v>1</v>
      </c>
      <c r="F73" s="91" t="s">
        <v>109</v>
      </c>
      <c r="G73" s="17">
        <v>14000</v>
      </c>
      <c r="H73" s="17">
        <f t="shared" si="10"/>
        <v>14000</v>
      </c>
      <c r="I73" s="33" t="s">
        <v>29</v>
      </c>
      <c r="J73" s="2" t="s">
        <v>102</v>
      </c>
    </row>
    <row r="74" spans="1:10" s="9" customFormat="1" ht="75" x14ac:dyDescent="0.25">
      <c r="A74" s="21">
        <v>12</v>
      </c>
      <c r="B74" s="1" t="s">
        <v>168</v>
      </c>
      <c r="C74" s="40" t="s">
        <v>25</v>
      </c>
      <c r="D74" s="28" t="s">
        <v>185</v>
      </c>
      <c r="E74" s="90">
        <v>1</v>
      </c>
      <c r="F74" s="91" t="s">
        <v>109</v>
      </c>
      <c r="G74" s="17">
        <v>3072.26</v>
      </c>
      <c r="H74" s="17">
        <f t="shared" si="10"/>
        <v>3072.26</v>
      </c>
      <c r="I74" s="33" t="s">
        <v>29</v>
      </c>
      <c r="J74" s="2" t="s">
        <v>102</v>
      </c>
    </row>
    <row r="75" spans="1:10" s="9" customFormat="1" ht="30" x14ac:dyDescent="0.25">
      <c r="A75" s="21">
        <v>13</v>
      </c>
      <c r="B75" s="1" t="s">
        <v>163</v>
      </c>
      <c r="C75" s="40" t="s">
        <v>25</v>
      </c>
      <c r="D75" s="28" t="s">
        <v>186</v>
      </c>
      <c r="E75" s="90">
        <v>1</v>
      </c>
      <c r="F75" s="91" t="s">
        <v>109</v>
      </c>
      <c r="G75" s="17">
        <v>465300.04</v>
      </c>
      <c r="H75" s="17">
        <f t="shared" si="10"/>
        <v>465300.04</v>
      </c>
      <c r="I75" s="33" t="s">
        <v>29</v>
      </c>
      <c r="J75" s="2" t="s">
        <v>102</v>
      </c>
    </row>
    <row r="76" spans="1:10" s="9" customFormat="1" ht="75" x14ac:dyDescent="0.25">
      <c r="A76" s="21">
        <v>14</v>
      </c>
      <c r="B76" s="1" t="s">
        <v>164</v>
      </c>
      <c r="C76" s="40" t="s">
        <v>25</v>
      </c>
      <c r="D76" s="28" t="s">
        <v>187</v>
      </c>
      <c r="E76" s="90">
        <v>1</v>
      </c>
      <c r="F76" s="91" t="s">
        <v>109</v>
      </c>
      <c r="G76" s="17">
        <v>151777</v>
      </c>
      <c r="H76" s="17">
        <f t="shared" si="10"/>
        <v>151777</v>
      </c>
      <c r="I76" s="33" t="s">
        <v>29</v>
      </c>
      <c r="J76" s="2" t="s">
        <v>102</v>
      </c>
    </row>
    <row r="77" spans="1:10" s="9" customFormat="1" ht="45" x14ac:dyDescent="0.25">
      <c r="A77" s="21">
        <v>15</v>
      </c>
      <c r="B77" s="1" t="s">
        <v>169</v>
      </c>
      <c r="C77" s="40" t="s">
        <v>25</v>
      </c>
      <c r="D77" s="28" t="s">
        <v>188</v>
      </c>
      <c r="E77" s="90">
        <v>1</v>
      </c>
      <c r="F77" s="91" t="s">
        <v>109</v>
      </c>
      <c r="G77" s="17">
        <v>57152.78</v>
      </c>
      <c r="H77" s="17">
        <f t="shared" si="10"/>
        <v>57152.78</v>
      </c>
      <c r="I77" s="33" t="s">
        <v>29</v>
      </c>
      <c r="J77" s="2" t="s">
        <v>102</v>
      </c>
    </row>
    <row r="78" spans="1:10" s="9" customFormat="1" ht="90" x14ac:dyDescent="0.25">
      <c r="A78" s="21">
        <v>16</v>
      </c>
      <c r="B78" s="1" t="s">
        <v>170</v>
      </c>
      <c r="C78" s="40" t="s">
        <v>25</v>
      </c>
      <c r="D78" s="28" t="s">
        <v>189</v>
      </c>
      <c r="E78" s="90">
        <v>1</v>
      </c>
      <c r="F78" s="91" t="s">
        <v>109</v>
      </c>
      <c r="G78" s="17">
        <v>129477.89</v>
      </c>
      <c r="H78" s="17">
        <f t="shared" si="10"/>
        <v>129477.89</v>
      </c>
      <c r="I78" s="33" t="s">
        <v>29</v>
      </c>
      <c r="J78" s="2" t="s">
        <v>102</v>
      </c>
    </row>
    <row r="79" spans="1:10" s="9" customFormat="1" ht="60" x14ac:dyDescent="0.25">
      <c r="A79" s="21">
        <v>17</v>
      </c>
      <c r="B79" s="1" t="s">
        <v>171</v>
      </c>
      <c r="C79" s="40" t="s">
        <v>25</v>
      </c>
      <c r="D79" s="28" t="s">
        <v>190</v>
      </c>
      <c r="E79" s="90">
        <v>2</v>
      </c>
      <c r="F79" s="91" t="s">
        <v>109</v>
      </c>
      <c r="G79" s="17">
        <v>19098.72</v>
      </c>
      <c r="H79" s="17">
        <f t="shared" si="10"/>
        <v>38197.440000000002</v>
      </c>
      <c r="I79" s="33" t="s">
        <v>29</v>
      </c>
      <c r="J79" s="2" t="s">
        <v>102</v>
      </c>
    </row>
    <row r="80" spans="1:10" s="9" customFormat="1" ht="60" x14ac:dyDescent="0.25">
      <c r="A80" s="21">
        <v>18</v>
      </c>
      <c r="B80" s="1" t="s">
        <v>172</v>
      </c>
      <c r="C80" s="40" t="s">
        <v>25</v>
      </c>
      <c r="D80" s="28" t="s">
        <v>191</v>
      </c>
      <c r="E80" s="90">
        <v>1</v>
      </c>
      <c r="F80" s="91" t="s">
        <v>109</v>
      </c>
      <c r="G80" s="17">
        <v>16488.3</v>
      </c>
      <c r="H80" s="17">
        <f t="shared" si="10"/>
        <v>16488.3</v>
      </c>
      <c r="I80" s="33" t="s">
        <v>29</v>
      </c>
      <c r="J80" s="2" t="s">
        <v>102</v>
      </c>
    </row>
    <row r="81" spans="1:10" s="9" customFormat="1" ht="45" x14ac:dyDescent="0.25">
      <c r="A81" s="21">
        <v>19</v>
      </c>
      <c r="B81" s="1" t="s">
        <v>173</v>
      </c>
      <c r="C81" s="40" t="s">
        <v>25</v>
      </c>
      <c r="D81" s="28" t="s">
        <v>192</v>
      </c>
      <c r="E81" s="90">
        <v>2</v>
      </c>
      <c r="F81" s="91" t="s">
        <v>109</v>
      </c>
      <c r="G81" s="17">
        <v>9987.7199999999993</v>
      </c>
      <c r="H81" s="17">
        <f t="shared" si="10"/>
        <v>19975.439999999999</v>
      </c>
      <c r="I81" s="33" t="s">
        <v>29</v>
      </c>
      <c r="J81" s="2" t="s">
        <v>102</v>
      </c>
    </row>
    <row r="82" spans="1:10" s="9" customFormat="1" ht="30" x14ac:dyDescent="0.25">
      <c r="A82" s="21">
        <v>20</v>
      </c>
      <c r="B82" s="1" t="s">
        <v>174</v>
      </c>
      <c r="C82" s="40" t="s">
        <v>25</v>
      </c>
      <c r="D82" s="28" t="s">
        <v>193</v>
      </c>
      <c r="E82" s="90">
        <v>1</v>
      </c>
      <c r="F82" s="91" t="s">
        <v>109</v>
      </c>
      <c r="G82" s="17">
        <v>83671.789999999994</v>
      </c>
      <c r="H82" s="17">
        <f t="shared" si="10"/>
        <v>83671.789999999994</v>
      </c>
      <c r="I82" s="33" t="s">
        <v>29</v>
      </c>
      <c r="J82" s="2" t="s">
        <v>102</v>
      </c>
    </row>
    <row r="83" spans="1:10" s="9" customFormat="1" ht="60" x14ac:dyDescent="0.25">
      <c r="A83" s="21">
        <v>21</v>
      </c>
      <c r="B83" s="1" t="s">
        <v>175</v>
      </c>
      <c r="C83" s="40" t="s">
        <v>25</v>
      </c>
      <c r="D83" s="28" t="s">
        <v>194</v>
      </c>
      <c r="E83" s="90">
        <v>2</v>
      </c>
      <c r="F83" s="91" t="s">
        <v>109</v>
      </c>
      <c r="G83" s="17">
        <v>1785.73</v>
      </c>
      <c r="H83" s="17">
        <f t="shared" si="10"/>
        <v>3571.46</v>
      </c>
      <c r="I83" s="33" t="s">
        <v>29</v>
      </c>
      <c r="J83" s="2" t="s">
        <v>102</v>
      </c>
    </row>
    <row r="84" spans="1:10" s="9" customFormat="1" ht="30" x14ac:dyDescent="0.25">
      <c r="A84" s="21">
        <v>22</v>
      </c>
      <c r="B84" s="1" t="s">
        <v>176</v>
      </c>
      <c r="C84" s="40" t="s">
        <v>25</v>
      </c>
      <c r="D84" s="28" t="s">
        <v>195</v>
      </c>
      <c r="E84" s="90">
        <v>1</v>
      </c>
      <c r="F84" s="91" t="s">
        <v>109</v>
      </c>
      <c r="G84" s="17">
        <v>4480.7700000000004</v>
      </c>
      <c r="H84" s="17">
        <f t="shared" si="10"/>
        <v>4480.7700000000004</v>
      </c>
      <c r="I84" s="33" t="s">
        <v>29</v>
      </c>
      <c r="J84" s="2" t="s">
        <v>102</v>
      </c>
    </row>
    <row r="85" spans="1:10" s="9" customFormat="1" ht="60" x14ac:dyDescent="0.25">
      <c r="A85" s="21">
        <v>23</v>
      </c>
      <c r="B85" s="1" t="s">
        <v>177</v>
      </c>
      <c r="C85" s="40" t="s">
        <v>25</v>
      </c>
      <c r="D85" s="28" t="s">
        <v>196</v>
      </c>
      <c r="E85" s="90">
        <v>2</v>
      </c>
      <c r="F85" s="91" t="s">
        <v>109</v>
      </c>
      <c r="G85" s="17">
        <v>3499.98</v>
      </c>
      <c r="H85" s="17">
        <f t="shared" si="10"/>
        <v>6999.96</v>
      </c>
      <c r="I85" s="33" t="s">
        <v>29</v>
      </c>
      <c r="J85" s="2" t="s">
        <v>102</v>
      </c>
    </row>
    <row r="86" spans="1:10" s="9" customFormat="1" ht="60" x14ac:dyDescent="0.25">
      <c r="A86" s="21">
        <v>24</v>
      </c>
      <c r="B86" s="1" t="s">
        <v>178</v>
      </c>
      <c r="C86" s="40" t="s">
        <v>25</v>
      </c>
      <c r="D86" s="28" t="s">
        <v>197</v>
      </c>
      <c r="E86" s="90">
        <v>2</v>
      </c>
      <c r="F86" s="91" t="s">
        <v>109</v>
      </c>
      <c r="G86" s="17">
        <v>24449.41</v>
      </c>
      <c r="H86" s="17">
        <f t="shared" si="10"/>
        <v>48898.82</v>
      </c>
      <c r="I86" s="33" t="s">
        <v>29</v>
      </c>
      <c r="J86" s="2" t="s">
        <v>102</v>
      </c>
    </row>
    <row r="87" spans="1:10" s="9" customFormat="1" ht="60" x14ac:dyDescent="0.25">
      <c r="A87" s="21">
        <v>25</v>
      </c>
      <c r="B87" s="1" t="s">
        <v>179</v>
      </c>
      <c r="C87" s="40" t="s">
        <v>25</v>
      </c>
      <c r="D87" s="28" t="s">
        <v>198</v>
      </c>
      <c r="E87" s="90">
        <v>1</v>
      </c>
      <c r="F87" s="91" t="s">
        <v>109</v>
      </c>
      <c r="G87" s="17">
        <v>100499.55</v>
      </c>
      <c r="H87" s="17">
        <f t="shared" si="10"/>
        <v>100499.55</v>
      </c>
      <c r="I87" s="33" t="s">
        <v>29</v>
      </c>
      <c r="J87" s="2" t="s">
        <v>102</v>
      </c>
    </row>
    <row r="88" spans="1:10" s="9" customFormat="1" ht="120" x14ac:dyDescent="0.25">
      <c r="A88" s="21">
        <v>26</v>
      </c>
      <c r="B88" s="1" t="s">
        <v>180</v>
      </c>
      <c r="C88" s="40" t="s">
        <v>25</v>
      </c>
      <c r="D88" s="28" t="s">
        <v>199</v>
      </c>
      <c r="E88" s="90">
        <v>1</v>
      </c>
      <c r="F88" s="91" t="s">
        <v>109</v>
      </c>
      <c r="G88" s="17">
        <v>22271.85</v>
      </c>
      <c r="H88" s="17">
        <f t="shared" si="10"/>
        <v>22271.85</v>
      </c>
      <c r="I88" s="33" t="s">
        <v>29</v>
      </c>
      <c r="J88" s="2" t="s">
        <v>102</v>
      </c>
    </row>
    <row r="89" spans="1:10" s="9" customFormat="1" ht="30" x14ac:dyDescent="0.25">
      <c r="A89" s="21">
        <v>27</v>
      </c>
      <c r="B89" s="1" t="s">
        <v>181</v>
      </c>
      <c r="C89" s="40" t="s">
        <v>25</v>
      </c>
      <c r="D89" s="28" t="s">
        <v>200</v>
      </c>
      <c r="E89" s="90">
        <v>1</v>
      </c>
      <c r="F89" s="91" t="s">
        <v>109</v>
      </c>
      <c r="G89" s="17">
        <v>59770.84</v>
      </c>
      <c r="H89" s="17">
        <f t="shared" si="10"/>
        <v>59770.84</v>
      </c>
      <c r="I89" s="33" t="s">
        <v>29</v>
      </c>
      <c r="J89" s="2" t="s">
        <v>102</v>
      </c>
    </row>
    <row r="90" spans="1:10" s="9" customFormat="1" ht="60" x14ac:dyDescent="0.25">
      <c r="A90" s="21">
        <v>28</v>
      </c>
      <c r="B90" s="1" t="s">
        <v>181</v>
      </c>
      <c r="C90" s="40" t="s">
        <v>25</v>
      </c>
      <c r="D90" s="28" t="s">
        <v>201</v>
      </c>
      <c r="E90" s="90">
        <v>2</v>
      </c>
      <c r="F90" s="91" t="s">
        <v>109</v>
      </c>
      <c r="G90" s="17">
        <v>7255.23</v>
      </c>
      <c r="H90" s="17">
        <f t="shared" si="10"/>
        <v>14510.46</v>
      </c>
      <c r="I90" s="33" t="s">
        <v>29</v>
      </c>
      <c r="J90" s="2" t="s">
        <v>102</v>
      </c>
    </row>
    <row r="91" spans="1:10" x14ac:dyDescent="0.25">
      <c r="A91" s="69" t="s">
        <v>10</v>
      </c>
      <c r="B91" s="69"/>
      <c r="C91" s="21" t="s">
        <v>11</v>
      </c>
      <c r="D91" s="22" t="s">
        <v>11</v>
      </c>
      <c r="E91" s="2" t="s">
        <v>11</v>
      </c>
      <c r="F91" s="2"/>
      <c r="G91" s="17" t="s">
        <v>11</v>
      </c>
      <c r="H91" s="15">
        <f>SUM(H63:H90)</f>
        <v>67639297.209999949</v>
      </c>
      <c r="I91" s="1" t="s">
        <v>11</v>
      </c>
      <c r="J91" s="7"/>
    </row>
    <row r="92" spans="1:10" x14ac:dyDescent="0.25">
      <c r="A92" s="58" t="s">
        <v>12</v>
      </c>
      <c r="B92" s="59"/>
      <c r="C92" s="59"/>
      <c r="D92" s="59"/>
      <c r="E92" s="59"/>
      <c r="F92" s="59"/>
      <c r="G92" s="59"/>
      <c r="H92" s="59"/>
      <c r="I92" s="60"/>
      <c r="J92" s="8"/>
    </row>
    <row r="93" spans="1:10" x14ac:dyDescent="0.25">
      <c r="A93" s="58" t="s">
        <v>13</v>
      </c>
      <c r="B93" s="60"/>
      <c r="C93" s="1" t="s">
        <v>11</v>
      </c>
      <c r="D93" s="1" t="s">
        <v>11</v>
      </c>
      <c r="E93" s="1" t="s">
        <v>11</v>
      </c>
      <c r="F93" s="1"/>
      <c r="G93" s="16" t="s">
        <v>11</v>
      </c>
      <c r="H93" s="15">
        <v>0</v>
      </c>
      <c r="I93" s="6" t="s">
        <v>11</v>
      </c>
      <c r="J93" s="8"/>
    </row>
    <row r="94" spans="1:10" x14ac:dyDescent="0.25">
      <c r="A94" s="58" t="s">
        <v>14</v>
      </c>
      <c r="B94" s="59"/>
      <c r="C94" s="59"/>
      <c r="D94" s="59"/>
      <c r="E94" s="59"/>
      <c r="F94" s="59"/>
      <c r="G94" s="59"/>
      <c r="H94" s="59"/>
      <c r="I94" s="59"/>
      <c r="J94" s="60"/>
    </row>
    <row r="95" spans="1:10" ht="30" x14ac:dyDescent="0.25">
      <c r="A95" s="1">
        <v>1</v>
      </c>
      <c r="B95" s="29" t="s">
        <v>27</v>
      </c>
      <c r="C95" s="29" t="s">
        <v>25</v>
      </c>
      <c r="D95" s="29" t="s">
        <v>28</v>
      </c>
      <c r="E95" s="1">
        <v>1</v>
      </c>
      <c r="F95" s="28" t="s">
        <v>26</v>
      </c>
      <c r="G95" s="16"/>
      <c r="H95" s="35">
        <v>1749200.41</v>
      </c>
      <c r="I95" s="1" t="s">
        <v>29</v>
      </c>
      <c r="J95" s="33" t="s">
        <v>30</v>
      </c>
    </row>
    <row r="96" spans="1:10" ht="30" x14ac:dyDescent="0.25">
      <c r="A96" s="1">
        <v>2</v>
      </c>
      <c r="B96" s="29" t="s">
        <v>31</v>
      </c>
      <c r="C96" s="29" t="s">
        <v>25</v>
      </c>
      <c r="D96" s="29" t="s">
        <v>32</v>
      </c>
      <c r="E96" s="1">
        <v>1</v>
      </c>
      <c r="F96" s="28" t="s">
        <v>26</v>
      </c>
      <c r="G96" s="16"/>
      <c r="H96" s="35">
        <v>53530480</v>
      </c>
      <c r="I96" s="1" t="s">
        <v>29</v>
      </c>
      <c r="J96" s="33" t="s">
        <v>30</v>
      </c>
    </row>
    <row r="97" spans="1:10" ht="75" x14ac:dyDescent="0.25">
      <c r="A97" s="1">
        <v>3</v>
      </c>
      <c r="B97" s="29" t="s">
        <v>38</v>
      </c>
      <c r="C97" s="29" t="s">
        <v>36</v>
      </c>
      <c r="D97" s="29" t="s">
        <v>39</v>
      </c>
      <c r="E97" s="1">
        <v>1</v>
      </c>
      <c r="F97" s="28" t="s">
        <v>37</v>
      </c>
      <c r="G97" s="16"/>
      <c r="H97" s="35">
        <v>34269300</v>
      </c>
      <c r="I97" s="1" t="s">
        <v>17</v>
      </c>
      <c r="J97" s="33" t="s">
        <v>30</v>
      </c>
    </row>
    <row r="98" spans="1:10" s="10" customFormat="1" ht="30" x14ac:dyDescent="0.25">
      <c r="A98" s="1">
        <v>4</v>
      </c>
      <c r="B98" s="29" t="s">
        <v>40</v>
      </c>
      <c r="C98" s="29" t="s">
        <v>36</v>
      </c>
      <c r="D98" s="29" t="s">
        <v>42</v>
      </c>
      <c r="E98" s="1">
        <v>1</v>
      </c>
      <c r="F98" s="28" t="s">
        <v>37</v>
      </c>
      <c r="G98" s="16"/>
      <c r="H98" s="35">
        <v>31021253.57</v>
      </c>
      <c r="I98" s="1" t="s">
        <v>29</v>
      </c>
      <c r="J98" s="33" t="s">
        <v>30</v>
      </c>
    </row>
    <row r="99" spans="1:10" ht="45" x14ac:dyDescent="0.25">
      <c r="A99" s="1">
        <v>5</v>
      </c>
      <c r="B99" s="29" t="s">
        <v>43</v>
      </c>
      <c r="C99" s="29" t="s">
        <v>36</v>
      </c>
      <c r="D99" s="29" t="s">
        <v>44</v>
      </c>
      <c r="E99" s="1">
        <v>1</v>
      </c>
      <c r="F99" s="28" t="s">
        <v>37</v>
      </c>
      <c r="G99" s="16"/>
      <c r="H99" s="35">
        <v>1254862.5</v>
      </c>
      <c r="I99" s="1" t="s">
        <v>29</v>
      </c>
      <c r="J99" s="33" t="s">
        <v>30</v>
      </c>
    </row>
    <row r="100" spans="1:10" s="9" customFormat="1" ht="30" x14ac:dyDescent="0.25">
      <c r="A100" s="1">
        <v>6</v>
      </c>
      <c r="B100" s="22" t="s">
        <v>45</v>
      </c>
      <c r="C100" s="29" t="s">
        <v>25</v>
      </c>
      <c r="D100" s="1" t="s">
        <v>46</v>
      </c>
      <c r="E100" s="33">
        <v>1</v>
      </c>
      <c r="F100" s="33" t="s">
        <v>37</v>
      </c>
      <c r="G100" s="34"/>
      <c r="H100" s="38">
        <v>6497598</v>
      </c>
      <c r="I100" s="36" t="s">
        <v>17</v>
      </c>
      <c r="J100" s="37" t="s">
        <v>30</v>
      </c>
    </row>
    <row r="101" spans="1:10" s="9" customFormat="1" ht="30" x14ac:dyDescent="0.25">
      <c r="A101" s="1">
        <v>7</v>
      </c>
      <c r="B101" s="22" t="s">
        <v>66</v>
      </c>
      <c r="C101" s="29" t="s">
        <v>25</v>
      </c>
      <c r="D101" s="22" t="s">
        <v>66</v>
      </c>
      <c r="E101" s="33">
        <v>1</v>
      </c>
      <c r="F101" s="33" t="s">
        <v>37</v>
      </c>
      <c r="G101" s="34"/>
      <c r="H101" s="38">
        <v>71516</v>
      </c>
      <c r="I101" s="36" t="s">
        <v>17</v>
      </c>
      <c r="J101" s="37" t="s">
        <v>30</v>
      </c>
    </row>
    <row r="102" spans="1:10" s="9" customFormat="1" ht="45" x14ac:dyDescent="0.25">
      <c r="A102" s="1">
        <v>8</v>
      </c>
      <c r="B102" s="29" t="s">
        <v>70</v>
      </c>
      <c r="C102" s="29" t="s">
        <v>25</v>
      </c>
      <c r="D102" s="29" t="s">
        <v>71</v>
      </c>
      <c r="E102" s="1">
        <v>1</v>
      </c>
      <c r="F102" s="28" t="s">
        <v>37</v>
      </c>
      <c r="G102" s="16"/>
      <c r="H102" s="35">
        <v>453600</v>
      </c>
      <c r="I102" s="1" t="s">
        <v>17</v>
      </c>
      <c r="J102" s="33" t="s">
        <v>69</v>
      </c>
    </row>
    <row r="103" spans="1:10" s="51" customFormat="1" ht="30" x14ac:dyDescent="0.25">
      <c r="A103" s="44">
        <v>9</v>
      </c>
      <c r="B103" s="1" t="s">
        <v>84</v>
      </c>
      <c r="C103" s="29" t="s">
        <v>25</v>
      </c>
      <c r="D103" s="1" t="s">
        <v>85</v>
      </c>
      <c r="E103" s="33">
        <v>1</v>
      </c>
      <c r="F103" s="33" t="s">
        <v>37</v>
      </c>
      <c r="G103" s="34"/>
      <c r="H103" s="35">
        <v>5520495.5700000003</v>
      </c>
      <c r="I103" s="36" t="s">
        <v>17</v>
      </c>
      <c r="J103" s="37" t="s">
        <v>30</v>
      </c>
    </row>
    <row r="104" spans="1:10" s="51" customFormat="1" ht="30" x14ac:dyDescent="0.25">
      <c r="A104" s="44">
        <v>10</v>
      </c>
      <c r="B104" s="45" t="s">
        <v>84</v>
      </c>
      <c r="C104" s="29" t="s">
        <v>25</v>
      </c>
      <c r="D104" s="1" t="s">
        <v>90</v>
      </c>
      <c r="E104" s="33">
        <v>1</v>
      </c>
      <c r="F104" s="33" t="s">
        <v>37</v>
      </c>
      <c r="G104" s="34"/>
      <c r="H104" s="35">
        <v>4232384.46</v>
      </c>
      <c r="I104" s="36" t="s">
        <v>17</v>
      </c>
      <c r="J104" s="37" t="s">
        <v>30</v>
      </c>
    </row>
    <row r="105" spans="1:10" ht="60" x14ac:dyDescent="0.25">
      <c r="A105" s="52">
        <v>11</v>
      </c>
      <c r="B105" s="1" t="s">
        <v>94</v>
      </c>
      <c r="C105" s="29" t="s">
        <v>95</v>
      </c>
      <c r="D105" s="1" t="s">
        <v>122</v>
      </c>
      <c r="E105" s="33">
        <v>1</v>
      </c>
      <c r="F105" s="1" t="s">
        <v>37</v>
      </c>
      <c r="G105" s="53"/>
      <c r="H105" s="35">
        <v>100000</v>
      </c>
      <c r="I105" s="36" t="s">
        <v>17</v>
      </c>
      <c r="J105" s="37" t="s">
        <v>69</v>
      </c>
    </row>
    <row r="106" spans="1:10" ht="75" x14ac:dyDescent="0.25">
      <c r="A106" s="52">
        <v>12</v>
      </c>
      <c r="B106" s="1" t="s">
        <v>103</v>
      </c>
      <c r="C106" s="29" t="s">
        <v>72</v>
      </c>
      <c r="D106" s="1" t="s">
        <v>144</v>
      </c>
      <c r="E106" s="33">
        <v>1</v>
      </c>
      <c r="F106" s="1" t="s">
        <v>37</v>
      </c>
      <c r="G106" s="53"/>
      <c r="H106" s="35">
        <v>63381660</v>
      </c>
      <c r="I106" s="36" t="s">
        <v>17</v>
      </c>
      <c r="J106" s="37" t="s">
        <v>104</v>
      </c>
    </row>
    <row r="107" spans="1:10" ht="30" x14ac:dyDescent="0.25">
      <c r="A107" s="52">
        <v>13</v>
      </c>
      <c r="B107" s="1" t="s">
        <v>119</v>
      </c>
      <c r="C107" s="29" t="s">
        <v>121</v>
      </c>
      <c r="D107" s="1" t="s">
        <v>120</v>
      </c>
      <c r="E107" s="33">
        <v>1</v>
      </c>
      <c r="F107" s="1" t="s">
        <v>37</v>
      </c>
      <c r="G107" s="53"/>
      <c r="H107" s="35">
        <f>(10*1850)*320.34</f>
        <v>5926290</v>
      </c>
      <c r="I107" s="36" t="s">
        <v>17</v>
      </c>
      <c r="J107" s="37" t="s">
        <v>104</v>
      </c>
    </row>
    <row r="108" spans="1:10" s="51" customFormat="1" ht="45" x14ac:dyDescent="0.25">
      <c r="A108" s="44">
        <v>14</v>
      </c>
      <c r="B108" s="45" t="s">
        <v>140</v>
      </c>
      <c r="C108" s="29" t="s">
        <v>25</v>
      </c>
      <c r="D108" s="1" t="s">
        <v>141</v>
      </c>
      <c r="E108" s="33">
        <v>1</v>
      </c>
      <c r="F108" s="33" t="s">
        <v>37</v>
      </c>
      <c r="G108" s="34"/>
      <c r="H108" s="35">
        <v>48000</v>
      </c>
      <c r="I108" s="36" t="s">
        <v>17</v>
      </c>
      <c r="J108" s="37" t="s">
        <v>104</v>
      </c>
    </row>
    <row r="109" spans="1:10" s="26" customFormat="1" x14ac:dyDescent="0.25">
      <c r="A109" s="61" t="s">
        <v>15</v>
      </c>
      <c r="B109" s="62"/>
      <c r="C109" s="18" t="s">
        <v>11</v>
      </c>
      <c r="D109" s="18" t="s">
        <v>11</v>
      </c>
      <c r="E109" s="18" t="s">
        <v>11</v>
      </c>
      <c r="F109" s="18"/>
      <c r="G109" s="14" t="s">
        <v>11</v>
      </c>
      <c r="H109" s="15">
        <f>SUM(H95:H108)</f>
        <v>208056640.50999999</v>
      </c>
      <c r="I109" s="18" t="s">
        <v>11</v>
      </c>
      <c r="J109" s="8"/>
    </row>
    <row r="110" spans="1:10" x14ac:dyDescent="0.25">
      <c r="A110" s="61" t="s">
        <v>23</v>
      </c>
      <c r="B110" s="62"/>
      <c r="C110" s="18" t="s">
        <v>11</v>
      </c>
      <c r="D110" s="18" t="s">
        <v>11</v>
      </c>
      <c r="E110" s="18" t="s">
        <v>11</v>
      </c>
      <c r="F110" s="18"/>
      <c r="G110" s="14" t="s">
        <v>11</v>
      </c>
      <c r="H110" s="15">
        <f>H109+H93+H91</f>
        <v>275695937.71999991</v>
      </c>
      <c r="I110" s="18" t="s">
        <v>11</v>
      </c>
      <c r="J110" s="8"/>
    </row>
    <row r="111" spans="1:10" x14ac:dyDescent="0.25">
      <c r="A111" s="63" t="s">
        <v>24</v>
      </c>
      <c r="B111" s="64"/>
      <c r="C111" s="65"/>
      <c r="D111" s="23" t="s">
        <v>11</v>
      </c>
      <c r="E111" s="23" t="s">
        <v>11</v>
      </c>
      <c r="F111" s="23" t="s">
        <v>11</v>
      </c>
      <c r="G111" s="25" t="s">
        <v>11</v>
      </c>
      <c r="H111" s="25">
        <f>H60+H110</f>
        <v>325795109.46999991</v>
      </c>
      <c r="I111" s="24"/>
      <c r="J111" s="24"/>
    </row>
  </sheetData>
  <sheetProtection formatCells="0" formatColumns="0" formatRows="0" insertColumns="0" insertRows="0" insertHyperlinks="0" deleteColumns="0" deleteRows="0" sort="0" autoFilter="0" pivotTables="0"/>
  <autoFilter ref="A7:J109"/>
  <mergeCells count="20">
    <mergeCell ref="A59:B59"/>
    <mergeCell ref="A60:B60"/>
    <mergeCell ref="A3:I3"/>
    <mergeCell ref="A4:I4"/>
    <mergeCell ref="A49:I49"/>
    <mergeCell ref="A50:B50"/>
    <mergeCell ref="D5:E5"/>
    <mergeCell ref="A10:J10"/>
    <mergeCell ref="A51:J51"/>
    <mergeCell ref="A9:J9"/>
    <mergeCell ref="A48:B48"/>
    <mergeCell ref="A94:J94"/>
    <mergeCell ref="A109:B109"/>
    <mergeCell ref="A110:B110"/>
    <mergeCell ref="A111:C111"/>
    <mergeCell ref="A61:J61"/>
    <mergeCell ref="A62:J62"/>
    <mergeCell ref="A91:B91"/>
    <mergeCell ref="A92:I92"/>
    <mergeCell ref="A93:B93"/>
  </mergeCells>
  <pageMargins left="0.43307086614173229" right="0.23622047244094491" top="0.35433070866141736" bottom="0.35433070866141736" header="0" footer="0"/>
  <pageSetup paperSize="9" scale="48" fitToHeight="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2018-05-03T12:04:26Z</dcterms:modified>
</cp:coreProperties>
</file>