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30" yWindow="75" windowWidth="17085" windowHeight="9795"/>
  </bookViews>
  <sheets>
    <sheet name="Лист1" sheetId="1" r:id="rId1"/>
    <sheet name="Лист3" sheetId="3" r:id="rId2"/>
  </sheets>
  <definedNames>
    <definedName name="_xlnm._FilterDatabase" localSheetId="0" hidden="1">Лист1!$A$7:$K$39</definedName>
  </definedNames>
  <calcPr calcId="145621"/>
</workbook>
</file>

<file path=xl/calcChain.xml><?xml version="1.0" encoding="utf-8"?>
<calcChain xmlns="http://schemas.openxmlformats.org/spreadsheetml/2006/main">
  <c r="H27" i="1" l="1"/>
  <c r="H26" i="1"/>
  <c r="H25" i="1"/>
  <c r="H24" i="1" l="1"/>
  <c r="H23" i="1"/>
  <c r="H22" i="1"/>
  <c r="H21" i="1" l="1"/>
  <c r="H20" i="1"/>
  <c r="H19" i="1" l="1"/>
  <c r="H18" i="1"/>
  <c r="H17" i="1"/>
  <c r="H11" i="1" l="1"/>
  <c r="H16" i="1" l="1"/>
  <c r="H15" i="1"/>
  <c r="H14" i="1"/>
  <c r="H13" i="1"/>
  <c r="H12" i="1"/>
  <c r="H31" i="1" l="1"/>
  <c r="H38" i="1" s="1"/>
  <c r="H39" i="1" l="1"/>
</calcChain>
</file>

<file path=xl/sharedStrings.xml><?xml version="1.0" encoding="utf-8"?>
<sst xmlns="http://schemas.openxmlformats.org/spreadsheetml/2006/main" count="180" uniqueCount="79">
  <si>
    <t xml:space="preserve">                                                                            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</si>
  <si>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</si>
  <si>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</si>
  <si>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</si>
  <si>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</si>
  <si>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</si>
  <si>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</si>
  <si>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</si>
  <si>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</si>
  <si>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</si>
  <si>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</si>
  <si>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</si>
  <si>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</si>
  <si>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</si>
  <si>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</si>
  <si>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Итого услуги</t>
  </si>
  <si>
    <t>Цена за единицу товара, тенге</t>
  </si>
  <si>
    <t>Месяц предоставления документов в подразделение закупок</t>
  </si>
  <si>
    <t>Раздел 1. Закупки товаров, работ, услуг, осуществляемые способами тендера, запроса ценовых предложений, без применения норм Правил</t>
  </si>
  <si>
    <t xml:space="preserve">частное учреждение «Nazarbayev University Research and Innovation System»  </t>
  </si>
  <si>
    <t>Всего по разделу 1:</t>
  </si>
  <si>
    <t xml:space="preserve">услуга </t>
  </si>
  <si>
    <t>ЧУ «NURIS»</t>
  </si>
  <si>
    <t>январь</t>
  </si>
  <si>
    <t>Охрана склада</t>
  </si>
  <si>
    <t xml:space="preserve">Услуга по охране имущества на складе Заказчика с применением технических средств охранной сигнализации от несанкционированного проникновения с подключением на пульт централизованного наблюдения. Подробное описание согласно технической спецификации.  </t>
  </si>
  <si>
    <t>подпункт 6) пункта 3.1. Правил</t>
  </si>
  <si>
    <t>Реестр планируемых закупок товаров, работ, услуг на 2018 год</t>
  </si>
  <si>
    <t>Азот жидкий для реализации учебных и научно-исследовательских работ</t>
  </si>
  <si>
    <t>подпункт 13) пункта 3.1. Правил</t>
  </si>
  <si>
    <t>Гост 9293-74, объемная доля азота не менее 99,993 %</t>
  </si>
  <si>
    <t>кг</t>
  </si>
  <si>
    <t>ЧУ "NURIS"</t>
  </si>
  <si>
    <t>Лабораторные  расходные материалы для реализации учебных работ Школы медицины: комплект 1</t>
  </si>
  <si>
    <t>Лабораторные  расходные материалы для реализации учебных работ Школы Медицины. Подробная характеристика согласно технической спецификации.</t>
  </si>
  <si>
    <t>комплект</t>
  </si>
  <si>
    <t>Лабораторные  расходные материалы для реализации учебных работ Школы медицины: комплект 2</t>
  </si>
  <si>
    <t>Лабораторные  расходные материалы для реализации учебных работ Школы медицины: комплект 3</t>
  </si>
  <si>
    <t>Лабораторные  расходные материалы для реализации учебных работ Школы медицины: комплект 4</t>
  </si>
  <si>
    <t>Почтовые услуги</t>
  </si>
  <si>
    <t>запрос ценовых предложений</t>
  </si>
  <si>
    <t>Услуга по закупке почтовых услуг Учреждения согласно технической спецификации.</t>
  </si>
  <si>
    <t>Жидкий гелий</t>
  </si>
  <si>
    <t>Жидкий гелий в сосудах Дьюара (далее - Тара), содержание гелия 99,99 %, Общее содержание примесей не более 1,00</t>
  </si>
  <si>
    <t>литр</t>
  </si>
  <si>
    <t>Услуги по продвижению информационных постов с аккаунтов ЧУ «NURIS» и Аstana Вusiness Сampus в социальных сетях на платной основе</t>
  </si>
  <si>
    <t>подпункт 5) пункта 3.1. Правил</t>
  </si>
  <si>
    <t>Платное продвижение информационных постов ЧУ «NURIS» и Аstana Вusiness Сampus в социальных сетях</t>
  </si>
  <si>
    <t>услуга</t>
  </si>
  <si>
    <t>Лабораторные  расходные материалы для реализации научного проекта "Экстремофилы из уникальных экосистем Казахстана как потенциальные продуценты новых антибактериальных и противораковых веществ": комплект 1</t>
  </si>
  <si>
    <t>Лабораторные  расходные материалы для реализации научного проекта "Экстремофилы из уникальных экосистем Казахстана как потенциальные продуценты новых антибактериальных и противораковых веществ". Подробная характеристика согласно технической спецификации.</t>
  </si>
  <si>
    <t>Лабораторные  расходные материалы для реализации научного проекта "Экстремофилы из уникальных экосистем Казахстана как потенциальные продуценты новых антибактериальных и противораковых веществ": комплект 2</t>
  </si>
  <si>
    <t>Лабораторные  расходные материалы для реализации научного проекта "Экстремофилы из уникальных экосистем Казахстана как потенциальные продуценты новых антибактериальных и противораковых веществ": комплект 3</t>
  </si>
  <si>
    <t>Услуги по размещению рекламных материалов на сайте olx.kz</t>
  </si>
  <si>
    <t>Платное продвижение рекламных постов об услугах Опытно-экспериментального Цеха ЧУ «NURIS» на сайте olx.kz.</t>
  </si>
  <si>
    <t>февраль</t>
  </si>
  <si>
    <t>Лабораторные расходные материалы для реализации учебных работ Школы наук и технологий: комплект 1</t>
  </si>
  <si>
    <t>Лабораторные расходные материалы для реализации учебных работ Школы наук и технологий. Подробная характеристика согласно технической спецификации.</t>
  </si>
  <si>
    <t>Лабораторные расходные материалы для реализации учебных работ Школы медицины: комплект 5</t>
  </si>
  <si>
    <t>Лабораторные расходные материалы для реализации учебных работ Школы медицины. Подробная характеристика согласно технической спецификации.</t>
  </si>
  <si>
    <t>Услуги по технической поддержке веб-сайта Astana Business Campus</t>
  </si>
  <si>
    <t xml:space="preserve">Хостинг и подключение суб-домена к сайту Astana Business Campus с февраля по июль 2018 года (5 месяцев) </t>
  </si>
  <si>
    <t>Услуги по изготовлению имиджевой продукции</t>
  </si>
  <si>
    <t>подпункт 30) пункта 3.1. Правил</t>
  </si>
  <si>
    <t xml:space="preserve">Услуги по изготовлению имиджевой продукции. Подробное характеристика согласно технической спецификации. </t>
  </si>
  <si>
    <t>Лабораторные расходные материалы для реализации учебных работ Школы инженерии: комплект 1</t>
  </si>
  <si>
    <t>Лабораторные расходные материалы для реализации учебных работ Школы инженерии. Подробная характеристика согласно технической спецификации.</t>
  </si>
  <si>
    <t>Лабораторные расходные материалы для реализации учебных работ Школы инженерии: комплект 2</t>
  </si>
  <si>
    <t>Лабораторные расходные материалы для реализации учебных работ Школы инженерии: комплект 3</t>
  </si>
  <si>
    <t>Переводческие услуги: письменный перевод (русско-казахский, русско-английский)</t>
  </si>
  <si>
    <t>Переводческие услуги текстов, включая брошюру Astana Business Campus и NURIS, newsletter Astana Business Campus и NURIS, статьи, опубликованные в СМИ, статьи в социальных сетях и статьи для официального сайта Astana Business Campus и NURIS</t>
  </si>
  <si>
    <t>апрель</t>
  </si>
  <si>
    <t>Лабораторные расходные материалы для реализации инновационных проектов программы бизнес-инкубирования: Комплект 2</t>
  </si>
  <si>
    <t>В целях реализации инновационных проектов программы бизнес-инкубирования ABC Incubation, которая нацелена на поддержку новых идей, инновационных бизнес-проектов на ранней стадии, необходимо приобретение химических расходных материалов. Данные расходные материалы будут использоваться для реализации анти-псориазного крема.</t>
  </si>
  <si>
    <t>март</t>
  </si>
  <si>
    <t>Стол сварщика</t>
  </si>
  <si>
    <t>Максимальная производительность: не менее 1800 куб.м/час, Размер чугунной решетки: не менее 1000х700 мм, Высота рабочей плиты над уровнем пола: в диапазоне 700-800 мм, Светильник для подстветки рабочей зоны: наличие. Максимальная, равномерно распределенная нагрузка на рабочую плиту: не менее 500 кг. Полное описание согласно технической спецификации.</t>
  </si>
  <si>
    <t>штука</t>
  </si>
  <si>
    <t>(по состоянию на 16.03.2018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</si>
</sst>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_-* #,##0.0_р_._-;\-* #,##0.0_р_._-;_-* &quot;-&quot;??_р_._-;_-@_-"/>
    <numFmt numFmtId="166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sz val="11"/>
      <color indexed="6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4" fillId="0" borderId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164" fontId="5" fillId="0" borderId="0" applyFont="0" applyFill="0" applyBorder="0" applyAlignment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  <xf numFmtId="0" fontId="2" fillId="0" borderId="0"/>
    <xf numFmtId="164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0" fontId="1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4" fillId="0" borderId="0"/>
    <xf numFmtId="166" fontId="1" fillId="0" borderId="0" applyFont="0" applyFill="0" applyBorder="0" applyAlignment="0" applyProtection="0"/>
  </cellStyleXfs>
  <cellXfs count="50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2" xfId="0" applyFont="1" applyFill="1" applyBorder="1" applyAlignment="1">
      <alignment horizontal="center"/>
    </xf>
    <xf numFmtId="0" fontId="6" fillId="2" borderId="1" xfId="0" applyFont="1" applyFill="1" applyBorder="1"/>
    <xf numFmtId="0" fontId="6" fillId="2" borderId="0" xfId="0" applyFont="1" applyFill="1" applyAlignment="1">
      <alignment horizontal="center"/>
    </xf>
    <xf numFmtId="0" fontId="10" fillId="2" borderId="0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4" fontId="10" fillId="2" borderId="3" xfId="1" applyNumberFormat="1" applyFont="1" applyFill="1" applyBorder="1" applyAlignment="1">
      <alignment horizontal="center" vertical="center" wrapText="1"/>
    </xf>
    <xf numFmtId="4" fontId="6" fillId="2" borderId="0" xfId="0" applyNumberFormat="1" applyFont="1" applyFill="1" applyAlignment="1">
      <alignment horizontal="center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1" xfId="1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/>
    </xf>
    <xf numFmtId="0" fontId="13" fillId="2" borderId="1" xfId="3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3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/>
    </xf>
    <xf numFmtId="165" fontId="13" fillId="2" borderId="1" xfId="4" applyNumberFormat="1" applyFont="1" applyFill="1" applyBorder="1" applyAlignment="1">
      <alignment horizontal="center" vertical="center"/>
    </xf>
    <xf numFmtId="3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 wrapText="1"/>
    </xf>
    <xf numFmtId="3" fontId="6" fillId="2" borderId="1" xfId="13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3" fontId="13" fillId="2" borderId="1" xfId="2" applyNumberFormat="1" applyFont="1" applyFill="1" applyBorder="1" applyAlignment="1">
      <alignment horizontal="center" vertical="center" wrapText="1"/>
    </xf>
    <xf numFmtId="164" fontId="13" fillId="2" borderId="1" xfId="1" applyNumberFormat="1" applyFont="1" applyFill="1" applyBorder="1" applyAlignment="1">
      <alignment horizontal="center" vertical="center"/>
    </xf>
    <xf numFmtId="4" fontId="6" fillId="2" borderId="1" xfId="1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17" fontId="6" fillId="2" borderId="1" xfId="0" applyNumberFormat="1" applyFont="1" applyFill="1" applyBorder="1" applyAlignment="1">
      <alignment horizontal="center" vertical="center" wrapText="1"/>
    </xf>
    <xf numFmtId="3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39" fontId="6" fillId="2" borderId="1" xfId="1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4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left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</cellXfs>
  <cellStyles count="23">
    <cellStyle name="Normal 2" xfId="11"/>
    <cellStyle name="Normal 2 5" xfId="6"/>
    <cellStyle name="Normal 3" xfId="10"/>
    <cellStyle name="Normal 4 2" xfId="3"/>
    <cellStyle name="Normal 4 2 2 3" xfId="21"/>
    <cellStyle name="Обычный" xfId="0" builtinId="0"/>
    <cellStyle name="Обычный 12" xfId="2"/>
    <cellStyle name="Обычный 12 2" xfId="12"/>
    <cellStyle name="Обычный 12 3" xfId="19"/>
    <cellStyle name="Обычный 15" xfId="14"/>
    <cellStyle name="Обычный 15 2" xfId="20"/>
    <cellStyle name="Обычный 2" xfId="18"/>
    <cellStyle name="Обычный 2 2 5" xfId="7"/>
    <cellStyle name="Обычный 2 6" xfId="5"/>
    <cellStyle name="Обычный 4 2" xfId="16"/>
    <cellStyle name="Финансовый" xfId="1" builtinId="3"/>
    <cellStyle name="Финансовый 10" xfId="4"/>
    <cellStyle name="Финансовый 10 2" xfId="8"/>
    <cellStyle name="Финансовый 12" xfId="15"/>
    <cellStyle name="Финансовый 2" xfId="17"/>
    <cellStyle name="Финансовый 3" xfId="22"/>
    <cellStyle name="Финансовый 7" xfId="13"/>
    <cellStyle name="Хороший 3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39"/>
  <sheetViews>
    <sheetView tabSelected="1" zoomScaleNormal="100" workbookViewId="0">
      <pane ySplit="7" topLeftCell="A13" activePane="bottomLeft" state="frozen"/>
      <selection pane="bottomLeft" activeCell="H39" sqref="H39"/>
    </sheetView>
  </sheetViews>
  <sheetFormatPr defaultRowHeight="15" x14ac:dyDescent="0.25"/>
  <cols>
    <col min="1" max="1" width="5" style="2" customWidth="1"/>
    <col min="2" max="2" width="42.85546875" style="8" customWidth="1"/>
    <col min="3" max="3" width="20.5703125" style="2" customWidth="1"/>
    <col min="4" max="4" width="97.28515625" style="6" customWidth="1"/>
    <col min="5" max="5" width="14.5703125" style="2" customWidth="1"/>
    <col min="6" max="6" width="19.5703125" style="2" customWidth="1"/>
    <col min="7" max="7" width="17.42578125" style="10" customWidth="1"/>
    <col min="8" max="8" width="23.7109375" style="10" customWidth="1"/>
    <col min="9" max="9" width="20.5703125" style="2" customWidth="1"/>
    <col min="10" max="10" width="18.5703125" style="2" hidden="1" customWidth="1"/>
    <col min="11" max="16384" width="9.140625" style="2"/>
  </cols>
  <sheetData>
    <row r="3" spans="1:10" x14ac:dyDescent="0.25">
      <c r="A3" s="41" t="s">
        <v>27</v>
      </c>
      <c r="B3" s="41"/>
      <c r="C3" s="41"/>
      <c r="D3" s="41"/>
      <c r="E3" s="41"/>
      <c r="F3" s="41"/>
      <c r="G3" s="41"/>
      <c r="H3" s="41"/>
      <c r="I3" s="41"/>
    </row>
    <row r="4" spans="1:10" x14ac:dyDescent="0.25">
      <c r="A4" s="41" t="s">
        <v>19</v>
      </c>
      <c r="B4" s="41"/>
      <c r="C4" s="41"/>
      <c r="D4" s="41"/>
      <c r="E4" s="41"/>
      <c r="F4" s="41"/>
      <c r="G4" s="41"/>
      <c r="H4" s="41"/>
      <c r="I4" s="41"/>
    </row>
    <row r="5" spans="1:10" x14ac:dyDescent="0.25">
      <c r="A5" s="3" t="s">
        <v>0</v>
      </c>
      <c r="D5" s="45" t="s">
        <v>78</v>
      </c>
      <c r="E5" s="45"/>
    </row>
    <row r="6" spans="1:10" x14ac:dyDescent="0.25">
      <c r="A6" s="3"/>
      <c r="D6" s="4"/>
      <c r="E6" s="4"/>
    </row>
    <row r="7" spans="1:10" ht="71.25" x14ac:dyDescent="0.25">
      <c r="A7" s="14" t="s">
        <v>1</v>
      </c>
      <c r="B7" s="14" t="s">
        <v>2</v>
      </c>
      <c r="C7" s="14" t="s">
        <v>3</v>
      </c>
      <c r="D7" s="14" t="s">
        <v>4</v>
      </c>
      <c r="E7" s="14" t="s">
        <v>5</v>
      </c>
      <c r="F7" s="14" t="s">
        <v>6</v>
      </c>
      <c r="G7" s="11" t="s">
        <v>16</v>
      </c>
      <c r="H7" s="11" t="s">
        <v>7</v>
      </c>
      <c r="I7" s="14" t="s">
        <v>8</v>
      </c>
      <c r="J7" s="14" t="s">
        <v>17</v>
      </c>
    </row>
    <row r="8" spans="1:10" x14ac:dyDescent="0.25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  <c r="J8" s="16">
        <v>10</v>
      </c>
    </row>
    <row r="9" spans="1:10" x14ac:dyDescent="0.25">
      <c r="A9" s="47" t="s">
        <v>18</v>
      </c>
      <c r="B9" s="48"/>
      <c r="C9" s="48"/>
      <c r="D9" s="48"/>
      <c r="E9" s="48"/>
      <c r="F9" s="48"/>
      <c r="G9" s="48"/>
      <c r="H9" s="48"/>
      <c r="I9" s="48"/>
      <c r="J9" s="49"/>
    </row>
    <row r="10" spans="1:10" s="7" customFormat="1" ht="15.75" customHeight="1" x14ac:dyDescent="0.25">
      <c r="A10" s="46" t="s">
        <v>9</v>
      </c>
      <c r="B10" s="46"/>
      <c r="C10" s="46"/>
      <c r="D10" s="46"/>
      <c r="E10" s="46"/>
      <c r="F10" s="46"/>
      <c r="G10" s="46"/>
      <c r="H10" s="46"/>
      <c r="I10" s="46"/>
      <c r="J10" s="46"/>
    </row>
    <row r="11" spans="1:10" s="28" customFormat="1" ht="51.75" customHeight="1" x14ac:dyDescent="0.25">
      <c r="A11" s="1">
        <v>1</v>
      </c>
      <c r="B11" s="23" t="s">
        <v>42</v>
      </c>
      <c r="C11" s="24" t="s">
        <v>29</v>
      </c>
      <c r="D11" s="23" t="s">
        <v>43</v>
      </c>
      <c r="E11" s="27">
        <v>400</v>
      </c>
      <c r="F11" s="23" t="s">
        <v>44</v>
      </c>
      <c r="G11" s="26">
        <v>7142.86</v>
      </c>
      <c r="H11" s="13">
        <f>E11*G11</f>
        <v>2857144</v>
      </c>
      <c r="I11" s="27" t="s">
        <v>32</v>
      </c>
      <c r="J11" s="1" t="s">
        <v>23</v>
      </c>
    </row>
    <row r="12" spans="1:10" s="28" customFormat="1" ht="61.5" customHeight="1" x14ac:dyDescent="0.25">
      <c r="A12" s="1">
        <v>2</v>
      </c>
      <c r="B12" s="23" t="s">
        <v>28</v>
      </c>
      <c r="C12" s="24" t="s">
        <v>29</v>
      </c>
      <c r="D12" s="23" t="s">
        <v>30</v>
      </c>
      <c r="E12" s="25">
        <v>9900</v>
      </c>
      <c r="F12" s="23" t="s">
        <v>31</v>
      </c>
      <c r="G12" s="26">
        <v>151.44</v>
      </c>
      <c r="H12" s="13">
        <f t="shared" ref="H12:H19" si="0">E12*G12</f>
        <v>1499256</v>
      </c>
      <c r="I12" s="27" t="s">
        <v>32</v>
      </c>
      <c r="J12" s="1" t="s">
        <v>23</v>
      </c>
    </row>
    <row r="13" spans="1:10" s="28" customFormat="1" ht="51.75" customHeight="1" x14ac:dyDescent="0.25">
      <c r="A13" s="1">
        <v>3</v>
      </c>
      <c r="B13" s="23" t="s">
        <v>33</v>
      </c>
      <c r="C13" s="24" t="s">
        <v>29</v>
      </c>
      <c r="D13" s="23" t="s">
        <v>34</v>
      </c>
      <c r="E13" s="25">
        <v>1</v>
      </c>
      <c r="F13" s="23" t="s">
        <v>35</v>
      </c>
      <c r="G13" s="26">
        <v>963907</v>
      </c>
      <c r="H13" s="13">
        <f t="shared" si="0"/>
        <v>963907</v>
      </c>
      <c r="I13" s="27" t="s">
        <v>32</v>
      </c>
      <c r="J13" s="1" t="s">
        <v>23</v>
      </c>
    </row>
    <row r="14" spans="1:10" s="28" customFormat="1" ht="51.75" customHeight="1" x14ac:dyDescent="0.25">
      <c r="A14" s="1">
        <v>4</v>
      </c>
      <c r="B14" s="23" t="s">
        <v>36</v>
      </c>
      <c r="C14" s="24" t="s">
        <v>29</v>
      </c>
      <c r="D14" s="23" t="s">
        <v>34</v>
      </c>
      <c r="E14" s="25">
        <v>1</v>
      </c>
      <c r="F14" s="23" t="s">
        <v>35</v>
      </c>
      <c r="G14" s="26">
        <v>2376393</v>
      </c>
      <c r="H14" s="13">
        <f t="shared" si="0"/>
        <v>2376393</v>
      </c>
      <c r="I14" s="27" t="s">
        <v>32</v>
      </c>
      <c r="J14" s="1" t="s">
        <v>23</v>
      </c>
    </row>
    <row r="15" spans="1:10" s="28" customFormat="1" ht="51.75" customHeight="1" x14ac:dyDescent="0.25">
      <c r="A15" s="1">
        <v>5</v>
      </c>
      <c r="B15" s="23" t="s">
        <v>37</v>
      </c>
      <c r="C15" s="24" t="s">
        <v>29</v>
      </c>
      <c r="D15" s="23" t="s">
        <v>34</v>
      </c>
      <c r="E15" s="25">
        <v>1</v>
      </c>
      <c r="F15" s="23" t="s">
        <v>35</v>
      </c>
      <c r="G15" s="26">
        <v>521065</v>
      </c>
      <c r="H15" s="13">
        <f t="shared" si="0"/>
        <v>521065</v>
      </c>
      <c r="I15" s="27" t="s">
        <v>32</v>
      </c>
      <c r="J15" s="1" t="s">
        <v>23</v>
      </c>
    </row>
    <row r="16" spans="1:10" s="28" customFormat="1" ht="51.75" customHeight="1" x14ac:dyDescent="0.25">
      <c r="A16" s="1">
        <v>6</v>
      </c>
      <c r="B16" s="23" t="s">
        <v>38</v>
      </c>
      <c r="C16" s="24" t="s">
        <v>29</v>
      </c>
      <c r="D16" s="23" t="s">
        <v>34</v>
      </c>
      <c r="E16" s="25">
        <v>1</v>
      </c>
      <c r="F16" s="23" t="s">
        <v>35</v>
      </c>
      <c r="G16" s="26">
        <v>135800</v>
      </c>
      <c r="H16" s="13">
        <f t="shared" si="0"/>
        <v>135800</v>
      </c>
      <c r="I16" s="27" t="s">
        <v>32</v>
      </c>
      <c r="J16" s="1" t="s">
        <v>23</v>
      </c>
    </row>
    <row r="17" spans="1:10" s="28" customFormat="1" ht="93.75" customHeight="1" x14ac:dyDescent="0.25">
      <c r="A17" s="1">
        <v>7</v>
      </c>
      <c r="B17" s="23" t="s">
        <v>49</v>
      </c>
      <c r="C17" s="24" t="s">
        <v>29</v>
      </c>
      <c r="D17" s="23" t="s">
        <v>50</v>
      </c>
      <c r="E17" s="25">
        <v>1</v>
      </c>
      <c r="F17" s="23" t="s">
        <v>35</v>
      </c>
      <c r="G17" s="26">
        <v>583605</v>
      </c>
      <c r="H17" s="13">
        <f t="shared" si="0"/>
        <v>583605</v>
      </c>
      <c r="I17" s="27" t="s">
        <v>32</v>
      </c>
      <c r="J17" s="1" t="s">
        <v>23</v>
      </c>
    </row>
    <row r="18" spans="1:10" s="28" customFormat="1" ht="93.75" customHeight="1" x14ac:dyDescent="0.25">
      <c r="A18" s="1">
        <v>8</v>
      </c>
      <c r="B18" s="23" t="s">
        <v>51</v>
      </c>
      <c r="C18" s="24" t="s">
        <v>29</v>
      </c>
      <c r="D18" s="23" t="s">
        <v>50</v>
      </c>
      <c r="E18" s="25">
        <v>1</v>
      </c>
      <c r="F18" s="23" t="s">
        <v>35</v>
      </c>
      <c r="G18" s="26">
        <v>1370215</v>
      </c>
      <c r="H18" s="13">
        <f t="shared" si="0"/>
        <v>1370215</v>
      </c>
      <c r="I18" s="27" t="s">
        <v>32</v>
      </c>
      <c r="J18" s="1" t="s">
        <v>23</v>
      </c>
    </row>
    <row r="19" spans="1:10" s="28" customFormat="1" ht="93.75" customHeight="1" x14ac:dyDescent="0.25">
      <c r="A19" s="1">
        <v>9</v>
      </c>
      <c r="B19" s="23" t="s">
        <v>52</v>
      </c>
      <c r="C19" s="24" t="s">
        <v>29</v>
      </c>
      <c r="D19" s="23" t="s">
        <v>50</v>
      </c>
      <c r="E19" s="25">
        <v>1</v>
      </c>
      <c r="F19" s="23" t="s">
        <v>35</v>
      </c>
      <c r="G19" s="26">
        <v>2097548</v>
      </c>
      <c r="H19" s="13">
        <f t="shared" si="0"/>
        <v>2097548</v>
      </c>
      <c r="I19" s="27" t="s">
        <v>32</v>
      </c>
      <c r="J19" s="1" t="s">
        <v>23</v>
      </c>
    </row>
    <row r="20" spans="1:10" ht="45" x14ac:dyDescent="0.25">
      <c r="A20" s="29">
        <v>10</v>
      </c>
      <c r="B20" s="23" t="s">
        <v>56</v>
      </c>
      <c r="C20" s="24" t="s">
        <v>29</v>
      </c>
      <c r="D20" s="36" t="s">
        <v>57</v>
      </c>
      <c r="E20" s="8">
        <v>1</v>
      </c>
      <c r="F20" s="27" t="s">
        <v>35</v>
      </c>
      <c r="G20" s="38">
        <v>1322625</v>
      </c>
      <c r="H20" s="38">
        <f>G20*E20</f>
        <v>1322625</v>
      </c>
      <c r="I20" s="27" t="s">
        <v>32</v>
      </c>
      <c r="J20" s="27" t="s">
        <v>55</v>
      </c>
    </row>
    <row r="21" spans="1:10" ht="45" x14ac:dyDescent="0.25">
      <c r="A21" s="29">
        <v>11</v>
      </c>
      <c r="B21" s="23" t="s">
        <v>58</v>
      </c>
      <c r="C21" s="24" t="s">
        <v>29</v>
      </c>
      <c r="D21" s="36" t="s">
        <v>59</v>
      </c>
      <c r="E21" s="27">
        <v>1</v>
      </c>
      <c r="F21" s="27" t="s">
        <v>35</v>
      </c>
      <c r="G21" s="38">
        <v>2929238</v>
      </c>
      <c r="H21" s="38">
        <f>G21</f>
        <v>2929238</v>
      </c>
      <c r="I21" s="27" t="s">
        <v>32</v>
      </c>
      <c r="J21" s="27" t="s">
        <v>55</v>
      </c>
    </row>
    <row r="22" spans="1:10" ht="45" x14ac:dyDescent="0.25">
      <c r="A22" s="29">
        <v>12</v>
      </c>
      <c r="B22" s="23" t="s">
        <v>65</v>
      </c>
      <c r="C22" s="24" t="s">
        <v>29</v>
      </c>
      <c r="D22" s="36" t="s">
        <v>66</v>
      </c>
      <c r="E22" s="27">
        <v>1</v>
      </c>
      <c r="F22" s="27" t="s">
        <v>35</v>
      </c>
      <c r="G22" s="38">
        <v>2812178.6</v>
      </c>
      <c r="H22" s="38">
        <f>G22</f>
        <v>2812178.6</v>
      </c>
      <c r="I22" s="27" t="s">
        <v>32</v>
      </c>
      <c r="J22" s="27" t="s">
        <v>55</v>
      </c>
    </row>
    <row r="23" spans="1:10" ht="45" x14ac:dyDescent="0.25">
      <c r="A23" s="29">
        <v>13</v>
      </c>
      <c r="B23" s="23" t="s">
        <v>67</v>
      </c>
      <c r="C23" s="24" t="s">
        <v>29</v>
      </c>
      <c r="D23" s="36" t="s">
        <v>66</v>
      </c>
      <c r="E23" s="27">
        <v>1</v>
      </c>
      <c r="F23" s="27" t="s">
        <v>35</v>
      </c>
      <c r="G23" s="38">
        <v>853767</v>
      </c>
      <c r="H23" s="38">
        <f>G23</f>
        <v>853767</v>
      </c>
      <c r="I23" s="27" t="s">
        <v>32</v>
      </c>
      <c r="J23" s="27" t="s">
        <v>55</v>
      </c>
    </row>
    <row r="24" spans="1:10" ht="45" x14ac:dyDescent="0.25">
      <c r="A24" s="29">
        <v>14</v>
      </c>
      <c r="B24" s="23" t="s">
        <v>68</v>
      </c>
      <c r="C24" s="24" t="s">
        <v>29</v>
      </c>
      <c r="D24" s="36" t="s">
        <v>66</v>
      </c>
      <c r="E24" s="27">
        <v>1</v>
      </c>
      <c r="F24" s="27" t="s">
        <v>35</v>
      </c>
      <c r="G24" s="38">
        <v>2010000</v>
      </c>
      <c r="H24" s="38">
        <f>G24</f>
        <v>2010000</v>
      </c>
      <c r="I24" s="27" t="s">
        <v>32</v>
      </c>
      <c r="J24" s="27" t="s">
        <v>55</v>
      </c>
    </row>
    <row r="25" spans="1:10" ht="60" x14ac:dyDescent="0.25">
      <c r="A25" s="29">
        <v>15</v>
      </c>
      <c r="B25" s="23" t="s">
        <v>72</v>
      </c>
      <c r="C25" s="24" t="s">
        <v>29</v>
      </c>
      <c r="D25" s="36" t="s">
        <v>73</v>
      </c>
      <c r="E25" s="27">
        <v>1</v>
      </c>
      <c r="F25" s="27" t="s">
        <v>35</v>
      </c>
      <c r="G25" s="38">
        <v>373523.64</v>
      </c>
      <c r="H25" s="38">
        <f>G25*E25</f>
        <v>373523.64</v>
      </c>
      <c r="I25" s="27" t="s">
        <v>32</v>
      </c>
      <c r="J25" s="27" t="s">
        <v>74</v>
      </c>
    </row>
    <row r="26" spans="1:10" ht="60" x14ac:dyDescent="0.25">
      <c r="A26" s="29">
        <v>16</v>
      </c>
      <c r="B26" s="23" t="s">
        <v>75</v>
      </c>
      <c r="C26" s="24" t="s">
        <v>40</v>
      </c>
      <c r="D26" s="36" t="s">
        <v>76</v>
      </c>
      <c r="E26" s="27">
        <v>1</v>
      </c>
      <c r="F26" s="27" t="s">
        <v>77</v>
      </c>
      <c r="G26" s="38">
        <v>883928.57</v>
      </c>
      <c r="H26" s="38">
        <f>G26*E26</f>
        <v>883928.57</v>
      </c>
      <c r="I26" s="27" t="s">
        <v>32</v>
      </c>
      <c r="J26" s="27" t="s">
        <v>74</v>
      </c>
    </row>
    <row r="27" spans="1:10" x14ac:dyDescent="0.25">
      <c r="A27" s="42" t="s">
        <v>10</v>
      </c>
      <c r="B27" s="44"/>
      <c r="C27" s="14" t="s">
        <v>11</v>
      </c>
      <c r="D27" s="14" t="s">
        <v>11</v>
      </c>
      <c r="E27" s="14" t="s">
        <v>11</v>
      </c>
      <c r="F27" s="14"/>
      <c r="G27" s="11" t="s">
        <v>11</v>
      </c>
      <c r="H27" s="12">
        <f>SUM(H11:H26)</f>
        <v>23590193.810000002</v>
      </c>
      <c r="I27" s="14" t="s">
        <v>11</v>
      </c>
      <c r="J27" s="5"/>
    </row>
    <row r="28" spans="1:10" x14ac:dyDescent="0.25">
      <c r="A28" s="42" t="s">
        <v>12</v>
      </c>
      <c r="B28" s="43"/>
      <c r="C28" s="43"/>
      <c r="D28" s="43"/>
      <c r="E28" s="43"/>
      <c r="F28" s="43"/>
      <c r="G28" s="43"/>
      <c r="H28" s="43"/>
      <c r="I28" s="44"/>
      <c r="J28" s="5"/>
    </row>
    <row r="29" spans="1:10" ht="15" customHeight="1" x14ac:dyDescent="0.25">
      <c r="A29" s="42" t="s">
        <v>13</v>
      </c>
      <c r="B29" s="44"/>
      <c r="C29" s="1" t="s">
        <v>11</v>
      </c>
      <c r="D29" s="1" t="s">
        <v>11</v>
      </c>
      <c r="E29" s="1" t="s">
        <v>11</v>
      </c>
      <c r="F29" s="1"/>
      <c r="G29" s="13" t="s">
        <v>11</v>
      </c>
      <c r="H29" s="9">
        <v>0</v>
      </c>
      <c r="I29" s="1" t="s">
        <v>11</v>
      </c>
      <c r="J29" s="5"/>
    </row>
    <row r="30" spans="1:10" x14ac:dyDescent="0.25">
      <c r="A30" s="42" t="s">
        <v>14</v>
      </c>
      <c r="B30" s="43"/>
      <c r="C30" s="43"/>
      <c r="D30" s="43"/>
      <c r="E30" s="43"/>
      <c r="F30" s="43"/>
      <c r="G30" s="43"/>
      <c r="H30" s="43"/>
      <c r="I30" s="43"/>
      <c r="J30" s="44"/>
    </row>
    <row r="31" spans="1:10" ht="45" x14ac:dyDescent="0.25">
      <c r="A31" s="19">
        <v>1</v>
      </c>
      <c r="B31" s="18" t="s">
        <v>24</v>
      </c>
      <c r="C31" s="17" t="s">
        <v>26</v>
      </c>
      <c r="D31" s="18" t="s">
        <v>25</v>
      </c>
      <c r="E31" s="18">
        <v>1</v>
      </c>
      <c r="F31" s="18" t="s">
        <v>21</v>
      </c>
      <c r="G31" s="20"/>
      <c r="H31" s="20">
        <f>26500*12</f>
        <v>318000</v>
      </c>
      <c r="I31" s="21" t="s">
        <v>22</v>
      </c>
      <c r="J31" s="22" t="s">
        <v>23</v>
      </c>
    </row>
    <row r="32" spans="1:10" s="6" customFormat="1" ht="30" x14ac:dyDescent="0.25">
      <c r="A32" s="29">
        <v>2</v>
      </c>
      <c r="B32" s="30" t="s">
        <v>39</v>
      </c>
      <c r="C32" s="31" t="s">
        <v>40</v>
      </c>
      <c r="D32" s="1" t="s">
        <v>41</v>
      </c>
      <c r="E32" s="27">
        <v>1</v>
      </c>
      <c r="F32" s="27" t="s">
        <v>21</v>
      </c>
      <c r="G32" s="32"/>
      <c r="H32" s="33">
        <v>1845000</v>
      </c>
      <c r="I32" s="34" t="s">
        <v>32</v>
      </c>
      <c r="J32" s="35" t="s">
        <v>23</v>
      </c>
    </row>
    <row r="33" spans="1:10" s="6" customFormat="1" ht="67.5" customHeight="1" x14ac:dyDescent="0.25">
      <c r="A33" s="1">
        <v>3</v>
      </c>
      <c r="B33" s="18" t="s">
        <v>45</v>
      </c>
      <c r="C33" s="17" t="s">
        <v>46</v>
      </c>
      <c r="D33" s="18" t="s">
        <v>47</v>
      </c>
      <c r="E33" s="18">
        <v>1</v>
      </c>
      <c r="F33" s="18" t="s">
        <v>48</v>
      </c>
      <c r="G33" s="36"/>
      <c r="H33" s="20">
        <v>178900</v>
      </c>
      <c r="I33" s="18" t="s">
        <v>32</v>
      </c>
      <c r="J33" s="37" t="s">
        <v>23</v>
      </c>
    </row>
    <row r="34" spans="1:10" s="6" customFormat="1" ht="67.5" customHeight="1" x14ac:dyDescent="0.25">
      <c r="A34" s="1">
        <v>4</v>
      </c>
      <c r="B34" s="18" t="s">
        <v>53</v>
      </c>
      <c r="C34" s="17" t="s">
        <v>46</v>
      </c>
      <c r="D34" s="18" t="s">
        <v>54</v>
      </c>
      <c r="E34" s="18">
        <v>1</v>
      </c>
      <c r="F34" s="18" t="s">
        <v>48</v>
      </c>
      <c r="G34" s="36"/>
      <c r="H34" s="20">
        <v>44642.86</v>
      </c>
      <c r="I34" s="18" t="s">
        <v>32</v>
      </c>
      <c r="J34" s="37" t="s">
        <v>55</v>
      </c>
    </row>
    <row r="35" spans="1:10" s="6" customFormat="1" ht="67.5" customHeight="1" x14ac:dyDescent="0.25">
      <c r="A35" s="1">
        <v>5</v>
      </c>
      <c r="B35" s="18" t="s">
        <v>60</v>
      </c>
      <c r="C35" s="17" t="s">
        <v>46</v>
      </c>
      <c r="D35" s="18" t="s">
        <v>61</v>
      </c>
      <c r="E35" s="18">
        <v>1</v>
      </c>
      <c r="F35" s="18" t="s">
        <v>48</v>
      </c>
      <c r="G35" s="36"/>
      <c r="H35" s="20">
        <v>27912.5</v>
      </c>
      <c r="I35" s="18" t="s">
        <v>32</v>
      </c>
      <c r="J35" s="37" t="s">
        <v>55</v>
      </c>
    </row>
    <row r="36" spans="1:10" s="6" customFormat="1" ht="67.5" customHeight="1" x14ac:dyDescent="0.25">
      <c r="A36" s="1">
        <v>6</v>
      </c>
      <c r="B36" s="18" t="s">
        <v>62</v>
      </c>
      <c r="C36" s="17" t="s">
        <v>63</v>
      </c>
      <c r="D36" s="18" t="s">
        <v>64</v>
      </c>
      <c r="E36" s="18">
        <v>1</v>
      </c>
      <c r="F36" s="18" t="s">
        <v>48</v>
      </c>
      <c r="G36" s="36"/>
      <c r="H36" s="20">
        <v>2874830</v>
      </c>
      <c r="I36" s="18" t="s">
        <v>32</v>
      </c>
      <c r="J36" s="37" t="s">
        <v>55</v>
      </c>
    </row>
    <row r="37" spans="1:10" s="28" customFormat="1" ht="45" x14ac:dyDescent="0.25">
      <c r="A37" s="29">
        <v>7</v>
      </c>
      <c r="B37" s="30" t="s">
        <v>69</v>
      </c>
      <c r="C37" s="17" t="s">
        <v>26</v>
      </c>
      <c r="D37" s="30" t="s">
        <v>70</v>
      </c>
      <c r="E37" s="27">
        <v>1</v>
      </c>
      <c r="F37" s="27" t="s">
        <v>48</v>
      </c>
      <c r="G37" s="32"/>
      <c r="H37" s="20">
        <v>225000</v>
      </c>
      <c r="I37" s="34" t="s">
        <v>32</v>
      </c>
      <c r="J37" s="35" t="s">
        <v>71</v>
      </c>
    </row>
    <row r="38" spans="1:10" x14ac:dyDescent="0.25">
      <c r="A38" s="39" t="s">
        <v>15</v>
      </c>
      <c r="B38" s="40"/>
      <c r="C38" s="14" t="s">
        <v>11</v>
      </c>
      <c r="D38" s="14" t="s">
        <v>11</v>
      </c>
      <c r="E38" s="14" t="s">
        <v>11</v>
      </c>
      <c r="F38" s="14"/>
      <c r="G38" s="11" t="s">
        <v>11</v>
      </c>
      <c r="H38" s="12">
        <f>SUM(H31:H37)</f>
        <v>5514285.3599999994</v>
      </c>
      <c r="I38" s="14" t="s">
        <v>11</v>
      </c>
      <c r="J38" s="5"/>
    </row>
    <row r="39" spans="1:10" x14ac:dyDescent="0.25">
      <c r="A39" s="39" t="s">
        <v>20</v>
      </c>
      <c r="B39" s="40"/>
      <c r="C39" s="14" t="s">
        <v>11</v>
      </c>
      <c r="D39" s="14" t="s">
        <v>11</v>
      </c>
      <c r="E39" s="14" t="s">
        <v>11</v>
      </c>
      <c r="F39" s="14"/>
      <c r="G39" s="11" t="s">
        <v>11</v>
      </c>
      <c r="H39" s="12">
        <f>H38+H29+H27</f>
        <v>29104479.170000002</v>
      </c>
      <c r="I39" s="14" t="s">
        <v>11</v>
      </c>
      <c r="J39" s="5"/>
    </row>
  </sheetData>
  <sheetProtection formatCells="0" formatColumns="0" formatRows="0" insertColumns="0" insertRows="0" insertHyperlinks="0" deleteColumns="0" deleteRows="0" sort="0" autoFilter="0" pivotTables="0"/>
  <autoFilter ref="A7:K39"/>
  <mergeCells count="11">
    <mergeCell ref="A38:B38"/>
    <mergeCell ref="A39:B39"/>
    <mergeCell ref="A3:I3"/>
    <mergeCell ref="A4:I4"/>
    <mergeCell ref="A28:I28"/>
    <mergeCell ref="A29:B29"/>
    <mergeCell ref="D5:E5"/>
    <mergeCell ref="A10:J10"/>
    <mergeCell ref="A30:J30"/>
    <mergeCell ref="A9:J9"/>
    <mergeCell ref="A27:B27"/>
  </mergeCells>
  <pageMargins left="0.43307086614173229" right="0.23622047244094491" top="0.35433070866141736" bottom="0.35433070866141736" header="0" footer="0"/>
  <pageSetup paperSize="9" scale="3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2018-03-18T11:14:02Z</dcterms:modified>
</cp:coreProperties>
</file>