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30" yWindow="495" windowWidth="17085" windowHeight="9375" tabRatio="599"/>
  </bookViews>
  <sheets>
    <sheet name="Лист1" sheetId="1" r:id="rId1"/>
    <sheet name="Лист3" sheetId="3" r:id="rId2"/>
  </sheets>
  <definedNames>
    <definedName name="_xlnm._FilterDatabase" localSheetId="0" hidden="1">Лист1!$A$7:$J$325</definedName>
  </definedNames>
  <calcPr calcId="145621"/>
</workbook>
</file>

<file path=xl/calcChain.xml><?xml version="1.0" encoding="utf-8"?>
<calcChain xmlns="http://schemas.openxmlformats.org/spreadsheetml/2006/main">
  <c r="H296" i="1" l="1"/>
  <c r="H295" i="1"/>
  <c r="H294" i="1"/>
  <c r="H293" i="1"/>
  <c r="H324" i="1" l="1"/>
  <c r="H292" i="1"/>
  <c r="H291" i="1"/>
  <c r="H290" i="1"/>
  <c r="H289" i="1"/>
  <c r="H288" i="1" l="1"/>
  <c r="H287" i="1"/>
  <c r="H286" i="1"/>
  <c r="H285" i="1" l="1"/>
  <c r="H325" i="1" l="1"/>
  <c r="H284" i="1" l="1"/>
  <c r="H283" i="1" l="1"/>
  <c r="H282" i="1" l="1"/>
  <c r="H281" i="1" l="1"/>
  <c r="H280" i="1" l="1"/>
  <c r="H279" i="1" l="1"/>
  <c r="H278" i="1" l="1"/>
  <c r="G277" i="1" l="1"/>
  <c r="H276" i="1" l="1"/>
  <c r="H275" i="1"/>
  <c r="H274" i="1" l="1"/>
  <c r="H273" i="1" l="1"/>
  <c r="H272" i="1"/>
  <c r="H271" i="1"/>
  <c r="H270" i="1"/>
  <c r="H269" i="1"/>
  <c r="H268" i="1" l="1"/>
  <c r="H267" i="1"/>
  <c r="H266" i="1"/>
  <c r="H265" i="1" l="1"/>
  <c r="H264" i="1"/>
  <c r="H263" i="1" l="1"/>
  <c r="H262" i="1"/>
  <c r="H261" i="1"/>
  <c r="H11" i="1" l="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G91" i="1"/>
  <c r="H91" i="1" s="1"/>
  <c r="G92" i="1"/>
  <c r="H92" i="1" s="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G186" i="1"/>
  <c r="H186" i="1" s="1"/>
  <c r="H187" i="1"/>
  <c r="H188" i="1"/>
  <c r="H189" i="1"/>
  <c r="H190" i="1"/>
  <c r="H191" i="1"/>
  <c r="H192" i="1"/>
  <c r="H193" i="1"/>
  <c r="H194" i="1"/>
  <c r="H195" i="1"/>
  <c r="H196" i="1"/>
  <c r="H197" i="1"/>
  <c r="H198" i="1"/>
  <c r="H199" i="1"/>
  <c r="H200" i="1"/>
  <c r="H201" i="1"/>
  <c r="H202" i="1"/>
  <c r="H203" i="1"/>
  <c r="G204" i="1"/>
  <c r="H204" i="1" s="1"/>
  <c r="H205" i="1"/>
  <c r="H206" i="1"/>
  <c r="H207" i="1"/>
  <c r="H208" i="1"/>
  <c r="H209" i="1"/>
  <c r="H210"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301" i="1"/>
</calcChain>
</file>

<file path=xl/sharedStrings.xml><?xml version="1.0" encoding="utf-8"?>
<sst xmlns="http://schemas.openxmlformats.org/spreadsheetml/2006/main" count="1879" uniqueCount="556">
  <si>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</si>
  <si>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</si>
  <si>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</si>
  <si>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</si>
  <si>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</si>
  <si>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</si>
  <si>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</si>
  <si>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</si>
  <si>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</si>
  <si>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</si>
  <si>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</si>
  <si>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</si>
  <si>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</si>
  <si>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</si>
  <si>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</si>
  <si>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</si>
  <si>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</si>
  <si>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</si>
  <si>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Месяц предоставления документов в подразделение закупок</t>
  </si>
  <si>
    <t>запрос ценовых предложений</t>
  </si>
  <si>
    <t>Почтовые услуги</t>
  </si>
  <si>
    <t>Раздел 1. Закупки товаров, работ, услуг, осуществляемые способами тендера, запроса ценовых предложений, без применения норм Правил</t>
  </si>
  <si>
    <t xml:space="preserve">частное учреждение «Nazarbayev University Research and Innovation System»  </t>
  </si>
  <si>
    <t>Всего по разделу 1:</t>
  </si>
  <si>
    <t>Реестр планируемых закупок товаров, работ, услуг на 2017 год</t>
  </si>
  <si>
    <t>Услуга по закупке почтовых услуг Учреждения согласно технической спецификации.</t>
  </si>
  <si>
    <t xml:space="preserve">услуга </t>
  </si>
  <si>
    <t>декабрь 2016 года</t>
  </si>
  <si>
    <t>ЧУ «NURIS»</t>
  </si>
  <si>
    <t>январь</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</si>
  <si>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</si>
  <si>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</si>
  <si>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Разовое техническое обслуживание работоспособного синхронного термического анализатора STA 6000 </t>
  </si>
  <si>
    <t>Проверка соответствия питающего напряжения, заземления.
Проверка и при необходимости подстройка уровня установки прибора.
Очистка корпусных элементов прибора.
Очистка поверхности печи, замена Alsiflex (при наличии такового у пользователя).
Осмотр электрических и газовых соединений.
Осмотр электронных компонентов прибора.
Проверка работы водяного охлаждающего устройства.
Полная перекалибровка прибора.
Тестирование аналитических параметров прибора по стандартам веса и индия.</t>
  </si>
  <si>
    <t>подпункт 6) пункта 3.1. Правил</t>
  </si>
  <si>
    <t>Жидкий гелий</t>
  </si>
  <si>
    <t>подпункт 13) пункта 3.1. Правил</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</si>
  <si>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</si>
  <si>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</si>
  <si>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Азот жидкий для реализации учебных и научно-исследовательских работ</t>
  </si>
  <si>
    <t>Гост 9293-74, объемная доля азота не менее 99,993 %</t>
  </si>
  <si>
    <t>шт</t>
  </si>
  <si>
    <t>Услуги по контролю соответствия продукции стандартам, нормам и техническим условиям</t>
  </si>
  <si>
    <t xml:space="preserve">Услуги по контролю соответствия продукции стандартам, нормам и техническим условиям согласно ГОСТ 5583-78 (кислород) и ГОСТ 9293-74 (азот).   </t>
  </si>
  <si>
    <t>Метрологические услуги</t>
  </si>
  <si>
    <t>Проверка средств измерений в соответствии с графиком</t>
  </si>
  <si>
    <t>услуга</t>
  </si>
  <si>
    <t>3D принтер</t>
  </si>
  <si>
    <t>кг</t>
  </si>
  <si>
    <t>Лабораторные  расходные материалы для реализации учебных работ Школы инженерии. Подробная характеристика согласно технической спецификации.</t>
  </si>
  <si>
    <t>комплект</t>
  </si>
  <si>
    <t>Лабораторные  расходные материалы для реализации учебных работ Школы инженерии: комплект 2</t>
  </si>
  <si>
    <t>февраль</t>
  </si>
  <si>
    <t xml:space="preserve">Область построения: ширина не менее 223 мм; длина не менее 223 мм; высота не менее 205 мм; Технология печати: метод наплавления нитей. Материал, используемый для  3D печати: PLA-пластик, АBS-пластик, хлорированный полиэтилен, поликарбонат, нейлон, высокотемпературный полиуретан. Диаметр нити: не менее 2,85 мм.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</si>
  <si>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5</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</si>
  <si>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</si>
  <si>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</si>
  <si>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Лабораторные  расходные материалы для реализации учебных работ Школы наук и технологий: комплект 3</t>
  </si>
  <si>
    <t>Лабораторные  расходные материалы для реализации учебных работ Школы инженерии: комплект 3</t>
  </si>
  <si>
    <t>набор</t>
  </si>
  <si>
    <t>Лабораторные  расходные материалы для реализации учебных работ Школы наук и технологий: комплект 4</t>
  </si>
  <si>
    <t>Лабораторные  расходные материалы для реализации учебных работ Школы инженерии: комплект 7</t>
  </si>
  <si>
    <t>Лабораторные  расходные материалы для реализации учебных работ Школы инженерии: комплект 4</t>
  </si>
  <si>
    <t>Лабораторные  расходные материалы для реализации учебных работ Школы инженерии: комплект 5</t>
  </si>
  <si>
    <t>Лабораторные  расходные материалы для реализации учебных работ Школы инженерии: комплект 6</t>
  </si>
  <si>
    <t>подпункт 2) и 14) пункта 3.1. Правил</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</si>
  <si>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(трехканальный  синхронизированный инструмент для регистраций гамма-всплесков)</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</si>
  <si>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в том числе: Разработка теоретической программы на 2017 год по научным направлениям; Развитие международного сотрудничества и программ; - Подготовка к эксперименту BSTI; - Работы по охладительной системе  в 2017 году; - Разработка первого проекта по созданию  инженерного оснащения лабораторий; -Разработка первого проекта чистой комнаты. 
 Подробная характеристика согласно технической спецификации
.</t>
  </si>
  <si>
    <t>16 канальный логический анализатор совмещенный с осциллографом</t>
  </si>
  <si>
    <t xml:space="preserve">Модуль обучения цифровой связи </t>
  </si>
  <si>
    <t>Трансмиттер. Диапазон частот: от 400 МГц до 4,4 ГГц. Максимальная выходная мощность: от 17 dBm до 20 dBm. ЦАП (Цифро-аналоговый преобразователь). Число каналов: не менее 2. Разрядность, бит: не менее 16.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</si>
  <si>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8</t>
  </si>
  <si>
    <t>Лабораторные  расходные материалы для реализации учебных работ Школы инженерии: комплект 9</t>
  </si>
  <si>
    <t>Лабораторные  расходные материалы для реализации учебных работ Школы инженерии: комплект 10</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</si>
  <si>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</si>
  <si>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комплект 1</t>
  </si>
  <si>
    <t>Лабораторные  расходные материалы для реализации учебных работ Школы инженерии: комплект 11</t>
  </si>
  <si>
    <t>март</t>
  </si>
  <si>
    <t>Фоторесивер</t>
  </si>
  <si>
    <t xml:space="preserve">Диаметр детектора: не более 0,6 мм. Пропускная способность: от 30 кГц до 1 ГГц. Диапазон длин волн: от 320 до 1000 нм. Подробная характеристика согласно технической спецификации. </t>
  </si>
  <si>
    <t>1) Размер заготавливаемого материала: не менее 220 мм х 320 мм; 2) Область обработки на заготавливаемом материале: не менее 180 мм х 280 мм; Подробная характеристика согласно технической спецификации.</t>
  </si>
  <si>
    <t>1) Вес : не более 193 грамм; 2) Толщина не более 3 см. Подробная характеристика согласно технической спецификации.</t>
  </si>
  <si>
    <t>штука</t>
  </si>
  <si>
    <t xml:space="preserve">Устройство металлизации сквозных отверстий печатных плат </t>
  </si>
  <si>
    <t xml:space="preserve">Браслет для считывания миосигналов </t>
  </si>
  <si>
    <t>Очки виртуальной реальности с контроллерами движения</t>
  </si>
  <si>
    <t>1) Наличие OLED экрана; 2) Разрешение экрана не менее 2160*1200 пикселей.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</si>
  <si>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</si>
  <si>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</si>
  <si>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13</t>
  </si>
  <si>
    <t>Лабораторные  расходные материалы для реализации учебных работ Школы инженерии: комплект 15</t>
  </si>
  <si>
    <t>Лабораторные  расходные материалы для реализации учебных работ Школы инженерии: комплект 16</t>
  </si>
  <si>
    <t>Лабораторные  расходные материалы для реализации учебных работ Школы медицины: комплект 1</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</si>
  <si>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</si>
  <si>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2</t>
  </si>
  <si>
    <t>Лабораторные  расходные материалы для реализации учебных работ Школы медицины: комплект 3</t>
  </si>
  <si>
    <t>Бесконтактная лазерная система для анализа газовой динамики методом лазерного клина</t>
  </si>
  <si>
    <t>тендер</t>
  </si>
  <si>
    <t>Сдвоенный источник лазерного излучения; Частота импульсов: не менее 0-15 Гц; Длина волны: не менее 532 нм; Энергия импульса: не менее 2 * 200 мДж; Напряжение источника питания: не более 220 В; Подробная характеристика согласно технической спецификации.</t>
  </si>
  <si>
    <t>Аналитические весы</t>
  </si>
  <si>
    <t>1) Габариты: ширина не более 200 мм, длина не более 292 мм, высота не более 325 мм. 2) Размер весовой чашки диаметр не более 90 мм.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</si>
  <si>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12</t>
  </si>
  <si>
    <t>Лабораторные  расходные материалы для реализации научного проекта "Аутоиммунные механизмы спондилоартрита индуцированного бруцеллёзом": комплект 1</t>
  </si>
  <si>
    <t>Лабораторные  расходные материалы для реализации научного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</si>
  <si>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1</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</si>
  <si>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Подробная характеристика согласно технической спецификации.</t>
  </si>
  <si>
    <t>Ручной спектрофотометр</t>
  </si>
  <si>
    <t>Диапазон длин волн: от 400 до 700 нм
Пропускная способность или спектральная полоса пропускания (разрешение / нм): от 4 до 7 Нм (1 процент центральная длина волны)
Подробная характеристика согласно технической спецификации.</t>
  </si>
  <si>
    <t>апрель</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</si>
  <si>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1</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</si>
  <si>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</si>
  <si>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2</t>
  </si>
  <si>
    <t>Гуманоид робот</t>
  </si>
  <si>
    <t>Гуманоид  робот на мобильной платформе</t>
  </si>
  <si>
    <t>1) Высота гуманоид робота – не менее 58 см; 2) Количество степеней свободы– не менее 25.
 Подробная характеристика согласно технической спецификации.</t>
  </si>
  <si>
    <t>1) Количество направлений микрофонов, расположенных на голове робота – не менее 4;                                       2) Количество ультразвуковых передатчиков и приемников - не менее 2.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</si>
  <si>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2</t>
  </si>
  <si>
    <t>Лабораторные  расходные материалы для реализации учебных работ Подготовительной Школы: комплект 1</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</si>
  <si>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</si>
  <si>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Компрессор</t>
  </si>
  <si>
    <t>Электродвигатель не менее 220В, мощность - не менее 2.2 кВт, производительность не менее 80 л. в минуту. Подробная характеристика согласно технической спецификации.</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</si>
  <si>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</si>
  <si>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</si>
  <si>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6</t>
  </si>
  <si>
    <t>исключена</t>
  </si>
  <si>
    <t>Станок лазерной резки и гравировки с числовым программным управлением</t>
  </si>
  <si>
    <t>Площадь гравировки, мм: Не менее 812 х 508; Максимальная рабочая толщина для резки и гравировки материала, мм: Не менее 336; Мощность лазера СО2, Вт: Не менее 60; Мощность лазера Волокно, Вт: Не менее 50.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</si>
  <si>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14</t>
  </si>
  <si>
    <t>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комплект 1</t>
  </si>
  <si>
    <t xml:space="preserve">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Подробная характеристика согласно технической спецификации. </t>
  </si>
  <si>
    <t>Перевозка 2 баллонов, объемом по 40 литров, с кислородом и азотом. Полное описание согласно технической спецификации</t>
  </si>
  <si>
    <t>Перевозка опасных грузов автомобильным транспортом</t>
  </si>
  <si>
    <t xml:space="preserve">Анализатор сигнала 4.4 ГГц </t>
  </si>
  <si>
    <t>Векторный генератор сигналов</t>
  </si>
  <si>
    <t xml:space="preserve">Частотный диапазон: от 1Гц до 4,4 ГГц, широкий динамический диапазон: не менее -151 дБм и не более +10 дБм. Подробная характеристика согласно технической спецификации. </t>
  </si>
  <si>
    <t xml:space="preserve">Непрерывная волна: не менее 100 МГц но не более 2,5 ГГц, не менее -40 дБм и не более +10 дБм. Подробная характеристика согласно технической спецификации. </t>
  </si>
  <si>
    <t>Компаратор с цифровым индикатором</t>
  </si>
  <si>
    <t>Цифровой индикатор, диапазон индикатора не менее 0,6 дюймов, разрешение не менее 0,0001 дюймов.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</si>
  <si>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</si>
  <si>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x 6.45 мкм; Цветность камеры: Черно-белая. Подробная характеристика согласно технической спецификации.</t>
  </si>
  <si>
    <t>Элипсометр</t>
  </si>
  <si>
    <t>Диапазон толщины прозрачных пленок от 0 до 6000 нм; Диапазон толщины абсорбционных пленок от 0 до 6000 нм.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</si>
  <si>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2</t>
  </si>
  <si>
    <t>Бетоносмеситель</t>
  </si>
  <si>
    <t>Мощность двигателя: не менее 0.5 кВт; Объем готовой смеси в барабане: не менее 115 литров; Общий объем барабана: не менее 175 литров. Подробная характеристика согласно технической спецификации.</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</si>
  <si>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2.</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</si>
  <si>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</si>
  <si>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комплект 2</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</si>
  <si>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</si>
  <si>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7</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</si>
  <si>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комплект 1</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</si>
  <si>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</si>
  <si>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</si>
  <si>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научного проекта "Гиперстиохиометрическая активность во взаимодействии наночастиц металлов". Подробная характеристика согласно технической спецификации.</t>
  </si>
  <si>
    <t>Высокочувствительный термопильный сенсор</t>
  </si>
  <si>
    <t>1) Спектральный диапазон: не менее 0,19 не более 11 мкм;                                                                                                               2) Измеряемая оптическая мощность: не менее 40 мкВт не более 3 Вт.     
 Подробная характеристика согласно технической спецификации.</t>
  </si>
  <si>
    <t>шт.</t>
  </si>
  <si>
    <t>Германиевый детектор</t>
  </si>
  <si>
    <t xml:space="preserve"> 1) Спектральный диапазон: не менее 780 нм не более 1800 нм;                                                                                                            2) Измеряемая оптическая мощность: не менее 2 Вт.     
Подробная характеристика согласно технической спецификации.</t>
  </si>
  <si>
    <t>Лазерный профиломер 1440 - 1605 нм</t>
  </si>
  <si>
    <t>1) Режимы работы:  считывание профиля непрерывной волны и пульса;
2) Спектральный диапазон: не менее 1440 нм не более 1605 нм.
Подробная характеристика согласно технической спецификации.</t>
  </si>
  <si>
    <t>Лазерный профиломер 190 - 1100 нм</t>
  </si>
  <si>
    <t>1) Режимы работы:  считывание профиля непрерывной волны и пульса;
2) Спектральный диапазон: от 190 нм до 1100 нм. 
Подробная характеристика согласно технической спецификации.</t>
  </si>
  <si>
    <t>Одноканальный настольный измеритель оптической мощности и  энергии</t>
  </si>
  <si>
    <t>1) Разрешение (% от полного масштаба): не более 0,0004;                                                                                                                                2) Диапазон измерения частоты: не менее 1 Гц не более 250 кГц.          
Подробная характеристика согласно технической спецификации.</t>
  </si>
  <si>
    <t>Термопильный сенсор общего назначения</t>
  </si>
  <si>
    <t>1) Спектральный диапазон: не менее 0,19 не более 11 мкм;
2) Измеряемая энергия: не менее 20 мДж не более 30 Дж.
 Подробная характеристика согласно технической спецификации.</t>
  </si>
  <si>
    <t xml:space="preserve">УФ Кремниевый (силиконовый) детектор
</t>
  </si>
  <si>
    <t>1) Спектральный диапазон: не менее 200 нм не более 1100 нм;                                                                                                       2) Измеряемая оптическая мощность: не менее 0,2 Вт (при 200-400 нм) и не менее 50мВт (при 400-1100 нм).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</si>
  <si>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17</t>
  </si>
  <si>
    <t>май</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</si>
  <si>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1</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</si>
  <si>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</si>
  <si>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2</t>
  </si>
  <si>
    <t>1) Максимальная скорость подъема не менее 5 м/с; 2) Максимальная скорость снижения не менее 3 м/с.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</si>
  <si>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</si>
  <si>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</si>
  <si>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4</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</si>
  <si>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5</t>
  </si>
  <si>
    <t>Лабораторные  расходные материалы для реализации учебных работ Школы наук и технологий: комплект 8</t>
  </si>
  <si>
    <t>Восьмиканальный аналого-цифровой осциллограф</t>
  </si>
  <si>
    <t>Пропускная способность при 50 Ом (-3дБ): не менее 1ГГц; Время нарастания (10-90%, 50 Ом): не менее 450пс. Подробная характеристика согласно технической спецификации.</t>
  </si>
  <si>
    <t>Машина контактной сварки с блоком водоохлаждения</t>
  </si>
  <si>
    <t>Максимальная потребляемая мощность - не более 62 кВА, Наибольшее усилие сжатия - не более 350 кгс, Производительность машины - 5-15 сварок/мин, Максимальный сварочный ток не более 8,5 кА. Полное описание согласно технической спецификации.</t>
  </si>
  <si>
    <t xml:space="preserve">Квадрокоптер с камерой
</t>
  </si>
  <si>
    <t xml:space="preserve">Сабельная пила </t>
  </si>
  <si>
    <t>Мощность - не менее 1300 Вт;
Длина сетевого кабеля - не менее 4 метров
Диапазон оборотов - от 0 до 2900 об/мин;
Длина хода пилы - не менее 28 мм.
 Полное описание согласно технической спецификации</t>
  </si>
  <si>
    <t xml:space="preserve">Торцовочная пила </t>
  </si>
  <si>
    <t>Ударный аккумуляторный гайковерт</t>
  </si>
  <si>
    <t>Количество скоростей - не менее 1; Мощность – не менее 1800 Вт;
Максимальное количество оборотов 3800 об/мин; 
Диаметр диска - 305 мм;
Диаметр посадочного отверстия - 30 мм. Полное описание согласно технической спецификации</t>
  </si>
  <si>
    <t>Максимальный крутящий момент  -  не менее 650 Нм;
Максимальное количество оборотов -  от 0 до 1900 об/мин;
Максимальное количество ударов в минуту - не мене 2100 уд/мин;
Размер патрона  - внешний четырех гранник 1/2"; 
Напряжение аккумулятора – не менее 18 В; 
Емкость аккумулятора – не менее 4 А/ч. Полное описание согласно технической спецификации</t>
  </si>
  <si>
    <t>Лабораторные весы</t>
  </si>
  <si>
    <t>Портативный цифровой термометр</t>
  </si>
  <si>
    <t>Рабочий диапазон: от -50° C до 1093 ° C; Число входов: не менее двух.
Подробная характеристика согласно технической спецификации.</t>
  </si>
  <si>
    <t>Максимальный вес взвешиваемого объекта: не менее 30 кг; Цена деления: не более 5 г;                                     Подробная характеристика согласно технической спецификации.</t>
  </si>
  <si>
    <t>Максимальный вес взвешиваемого объекта: не менее 100 кг; Цена деления: не более 50 г;
Подробная характеристика согласно технической спецификации.</t>
  </si>
  <si>
    <t>Прибор для контроля деформации при сжатии</t>
  </si>
  <si>
    <t>Компрессометр - Экстензометр с ПЧЛД (преобразователь частоты линейной деформации): 
Диаметр цилиндра: не менее 150 мм;
Высота цилиндра: не менее 300 мм;
Подробная характеристика согласно технической спецификации.</t>
  </si>
  <si>
    <t>Прибор для определения степени зрелости бетона</t>
  </si>
  <si>
    <t>Количество каналов: не менее 4 шт.;
Функция одновременного использования всех каналов: в наличие;
Подробная характеристика согласно технической спецификации.</t>
  </si>
  <si>
    <t>Пенетрометр</t>
  </si>
  <si>
    <t>Максимальная нагрузка: не менее 890 Н; 
Шаг нагрузки: не более 8.9 Н;
Подробная характеристика согласно технической спецификации.</t>
  </si>
  <si>
    <t>Лабораторные электронные весы</t>
  </si>
  <si>
    <t>Габаритные размеры (Д х Ш х В) весов: не менее 225 х 305 х 95 мм;
Размер весовой чашки (Д х Ш): не менее 180 х 180 мм;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</si>
  <si>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5</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</si>
  <si>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</si>
  <si>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4</t>
  </si>
  <si>
    <t>Сервогидравлическая система для испытаний скальных пород на прямой/остаточный сдвиг с компьютерным управлением</t>
  </si>
  <si>
    <t>Должна быть напольного исполнения с цифровым управлением сдвиговой нагрузкой; должна иметь возможность выполнять в автоматическом режиме испытания на прямой сдвиг, остаточный и ступенчатый сдвиг; должна иметь возможность управления по нормальной нагрузке/деформации для обеспечения испытания с постоянной осевой жесткостью. Подробная характеристика согласно технической спецификации.</t>
  </si>
  <si>
    <t>Система для испытаний сосредоточенной нагрузкой с беспроводной передачей данных</t>
  </si>
  <si>
    <t>Функция определения индекса прочности при точечном нагружении в лабораторных и полевых условиях; программное обеспечение для автоматического сбора, обработки данных и вывода на экран; возможность выполнять испытания на: одноосное сжатие, измерение скорости продольных волн, определение твердости по Бринеллю, проведение испытаний на непрямое растяжение. Подробная характеристика согласно технической спецификации.</t>
  </si>
  <si>
    <t>Станок для торцового шлифования образцов</t>
  </si>
  <si>
    <t>Должен производить шлифовку всей поверхности образца за один проход, должен обеспечивать параллельность плоскостей приложения нагрузки; режим работы станка должен быть полуавтоматический; станок должен комплектоваться шлифовальным кругом - чашкой; должен иметь встроенный циркуляционный насос для подачи смазочной охлаждающей жидкости на шлифовальный диск; должна быть кнопка аварийного отключения станка. Подробная характеристика согласно технической спецификации.</t>
  </si>
  <si>
    <t>Магнитный сепаратор</t>
  </si>
  <si>
    <t>Производительность не менее 100 кг/час; все элементы управления должны быть в едином модуле; должна быть система вибрационной подачи с объемом контейнера загрузки не менее 1000 мл; должен быть двигатель с бесступенчатой регулируемой частотой вращения ротора с максимальной частотой не менее 300 об/мин; должна быть возможность испытания партиями максимальной массой не менее 1000 грамм. Минимальная масса партии не более 50 грамм. Подробная характеристика согласно технической спецификации.</t>
  </si>
  <si>
    <t>Измеритель абразивности пород</t>
  </si>
  <si>
    <t>Позволяет измерить абразивность пород согласно методу КЕРХЕРА; Прецизионные направляющие скольжения должны давать возможность измерения длины прохода при индентировании с точностью не менее 0,01 мм. Маховик должен обеспечивать перемещение каретки за один оборот не более чем на 1 мм. Подробная характеристика согласно технической спецификации.</t>
  </si>
  <si>
    <t>Аппарат для определения эрозиоустойчивости</t>
  </si>
  <si>
    <t>Молоток Шмидта</t>
  </si>
  <si>
    <t>Позволяет проводить испытания образцов и элементов конструкций с толщиной не более 100 мм; должен реализовывать воздействие не более 0,74 Нм, что составляет 1/3 энергии от энергии молотка Типа N и использовать размерность Н/мм2. Подробная характеристика согласно технической спецификации.</t>
  </si>
  <si>
    <t>Отрезной станок</t>
  </si>
  <si>
    <t>Должна обеспечивать не менее 3 скоростей, минимальная подача должна быть не более 4 мм/мин, максимальная подача не менее 5,5 мм/мин. Подача образца автоматическая с ограничением хода.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</si>
  <si>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9</t>
  </si>
  <si>
    <t>Количество скоростей перемешивания: не менее 3.
1) Скорость 1: не менее 139 об / мин;     
2) Скорость 2: не менее 285 об / мин;
3) Скорость 3: не менее 591 об / мин.
Подробная характеристика согласно технической спецификации.</t>
  </si>
  <si>
    <t xml:space="preserve">Моторизированный шейкер </t>
  </si>
  <si>
    <t>Габаритные размеры: ширина: не более 400 мм; глубина: не более 400 мм; высота: не более 1200 мм;
Подробная характеристика согласно технической спецификации.</t>
  </si>
  <si>
    <t>Двигатель с приводом для двух сетчатых барабанов наличие, возможность подключения двух дополнительных барабанов диаметром не менее 130 мм; сетчатые барабаны из нержавеющей стали не менее 2 штук, диаметром не менее 130 мм со скоростью вращения 20 оборотов в минуту; быстросъемные разборные резервуары для воды с акриловыми прозрачными стенками с двух сторон двигателя не менее 2 штук. Подробная характеристика согласно технической спецификации.</t>
  </si>
  <si>
    <t>Миксер для строительного раствора</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</si>
  <si>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</si>
  <si>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комплект 3</t>
  </si>
  <si>
    <t>Лабораторные  расходные материалы для реализации учебных работ Школы инженерии: комплект 24</t>
  </si>
  <si>
    <t>Лабораторные  расходные материалы для реализации учебных работ Школы инженерии: комплект 22</t>
  </si>
  <si>
    <t>Лабораторные  расходные материалы для реализации учебных работ Школы инженерии: комплект 18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</si>
  <si>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</si>
  <si>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инженерии: комплект 21</t>
  </si>
  <si>
    <t>Лабораторные  расходные материалы для реализации научного проекта "Оральная генная терапия как стратегия иммуномодуляции": комплект 1</t>
  </si>
  <si>
    <t>Лабораторные  расходные материалы для реализации научного проекта "Оральная генная терапия как стратегия иммуномодуляции".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</si>
  <si>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электрохимия: разработка новых противораковых препаратов": комплект 3</t>
  </si>
  <si>
    <t>Лабораторные  расходные материалы для реализации научного проекта "Медицинская электрохимия: разработка новых противораковых препаратов". Подробная характеристика согласно технической спецификации.</t>
  </si>
  <si>
    <t xml:space="preserve">Генератор сигналов 80 МГц </t>
  </si>
  <si>
    <t>Источник питания 35 Вт</t>
  </si>
  <si>
    <t xml:space="preserve">Источник питания 80 Вт </t>
  </si>
  <si>
    <t>Настольный цифровой мультиметр</t>
  </si>
  <si>
    <t>Программируемый источник питания 192 Вт</t>
  </si>
  <si>
    <t>Выход 1: Напряжение не менее 0 не более 32 В, погрешность не более 0,02% + 3мВ;
ток не менее 0 не более 6 А погрешность не более 0,05% + 0,5 мА;                                                                                                                            Подробная характеристика согласно технической спецификации</t>
  </si>
  <si>
    <t>Ручной цифровой мультиметр</t>
  </si>
  <si>
    <t>Портативный СВЧ-анализатор</t>
  </si>
  <si>
    <t>Разрешение не менее 6,5 разрядов
Входные клеммы на передней 
панели, задней панели                                                                                                                                    Подробная характеристика согласно технической спецификации</t>
  </si>
  <si>
    <t>Выход 1:  напряжение не менее 0 не более 6 В, погрешность не более 0,05% + 20 мВ;
ток не менее 0 не более 5 А погрешность не более 0,15% + 4 мА;
 Подробная характеристика согласно технической спецификации</t>
  </si>
  <si>
    <t>Выход 1:  Напряжение не менее 0 не более 6 В, ток не менее 0 не более 2,5 А
Выход 2:  Напряжение не менее 0 не более +20 В, ток не менее 0 не более 0,5 А                                                                                        Подробная характеристика согласно технической спецификации</t>
  </si>
  <si>
    <t>Количество каналов не менее 2
Сигналы синусоидальный, прямоугольный, пилообразный, импульсный, треугольный, шумоподобный, PRBS, постоянное напряжение, sin(x)/x, произвольной формы
Полоса не менее 80 МГц
Подробная характеристика согласно технической спецификации</t>
  </si>
  <si>
    <t>Анализатор кабелей и антенн, векторный анализатор цепей Диапазон частон не менее 30 кГц не более 14 ГГц; Измерение параметров S21, S11, S12, S22 с определением амплитуды и фазы сигналов.
Подробная характеристика согласно технической спецификации</t>
  </si>
  <si>
    <t>Прибор для измерения воздуха в смеси</t>
  </si>
  <si>
    <t>Лабораторные расходные материалы для реализации учебных работ Школы инженерии: комплект 19</t>
  </si>
  <si>
    <t>Лабораторные расходные материалы для реализации учебных работ Школы инженерии.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</si>
  <si>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3</t>
  </si>
  <si>
    <t>Комплект для определения удельной плотности</t>
  </si>
  <si>
    <t>Состоит из: 1) объемная алюминиевая канистра
    2) объемная крышка
    3) плоская, виниловая вакуумная крышка с кольцевым уплотнением и металлическим вакуумным аспиратором для воды
    4) клапан сброса
    5) фитинг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</si>
  <si>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25</t>
  </si>
  <si>
    <t>Дихроическое стекло 70 мм в синем и красном диапазоне</t>
  </si>
  <si>
    <t>Клинообразное светорасщепляющее устройство; Угол падения 30° градусов в диапазоне  излучения B (синий цвет) и R (красный цвет); Материал: кварцевое стекло;  Подробная характеристика согласно технической спецификации.</t>
  </si>
  <si>
    <t>июнь</t>
  </si>
  <si>
    <t>Дихроическое стекло 70 мм в ближнем инфракрасном диапазоне</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</si>
  <si>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</si>
  <si>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Дихроическое стекло 36 мм в ближнем инфракрасном диапазоне с углом между поверхностями не более 0,299</t>
  </si>
  <si>
    <t>Дихроическое стекло 36 мм в ближнем инфракрасном диапазоне с углом между поверхностями не более 0,473</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</si>
  <si>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</si>
  <si>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Фильтр Джонсон - Бессель тип B</t>
  </si>
  <si>
    <t>Центральная длина волны – в диапазоне синего спектра, пропускная способность не менее 100 нм; диаметр не более 25 мм;</t>
  </si>
  <si>
    <t>Фильтр Джонсон - Бессель тип R</t>
  </si>
  <si>
    <t>Центральная длина волны – в диапазоне красного спектра, пропускная способность не менее 120 нм; диаметр не более 25 мм;</t>
  </si>
  <si>
    <t>Фильтр Крон тип I</t>
  </si>
  <si>
    <t>Инфракрасный; Полная ширина на уровне половинной амплитуды не менее 175 нм; Минимальная пропускная способность не менее 70%; диаметр не более 25 мм</t>
  </si>
  <si>
    <t>Фильтр типа H</t>
  </si>
  <si>
    <t>Длина волны не более 1630,0 нм с погрешность не более ± 10; Ширина спектральной полосы не более 268,0 нм с погрешность не более ± 20;  Светопропускание не более 80 мин.; Подробная характеристика согласно технической спецификации.</t>
  </si>
  <si>
    <t>Дисплей двухстрочный
Разрешение не менее 10 000 отсчетов
Автоматический выбор пределов в наличии. Подробная характеристика согласно технической спецификации</t>
  </si>
  <si>
    <t>Точность отображения данных: не более 0,1%;  бъем сосуда: не менее 0.007 м3;
Подробная характеристика согласно технической спецификации.</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</si>
  <si>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</si>
  <si>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Цветной металлопрокат</t>
  </si>
  <si>
    <t>запрос ценовых предложении</t>
  </si>
  <si>
    <t>Электрическая машина для плавления</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</si>
  <si>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2</t>
  </si>
  <si>
    <t>подпункт 13) пункта 3.1 Правил</t>
  </si>
  <si>
    <t>Лабораторные расходные материалы для реализации учебных работ Школы инженерии: комплект 20</t>
  </si>
  <si>
    <t>Автотрансформатор трехфазный, 20 КВА</t>
  </si>
  <si>
    <t>Номинальная мощность (кВа): не менее 20, Номинальное входное напряжение (В): не менее 380. Подробная характеристика согласно технической спецификации.</t>
  </si>
  <si>
    <t>Щековая дробилка</t>
  </si>
  <si>
    <t xml:space="preserve">Габаритные размеры (ширина x глубина x высота): не более: 700 x 1400 x 720 мм; Дробилка: максимальный размер загрузочного материала не менее 120 мм х 90 мм;  конечная тонкость дробления не более 2 мм; максимальная производительность не менее 300 кг/час;  регулируемое расстояние между щеками в пределах от 0 до 30 мм; мощность привода: не менее 3 кВт; наличие фронтальной двери, обеспечиващей прямой доступ к размольной камере для чистки; наличие мелющих щек из карбида вольфрама; наличие боковых пластин из закаленной стали; наличие шкалы ширины щели;- возможность работы партиями при измельчении небольших количеств материала; возможность установки нулевой точки и отображение износа мелющих щек; возможность бесступенчатой установки ширины щели. Приёмные сосуды должны включать:
 приемный сосуд объемом не менее 10 л, не менее 1 шт; приемный сосуд объемом не менее 30 л, не менее 1 шт. Подробная характеристика согласно технической спецификации.
</t>
  </si>
  <si>
    <t>Конусная дробилка</t>
  </si>
  <si>
    <t xml:space="preserve">Габаритные размеры:  не более 500 x 1300 x 450 мм; максимальный размер загружаемого материала не менее 25 мм;  диапазон размеров конечного продукта от 2 до 10 мм; производительность не менее 60 кг/ч; мелющие части из карбида вольфрама; возможность бесступенчатого изменения дробильного зазора.
Подробная характеристика согласно технической спецификации.
</t>
  </si>
  <si>
    <t>Барабанная мельница</t>
  </si>
  <si>
    <t>Размер исходных частиц не более 20 мм;конечная тонкость помола менее 20 мкм; регулируемая скорость вращения барабана в пределах 0 – 80 об/мин; размер загрузки/полезный объем: от 1 л до 20 л; возможность получения порошков и гранул; возможность измельчения в сухом и мокром виде; возможность использования мельницы как шаровой либо стержневой. Содержит: Барабаны для шаров; Стержневой модуль; Комплект шаров.
Подробная характеристика согласно технической спецификации.</t>
  </si>
  <si>
    <t>Флотационная машина</t>
  </si>
  <si>
    <t xml:space="preserve">Длина основания должна быть не более 730 мм;  высота машины при опущенной шпиндельной бабке не более 915 мм; наличие полностью закрытых антифрикционных подшипников шпинделя, вала из нержавеющей стали, клапана управления воздухом; механизм шпинделя должен поддерживаться на пружине сбалансированным подвижным рычагом, который поднимается или опускается по колонне рукояткой посредством реечной передачи и подшипника, должна быть предусмотрена возможность фиксации на нужной высоте, ход  механизма шпинделя должен быть не менее 215 мм.
Подробная характеристика согласно технической спецификации.
</t>
  </si>
  <si>
    <t>Технические весы</t>
  </si>
  <si>
    <t>Профессиональный пылесос</t>
  </si>
  <si>
    <t xml:space="preserve">Максимальная мощность не менее 2,7 кВт; наличие двух турбин, работающих поочередно или одновременно; наличие плоского складчатого фильтра, встроенного в верхнюю крышку; наличие антистатической системы защиты; наличие автоматической системы очистки, отвечающей за обслуживание системы фильтрации; наличие мусоросборника из нержавеющей стали объемом не менее 75 литров со сливным шлангом;  возможность влажной и сухой уборки, работы с тяжелым и крупным мусором и жидкими загрязнениями.
Подробная характеристика согласно технической спецификации.
</t>
  </si>
  <si>
    <t>Цифровой дисплей деформации</t>
  </si>
  <si>
    <t>Наличие не менее 16 каналов подключения; наличие двух динамических каналов; регулируемый калибровочный множитель с коэффициентом не более 2,3; наличие каналов, предназначенных для измерения статических деформаций;  возможность схем подключения: четверти, половины, полного моста; возможность работы со стандартными тензодатчиками; возможность непосредственной визуализации данных по деформации. Подробная характеристика согласно технической спецификации.</t>
  </si>
  <si>
    <t xml:space="preserve">Лабораторные расходные материалы для реализации научного проекта "Медицинская электрохомия: разработка новых противораковых препаратов" Комплект 4 </t>
  </si>
  <si>
    <t>подпункт 5) пункта 3.1. Правил</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</si>
  <si>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</si>
  <si>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</si>
  <si>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3</t>
  </si>
  <si>
    <t>Оптический стол</t>
  </si>
  <si>
    <t>Компактный моторизованный привод</t>
  </si>
  <si>
    <t>Контроллер двигателей</t>
  </si>
  <si>
    <t xml:space="preserve">Диапазон перемещения не более 8 мм, Разрешение не менее 1,25 мкм  Подробная характеристика согласно технической спецификации.
</t>
  </si>
  <si>
    <t xml:space="preserve">Ток шагового двигателя в диапазоне от 0,1 до 3А; Двигатель постоянного тока в диапазоне от 0,1 до 6А; Источник питания, в диапазоне от 12 до 36 Вольт Режимы деления шага 1-1/256 Подробная характеристика согласно технической спецификации.
</t>
  </si>
  <si>
    <t>Длина не менее 3 метров, Ширина не менее 1,2 метра, толщина не более 310 мм, Вес не более 600 кг; Плоскостность не более ± 0,1 мм на любой площади размером 1 м², Симметричное изотропное строение; Верхняя и нижняя плиты толщиной не более 5 мм, Нержавеющая сталь; Конструкция сердечника: высокоплотные соты стали толщиной не более 0,26 мм, оптимизированные широкополосные демпферы, стальные боковые панели.  Прорезиненная боковая отделка;  Подробная характеристика согласно технической спецификации.</t>
  </si>
  <si>
    <t>Максимальная Температура: не менее 1250 ⁰C; Максимальная Температура (продолжительная): не менее 1200 ⁰C; Пропускная способность: до 30 таблеток в час.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</si>
  <si>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электрохомия: разработка новых противораковых препаратов". Подробная характеристика согласно технической спецификации</t>
  </si>
  <si>
    <t xml:space="preserve">Наибольший предел взвешивания не менее 120 кг; цена деления (дискретность) не более 2 г; диапазон рабочих температур от -10°С  до +40°С; платформа из нержавеющей стали размером не менее 400х500 мм;                                                                     - жидкокристаллический дисплей; электропитание от сети и встроенного аккумулятора.  Подробная характеристика согласно технической спецификации. </t>
  </si>
  <si>
    <t>Наибольший предел взвешивания не менее 60 кг; цена деления (дискретность) не более 1 г; повторяемость измерения не более 0,1 г; калибровка внешняя; платформа из нержавеющей стали  размером не менее 400х500 мм; жидкокристаллический дисплей; электропитание от сети и встроенного аккумулятора.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</si>
  <si>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27</t>
  </si>
  <si>
    <t>Вращательно-наклонная платформа</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</si>
  <si>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</si>
  <si>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</si>
  <si>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 xml:space="preserve">Масс-спектрометр с индуктивно связанной плазмой </t>
  </si>
  <si>
    <t>Генератор плазмы, работающий в режиме динамической частоты колебаний - Наличие; Базовая частота генерации плазмы - не более 27 МГц;
Подробная характеристика согласно технической спецификации.</t>
  </si>
  <si>
    <t>Система захвата</t>
  </si>
  <si>
    <t>Услуга «Анализ технологии «Нанонасос» с целью определения рыночной ниши для результатов, полученных в ходе реализации проекта</t>
  </si>
  <si>
    <t>Проведение технического анализа технологии «Нанонасос»; Проведение маркетингового исследования технологии «Нанонасос»; Проведение патентного исследования технологии «Нанонасос».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</si>
  <si>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26</t>
  </si>
  <si>
    <t>1) Захват 2-ух пальчиковый– не менее 1 шт. 2) Контроллер для захвата - не менее 1 шт. 3) Кулачок сырой для захвата  - не менее 2 шт. 4) Кабель питания - не менее 1 шт.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</si>
  <si>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6</t>
  </si>
  <si>
    <t>Лабораторные  расходные материалы для реализации учебных работ Школы медицины: комплект 7</t>
  </si>
  <si>
    <t>Лабораторные  расходные материалы для реализации учебных работ Школы медицины: комплект 8</t>
  </si>
  <si>
    <t>Беспилотный летательный аппарат</t>
  </si>
  <si>
    <t>Лабораторные расходные материалы для реализации учебных работ Школы инженерии: комплект 28</t>
  </si>
  <si>
    <t>Комплект Модуля GPS</t>
  </si>
  <si>
    <t>Приемник необработанных данных: не менее 72 канала, частота не менее 10 Гц.
Подробная характеристика согласно технической спецификации.</t>
  </si>
  <si>
    <t xml:space="preserve">Кондиционер (напольно-потолочный) </t>
  </si>
  <si>
    <t xml:space="preserve">комплект </t>
  </si>
  <si>
    <t>Складная рама для квадрокоптера: Рама - каркас для квадрокоптера из углепластика; 
Диаметр не более 850 мм.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</si>
  <si>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4</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</si>
  <si>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</si>
  <si>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5</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</si>
  <si>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6</t>
  </si>
  <si>
    <t>Доступ к патентной базе Patent Inspiration</t>
  </si>
  <si>
    <t>подпункт 5) пункта 3.1 Правил</t>
  </si>
  <si>
    <t>Лабораторные расходные материалы для реализации учебных работ Школы инженерии: комплект 29</t>
  </si>
  <si>
    <t>Лабораторные расходные материалы для реализации учебных работ Школы инженерии: комплект 30</t>
  </si>
  <si>
    <t>Лабораторные расходные материалы для реализации учебных работ Школы наук и технологий: комплект 11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</si>
  <si>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</si>
  <si>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</si>
  <si>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Подробная характеристика согласно технической спецификации.</t>
  </si>
  <si>
    <t>подпункт 30) пункта 3.1 Правил</t>
  </si>
  <si>
    <t>Услуги для организации  семинаров, тренингов</t>
  </si>
  <si>
    <t>подпункт 24) пункта 3.1 Правил</t>
  </si>
  <si>
    <t>Вентилятор осевой реверсивный</t>
  </si>
  <si>
    <t>Вентилятор осевой реверсивный.   Подробная информация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</si>
  <si>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</si>
  <si>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1. Подробная характеристика согласно технической спецификации.</t>
  </si>
  <si>
    <t>Комплектующие для вентиляционного стенда</t>
  </si>
  <si>
    <t>Комплектующие для вентиляционного стенда.   Подробная информация согласно технической спецификации.</t>
  </si>
  <si>
    <t xml:space="preserve">Доступ к онлайн патетной базе Patent Inspiration по поиску и анализу патентов. Подробная характеристика согласно тех.спецификации </t>
  </si>
  <si>
    <t>Лабораторные расходные материалы для реализации учебных работ Школы наук и технологий: комплект 16</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</si>
  <si>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</si>
  <si>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14</t>
  </si>
  <si>
    <t>Лабораторные расходные материалы для реализации учебных работ Школы инженерии: комплект 31</t>
  </si>
  <si>
    <t>Лабораторные расходные материалы для реализации учебных работ Школы инженерии: комплект 32</t>
  </si>
  <si>
    <t>Лабораторные расходные материалы для реализации учебных работ Школы инженерии: комплект 33</t>
  </si>
  <si>
    <t>Лабораторные расходные материалы для реализации учебных работ Школы инженерии: комплект 34</t>
  </si>
  <si>
    <t>Лабораторные расходные материалы для реализации учебных работ Школы наук и технологий: комплект 19</t>
  </si>
  <si>
    <t>Лабораторные расходные материалы для реализации учебных работ Школы наук и технологий: комплект 20</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</si>
  <si>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</si>
  <si>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</si>
  <si>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</si>
  <si>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комплект 12</t>
  </si>
  <si>
    <t>Лабораторные расходные материалы для реализации учебных работ Школы наук и технологий: комплект 13</t>
  </si>
  <si>
    <t xml:space="preserve">Тренинги и семинары для участников программы акселерации ABC Quick start разделенные на 6 блоков: Introduction, Marketing, Revenue, Activity, Fundraising pitch, Strategy Demo day. Подробная характеристика согласно технической спецификаии. </t>
  </si>
  <si>
    <t>июль</t>
  </si>
  <si>
    <t>Лабораторные расходные материалы для реализации учебных работ Школы инженерии: комплект 35</t>
  </si>
  <si>
    <t>Лабораторные расходные материалы для реализации учебных работ Школы инженерии: комплект 36</t>
  </si>
  <si>
    <t>Параметры в режиме логического анализатора. Минимальная частота дискретизации не менее 20 выб./сек. Максимальная частота дискретизации не менее 1 Гвыб./сек.
Подробная характеристика согласно технической спецификации.</t>
  </si>
  <si>
    <t xml:space="preserve">Лабораторные расходные материалы для реализации учебных работ Школы медицины: Тест-система HCV Serum RapiCard Insta </t>
  </si>
  <si>
    <t>Лабораторные расходные материалы для реализации учебных работ Школы медицины. Подробная характеристика согласно технической спецификации.</t>
  </si>
  <si>
    <t xml:space="preserve">Кран газовый
</t>
  </si>
  <si>
    <t>Кран газовый (пропановый). Монтируется в лабораторную мебель. Общая длина крана, мм от 181 мм до 184 мм.  Длина выступающей части газового крана от лабораторной мебели от 121 мм до 123 мм. Подробная характеристика согласно технической спецификации.</t>
  </si>
  <si>
    <t>Переводческие услуги: письменный перевод (русско-казахский, русско-английский)</t>
  </si>
  <si>
    <t>Переводческие услуги текстов, включая брошюру Astana Business Campus и NURIS, newsletter Astana Business Campus и NURIS, статьи, опубликованные в СМИ, статьи в социальных сетях и статьи для официального сайта Astana Business Campus и NURIS</t>
  </si>
  <si>
    <t xml:space="preserve"> Основные характеристики : Производительность по холоду не менее 14 кВт;
Потребляемая мощность в режиме охлаждения не более 4.7 кВт; Расход воздуха в помещении не менее 1750 м3/час; Напряжение питания (Ph/V/Hz)  3/380(420)/50; Производительность по теплу не менее 14.2 кВт;   Подробная информация согласно технической спецификации.</t>
  </si>
  <si>
    <t>Лабораторные расходные материалы для реализации учебных работ Школы инженерии: комплект 37</t>
  </si>
  <si>
    <t xml:space="preserve">Лабораторные расходные материалы для реализации учебных работ Школы наук и технологий: Короткий стандартный ген до 500 bp </t>
  </si>
  <si>
    <t>Рольворота</t>
  </si>
  <si>
    <t>Рольворота в комплекте с электроприводом с аварийным открыванием. Размеры 4150 мм х 4080 мм. Монтаж: накладной. Профиль: пенанаполненный. Подробная характеристика согласно технической спецификации.</t>
  </si>
  <si>
    <t>август</t>
  </si>
  <si>
    <t>Лабораторные  расходные материалы для реализации учебных работ Подготовительной школы: комплект 5</t>
  </si>
  <si>
    <t>Лабораторные расходные материалы для реализации учебных работ Школы наук и технологий: комплект 24</t>
  </si>
  <si>
    <t>Прецизионный синтезатор частот</t>
  </si>
  <si>
    <t>Обсерваторные часы</t>
  </si>
  <si>
    <t>Мощность Не менее 15 Ватт. Крепеж В наличие. Габариты  Ширина не более 1,75 дюймов, Длина не более 19 дюймов. Монитор Циферблат с не менее 9 цифрами, желтая подсветка. Точность 1 PPS при не более 500нсек. Подробная характеристика согласно технической спецификации.</t>
  </si>
  <si>
    <t xml:space="preserve">Диапазон частот От не менее 0,5 ГГЦ до не более 10 ГГЦ. Разрешение Не более 0,001Гц. Время переключения частоты Не более 100 мкс при пусковом режиме, и не более 200 мкс при управлении через SPI). Мощность  Не менее+ 15 дБн. Частота опорного генератора  Не менее 10 МГц. Выходной уровень Не менее +5 дБм с погрешностью +2 дБм. Импеданс Не более 50 Ом Подробная характеристика согласно технической спецификации.
</t>
  </si>
  <si>
    <t>Лабораторные расходные материалы для реализации учебных работ Школы инженерии: комплект 38</t>
  </si>
  <si>
    <t>Лабораторные  расходные материалы для реализации учебных работ Подготовительной школы: комплект 4</t>
  </si>
  <si>
    <t>Лабораторные расходные материалы для реализации учебных работ Школы наук и технологий: комплект 22</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</si>
  <si>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3</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</si>
  <si>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</si>
  <si>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23</t>
  </si>
  <si>
    <t>Лабораторные расходные материалы для реализации учебных работ Школы инженерии: комплект 39</t>
  </si>
  <si>
    <t>Лабораторные расходные материалы для реализации учебных работ Школы наук и технологий: комплект 25</t>
  </si>
  <si>
    <t>Лабораторные расходные материалы для реализации учебных работ Школы наук и технологий: комплект 26</t>
  </si>
  <si>
    <t>Оптический стол с активным гашением вибраций</t>
  </si>
  <si>
    <t>1) Оптический стол с активным гашением вибраций; 2) Набор из 4 виброизоляторов для оптического стола;                         3) Малошумящий компрессор. Подробная характеристика согласно технической спецификации.</t>
  </si>
  <si>
    <t xml:space="preserve">Мобильное перегрузочное устройство </t>
  </si>
  <si>
    <t>Пролёт: не менее 1,5 м; Высота стоек: не менее 2,2 м; Температурный режим: - 25 / +40С; Подробная характеристика согласно технической спецификации.</t>
  </si>
  <si>
    <t>Микро камера</t>
  </si>
  <si>
    <t>Внешний диаметр: не более 6.5 мм; Длина (включая оптику): не более 7.34 мм; Подробная характеристика согласно технической спецификации.</t>
  </si>
  <si>
    <t>Сейсмоприемник</t>
  </si>
  <si>
    <t>Собственная частота не менее 10 Гц; Сопротивление катушки не более 350 Ом
Наклон не более 15°; Подробная характеристика согласно технической спецификации.</t>
  </si>
  <si>
    <t>Масс спектрометр с тройным квадрупольным масс-анализатором: Тип ионизации: ионизация электронным ударом (стандарт).  Масс-анализатор на базе двух гиперболических квадруполей из инертного металлического сплава и квадрупольной камеры соударений - Наличие;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</si>
  <si>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4</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</si>
  <si>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</si>
  <si>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41</t>
  </si>
  <si>
    <t>Газовый хроматограф с масс-спектрометром с ионизацией электронным ударом с тройным квадрупольным масс-анализатором</t>
  </si>
  <si>
    <t>Лабораторные расходные материалы для реализации учебных работ Школы инженерии: комплект 40</t>
  </si>
  <si>
    <t>Лабораторные расходные материалы для реализации учебных работ Школы наук и технологий: комплект 27</t>
  </si>
  <si>
    <t>Лазерная система 55 Вт</t>
  </si>
  <si>
    <t>1) Лазер; 2) Охладитель. Подробная характеристика согласно технической спецификации.</t>
  </si>
  <si>
    <t>Лабораторные расходные материалы для реализации учебных работ Школы горного дела и наук о земле: комплект 1</t>
  </si>
  <si>
    <t>Лабораторные расходные материалы для реализации учебных работ Школы горного дела и наук о земле.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</si>
  <si>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42</t>
  </si>
  <si>
    <t>Лабораторные расходные материалы для реализации учебных работ Школы наук и технологий: комплект 28</t>
  </si>
  <si>
    <t>Бокс для ПЦР</t>
  </si>
  <si>
    <t xml:space="preserve">Габариты (ШхВхГ): не более 750х780х620мм; Вес: не более 48кг. Подробная характеристика согласно технической спецификации </t>
  </si>
  <si>
    <t>сентябрь</t>
  </si>
  <si>
    <t>Трансиллюминатор белого света</t>
  </si>
  <si>
    <t xml:space="preserve">Источник света: белый свет; TW-26ВТ: не более 8Вт; Зона рабочей поверхности: не более 21х26см. Подробная характеристика согласно технической срецификации. </t>
  </si>
  <si>
    <t>Комплект датчиков для контроля параметров потока воздуха в вентиляционном стенде</t>
  </si>
  <si>
    <t>Комплект датчиков для контроля параметров потока воздуха в вентиляционном стенде. Подробная информация согласно технической спецификации.</t>
  </si>
  <si>
    <t>Сервисное обслуживание комплекта оборудования по получению особо чистых газов из атмосферного воздуха</t>
  </si>
  <si>
    <t>Сервисное обслуживание комплекта оборудования по получению особо чистых газов из атмосферного воздуха. Полное описание согласно Техничской спецификации</t>
  </si>
  <si>
    <t xml:space="preserve">Трансиллюминатор </t>
  </si>
  <si>
    <t>1) Тип освещения УФ-лампа (UVA, Т5 не более 6 Вт); 2) Длина волны не более 365 нм.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</si>
  <si>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</si>
  <si>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Лабораторные расходные материалы для реализации учебных работ Школы инженерии: комплект 43</t>
  </si>
  <si>
    <t>Лабораторные расходные материалы для реализации учебных работ Школы инженерии: комплект 44</t>
  </si>
  <si>
    <t>Универсальная платформа будет использоваться для следующих технологий считывания: 1) Абсорбция Ультра фиолетового спектра &amp; Видимого спектра; 2) Световая импульсная люминесценция.  Подробная характеристика согласно технической спецификации.</t>
  </si>
  <si>
    <t>ИФА анализатор</t>
  </si>
  <si>
    <t>Лабораторные расходные материалы для реализации учебных работ Школы инженерии: комплект 45</t>
  </si>
  <si>
    <t>Лабораторные расходные материалы для реализации учебных работ Школы инженерии: комплект 47</t>
  </si>
  <si>
    <t>Лабораторные расходные материалы для реализации учебных работ Школы инженерии: комплект 48</t>
  </si>
  <si>
    <t>Лабораторные расходные материалы для реализации учебных работ Школы инженерии: комплект 49</t>
  </si>
  <si>
    <t>Лабораторные  расходные материалы для реализации учебных работ Подготовительной школы: комплект 6</t>
  </si>
  <si>
    <t>Услуги по продвижению информационных постов с аккаунтов ЧУ «NURIS» и Аstana Вusiness Сampus в социальных сетях на платной основе</t>
  </si>
  <si>
    <t>Платное продвижение информационных постов ЧУ «NURIS» и Аstana Вusiness Сampus в социальных сетях</t>
  </si>
  <si>
    <t>Лабораторные расходные материалы для реализации учебных работ Школы инженерии: комплект 46</t>
  </si>
  <si>
    <t>Цифровой фотоаппарат с объективом (70-300)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</si>
  <si>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70 до 300мм
Подробная характеристика согласно технической срецификации.
</t>
  </si>
  <si>
    <t>Цифровой фотоаппарат с объективом (100-400)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</si>
  <si>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100 до 400мм
Подробная характеристика согласно технической срецификации.
</t>
  </si>
  <si>
    <r>
      <t xml:space="preserve">Вращение </t>
    </r>
    <r>
      <rPr>
        <u/>
        <sz val="11"/>
        <color indexed="8"/>
        <rFont val="Times New Roman"/>
        <family val="1"/>
        <charset val="204"/>
      </rPr>
      <t>+</t>
    </r>
    <r>
      <rPr>
        <sz val="11"/>
        <color indexed="8"/>
        <rFont val="Times New Roman"/>
        <family val="1"/>
        <charset val="204"/>
      </rPr>
      <t xml:space="preserve"> 4</t>
    </r>
    <r>
      <rPr>
        <vertAlign val="superscript"/>
        <sz val="11"/>
        <color indexed="8"/>
        <rFont val="Times New Roman"/>
        <family val="1"/>
        <charset val="204"/>
      </rPr>
      <t>0</t>
    </r>
    <r>
      <rPr>
        <sz val="11"/>
        <color indexed="8"/>
        <rFont val="Times New Roman"/>
        <family val="1"/>
        <charset val="204"/>
      </rPr>
      <t xml:space="preserve">, Наклон не более </t>
    </r>
    <r>
      <rPr>
        <u/>
        <sz val="11"/>
        <color indexed="8"/>
        <rFont val="Times New Roman"/>
        <family val="1"/>
        <charset val="204"/>
      </rPr>
      <t>+</t>
    </r>
    <r>
      <rPr>
        <sz val="11"/>
        <color indexed="8"/>
        <rFont val="Times New Roman"/>
        <family val="1"/>
        <charset val="204"/>
      </rPr>
      <t xml:space="preserve"> 3</t>
    </r>
    <r>
      <rPr>
        <vertAlign val="superscript"/>
        <sz val="11"/>
        <color indexed="8"/>
        <rFont val="Times New Roman"/>
        <family val="1"/>
        <charset val="204"/>
      </rPr>
      <t>0</t>
    </r>
    <r>
      <rPr>
        <sz val="11"/>
        <color indexed="8"/>
        <rFont val="Times New Roman"/>
        <family val="1"/>
        <charset val="204"/>
      </rPr>
      <t xml:space="preserve">; Разрешение 10 угловых секунд </t>
    </r>
  </si>
  <si>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</si>
  <si>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</si>
  <si>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 Подробная характеристика согласно технической спецификации.</t>
  </si>
  <si>
    <t>октябрь</t>
  </si>
  <si>
    <t>Система полимеразной цепной реакции с детекцией реального времени</t>
  </si>
  <si>
    <t>Система для полусухого переноса с источником питания</t>
  </si>
  <si>
    <t>Система высокочувствительной визуализации белковых и ДНК-гелей и блотов</t>
  </si>
  <si>
    <t xml:space="preserve">Камера для вертикального электрофореза </t>
  </si>
  <si>
    <t>Автоматический выбор процесса: визуализация на базе распознавания треев специализированного применения; автоматический выбор эмиссионного фильтра и источника питания  возбуждения в зависимости от области применения. Подробная характеристика согласно технической спецификации.</t>
  </si>
  <si>
    <t>Максимальная скорость измерения  температуры, С/сек: не более 5; средняя скорость измерения температуры: С/сек: не более 3.3; метод нагрева и охлаждения: элемент Пельтье; температура нагрева крышки, С: не более 105. Подробная характеристика согласно технической спецификации.</t>
  </si>
  <si>
    <t>Система состоит из горизонтальной высокопроизводительной  системы электрофореза, мини горизонтальной  системы электрофореза, горизонтальной системы электрофореза. Подробная характеристика согласно технической спецификации.</t>
  </si>
  <si>
    <t xml:space="preserve">Поддерживающая рамка агарозного геля: наличие;   Экстра тонкая бумага для блотинга: в количестве 4 листов; максимальный размер геля (Д*Ш), см: не более 25*18,5; размеры (Д*Ш*В), см: не более 37,24,11.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</si>
  <si>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31</t>
  </si>
  <si>
    <t>Лабораторные  расходные материалы для реализации учебных работ Школы медицины: Комплект 9</t>
  </si>
  <si>
    <t>Шестигранник латунный, пруток бронзовый, круг нержавеющий, шестигранник нержавеющий, пруток алюминиевый.  Полное описание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</si>
  <si>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1</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</si>
  <si>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Подробная характеристика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</si>
  <si>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2</t>
  </si>
  <si>
    <t>Лабораторные расходные материалы для реализации учебных работ Школы инженерии: комплект 50</t>
  </si>
  <si>
    <t>Лабораторные расходные материалы для реализации научно-исследовательского проекта "Энергетическая космическая лаборатория". Коаксиальный кабель RG-316</t>
  </si>
  <si>
    <t>Лабораторные расходные материалы для реализации научно-исследовательского проекта "Энергетическая космическая лаборатория". Подробная характеристика согласно технической спецификации.</t>
  </si>
  <si>
    <t>Вывоз и утилизация опасных отходов индекса G</t>
  </si>
  <si>
    <t>Вывоз и утилизация опасных отходов индекса G в количестве 210 кг. Подробное описание согласно технической спецификации.</t>
  </si>
  <si>
    <t xml:space="preserve">Вывоз и утилизация химических отходов </t>
  </si>
  <si>
    <t>Вывоз и утилизация химических отходов в количестве 850 кг. Подробное описание согласно технической спецификации.</t>
  </si>
  <si>
    <t>Разработка паспортов опасных отходов</t>
  </si>
  <si>
    <t>Разработка паспортов опасных отходов в количестве 4 шт. Подробное описание согласно технической спецификации.</t>
  </si>
  <si>
    <t>Лабораторные расходные материалы для реализации учебных работ Подготовительной школы: комплект 7</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</si>
  <si>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</si>
  <si>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Октябрь</t>
  </si>
  <si>
    <t>Лабораторные расходные материалы для реализации учебных работ Подготовительной школы: комплект 8</t>
  </si>
  <si>
    <t>Лабораторные расходные материалы для реализации учебных работ Школы инженерии: комплект 52</t>
  </si>
  <si>
    <t>Лабораторные расходные материалы для реализации научно-исследовательского проекта "Энергетическая космическая лаборатория":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</si>
  <si>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</si>
  <si>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Подробная характеристика согласно технической спецификации.</t>
  </si>
  <si>
    <t>ноябрь</t>
  </si>
  <si>
    <t>Лабораторные расходные материалы для реализации учебных работ Школы инженерии: комплект 51</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</si>
  <si>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7</t>
  </si>
  <si>
    <t>Сенсорный кабель для устройства захвата</t>
  </si>
  <si>
    <t>1) Длина: менее 11 метров. 2) Диаметр: менее 1,2 сантиметра.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</si>
  <si>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11</t>
  </si>
  <si>
    <t>Лабораторные  расходные материалы для реализации учебных работ Школы медицины: Комплект 12</t>
  </si>
  <si>
    <t>Лабораторные  расходные материалы для реализации учебных работ Школы медицины: Комплект 13</t>
  </si>
  <si>
    <t>Лабораторные  расходные материалы для реализации учебных работ Школы медицины: Комплект 14</t>
  </si>
  <si>
    <t>Плата FPGA</t>
  </si>
  <si>
    <t>Два широкополосных слота для радиочастотных дочерних плат. Полоса пропускания до 160 МГц (широкополосные версии СВХ, WBX, SBX); Возможность подключения дочерней платы с DC диапазоном до 6 ГГц; Процессор FPGA: Xilinx Kintex-7 для высокопроизводительных DSP (XC7K410T).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</si>
  <si>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53</t>
  </si>
  <si>
    <t xml:space="preserve">Проведение оценки объекта прав интеллектуальной собственности </t>
  </si>
  <si>
    <t>Оценка стоимости патента на изобретение № 31396  "Способ повышения эффективности фотоэлектрического водоподъемника"</t>
  </si>
  <si>
    <t>Система быстрой хромотографии белков</t>
  </si>
  <si>
    <t>Лабораторные  расходные материалы для реализации учебного процесса в Симуляционном Центре Школы медицины. Подробная характеристика согласно технической спецификации.</t>
  </si>
  <si>
    <t>количество гелей: от 1 до 4; максимальный объем буфера для 2 гелей, мл: не более 800; максимальный объем буфера для 4-х гелей, мл: не более 1000; размеры: (Д*Ш*В): не более 12*16*18). Подробная характеристика согласно технической спецификации.</t>
  </si>
  <si>
    <t>Услуга по организации получения и доставки этилового спирта</t>
  </si>
  <si>
    <t>Услуга по организации получения от производителя и доставки этилового спирта до склада ЧУ "NURIS"</t>
  </si>
  <si>
    <t>Спирт этиловый (1 декалитр=10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</si>
  <si>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96,3 %.</t>
  </si>
  <si>
    <t>декалитр</t>
  </si>
  <si>
    <t>Защитное ограждение от лазерного излучения</t>
  </si>
  <si>
    <t>Защитное полотно: длина не менее 3.3м, высота не менее 1.8м,  Наличие знака CE на изделии, удостоверяющего соответствие основным требованиям директив ЕС. Уровни защиты полотна в соответсвии с EN 12254 должны быть не ниже чем:  D AB8 + IR AB3 при длине волны 180 - 315нм; 
Подробная характеристика согласно технической спецификации.</t>
  </si>
  <si>
    <t>Измеритель иммитанса</t>
  </si>
  <si>
    <t>Измеряемые параметры: Сопротивление (R, Z, X): не менее 100 МОм с разрешением не более 0,1 мОм;
Сопротивление на постоянном токе (Rdc): не менее 100 МОм с разрешением не более 0,01 мОм;
Подробная характеристика согласно технической спецификации.</t>
  </si>
  <si>
    <t>Оптический прибор проверки волокна</t>
  </si>
  <si>
    <t>Оптическое увеличение: не менее 200X; Зона обзора: не менее Ø600 мкм.
Подробная характеристика согласно технической спецификации.</t>
  </si>
  <si>
    <t>Ручной измеритель иммитанса</t>
  </si>
  <si>
    <t>Максимальная разрешающая способность: не менее 20000 отсчётов; Основная погрешность измерения: не более 0,2%; Подробная характеристика согласно технической спецификации.</t>
  </si>
  <si>
    <t>Устройство контроля спектра датчиков FBG</t>
  </si>
  <si>
    <t>Диапазон длины волны: 1510-1595 нм; Максимальное количество датчиков FBG (волоконная брэгговская решетка) и расстояние: &gt; 70 при 1000/1200 пм;  Подробная характеристика согласно технической спецификации.</t>
  </si>
  <si>
    <t>Maxim DL</t>
  </si>
  <si>
    <t>Программа для обработки астрономических изображений Maxim DL: комплект включает в себя программное обеспечение, электронную книгу согласно технической спецификации</t>
  </si>
  <si>
    <t>Горизонтальная система электрофореза</t>
  </si>
  <si>
    <t>Система быстрой хроматографии белков включает в себя программное обеспечение, универсальный коллектор фракций,колонки.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</si>
  <si>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33</t>
  </si>
  <si>
    <t>Средства индивидуальной защиты</t>
  </si>
  <si>
    <t>Полное описание согласно технической спецификации.</t>
  </si>
  <si>
    <t>Позиционно-чувствительный фотоэлектронный  умножитель</t>
  </si>
  <si>
    <t xml:space="preserve">Средство обноружения света. Спектральная чувствительность: от 300 нм до 650 нм; Входное напряжение не более +5В; Входное значение силы тока не более 60 мА под нагрузкой; не более 230 мА под полной нагрузкой; Подробная характеристика согласно технической спецификации. </t>
  </si>
  <si>
    <t>Организация и проведение мероприятия "Новый год"</t>
  </si>
  <si>
    <t>Услуга по организации и проведению празднования Нового 2018 года для работников Учреждения согласно технической спецификации.</t>
  </si>
  <si>
    <t>Лабораторные расходные материалы для реализации учебных работ Школы инженерии: комплект 54</t>
  </si>
  <si>
    <t>Компас</t>
  </si>
  <si>
    <r>
      <t>Горный компас: - цена деления лимбов не более 1</t>
    </r>
    <r>
      <rPr>
        <sz val="11"/>
        <rFont val="Calibri"/>
        <family val="2"/>
        <charset val="204"/>
      </rPr>
      <t>°</t>
    </r>
    <r>
      <rPr>
        <sz val="12.1"/>
        <rFont val="Times New Roman"/>
        <family val="1"/>
        <charset val="204"/>
      </rPr>
      <t>; - точность определения азимута и вертикального угла +/-0,5°; - размеры не более (ШхГхВ) 8 х 7 х 3 см; - вес не более 162 г; - шкала от 0° до 360°.</t>
    </r>
    <r>
      <rPr>
        <sz val="11"/>
        <rFont val="Times New Roman"/>
        <family val="1"/>
        <charset val="204"/>
      </rPr>
      <t xml:space="preserve"> </t>
    </r>
  </si>
  <si>
    <t>GPS навигатор</t>
  </si>
  <si>
    <t xml:space="preserve">Портативный навигатор с цветным сенсорным экраном, приемником GPS/GLONASS и 3-осевым компасом.
- Наличие цветного емкостного сенсорного экрана с диагональю не менее 2.6”. - Наличие 3-осевого компаса с компенсацией наклона. - Наличие соединения со спутниковыми системами GPS и GLONASS для быстрого расчета местоположения.   - Наличие памяти не менее 4 Гб для загрузки дополнительной картографии. </t>
  </si>
  <si>
    <t xml:space="preserve">Тележка платформенная </t>
  </si>
  <si>
    <t>Ширина: 600мм, высота: 900мм, грузоподъемность: 400кг</t>
  </si>
  <si>
    <t>Тележка с полками</t>
  </si>
  <si>
    <t>Ширина: 500мм, высота: 800мм, грузоподъемность: 400кг</t>
  </si>
  <si>
    <t>Тележка садовая</t>
  </si>
  <si>
    <t>Тип колес: камерная, количество колес: 2, объем корыта: 100л, емкость 250кг</t>
  </si>
  <si>
    <t>IDL</t>
  </si>
  <si>
    <t>Лицензия для параллельной работы (Concurrent Process License)</t>
  </si>
  <si>
    <t>Услуга по проведению дозиметрических замеров оборудования «воднодиспенсерный рентгенофлюоресцентный спектрометр Axios Max»</t>
  </si>
  <si>
    <t xml:space="preserve">Измерение величин мощностей доз при эксплуатации рентгеновского аппарата с целью определения соответствия величин мощностей доз при эксплуатации рентгеновского аппарата значениям допустимой мощности эффективной дозы. Измерение мощности дозы при проведении радиационного контроля проводится: на рабочих местах персонала (процедурная, комната управления); в смежных по вертикали и горизонтали с процедурной рентгеновского кабинета помещениях (кабинеты, холлы, лестничные площадки, коридоры, комнаты отдыха, туалеты, кладовые и т. п.)
</t>
  </si>
  <si>
    <t>Услуга по проведению дозиметрических замеров оборудования «рентгеновский дифрактометр Smartlab»</t>
  </si>
  <si>
    <t>Услуга по проведению дозиметрических замеров оборудования «опытная камера рентгеновского излучения PHYWE»</t>
  </si>
  <si>
    <t>(по состоянию на 14.12.2017 года)</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</si>
  <si>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3</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</si>
  <si>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3.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</si>
  <si>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55</t>
  </si>
  <si>
    <t xml:space="preserve">декабрь </t>
  </si>
  <si>
    <t>Система контроля качества воздуха</t>
  </si>
  <si>
    <t>Всепогодный запираемый корпус с защитой IP65 c утепленной алюминиевой конструкцией; Подробная характеристика согласно технической спецификации.</t>
  </si>
  <si>
    <t>декабрь</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</si>
</sst>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_-* #,##0.0_р_._-;\-* #,##0.0_р_._-;_-* &quot;-&quot;??_р_._-;_-@_-"/>
    <numFmt numFmtId="166" formatCode="_(* #,##0.00_);_(* \(#,##0.00\);_(* &quot;-&quot;??_);_(@_)"/>
  </numFmts>
  <fonts count="2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rgb="FF006100"/>
      <name val="Calibri"/>
      <family val="2"/>
      <scheme val="minor"/>
    </font>
    <font>
      <sz val="11"/>
      <color indexed="8"/>
      <name val="Calibri"/>
      <family val="2"/>
    </font>
    <font>
      <sz val="10"/>
      <name val="Arial"/>
      <family val="2"/>
    </font>
    <font>
      <sz val="8"/>
      <name val="Arial"/>
      <family val="2"/>
      <charset val="204"/>
    </font>
    <font>
      <sz val="11"/>
      <color indexed="63"/>
      <name val="Calibri"/>
      <family val="2"/>
    </font>
    <font>
      <sz val="8"/>
      <name val="Arial"/>
      <family val="2"/>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sz val="11"/>
      <color rgb="FF000000"/>
      <name val="Times New Roman"/>
      <family val="1"/>
      <charset val="204"/>
    </font>
    <font>
      <u/>
      <sz val="11"/>
      <color indexed="8"/>
      <name val="Times New Roman"/>
      <family val="1"/>
      <charset val="204"/>
    </font>
    <font>
      <sz val="11"/>
      <color indexed="8"/>
      <name val="Times New Roman"/>
      <family val="1"/>
      <charset val="204"/>
    </font>
    <font>
      <vertAlign val="superscript"/>
      <sz val="11"/>
      <color indexed="8"/>
      <name val="Times New Roman"/>
      <family val="1"/>
      <charset val="204"/>
    </font>
    <font>
      <b/>
      <sz val="11"/>
      <name val="Times New Roman"/>
      <family val="1"/>
      <charset val="204"/>
    </font>
    <font>
      <sz val="10"/>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2.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5">
    <xf numFmtId="0" fontId="0" fillId="0" borderId="0"/>
    <xf numFmtId="164" fontId="5" fillId="0" borderId="0" applyFont="0" applyFill="0" applyBorder="0" applyAlignment="0" applyProtection="0"/>
    <xf numFmtId="0" fontId="4" fillId="0" borderId="0"/>
    <xf numFmtId="0" fontId="5" fillId="0" borderId="0"/>
    <xf numFmtId="164" fontId="6" fillId="0" borderId="0" applyFont="0" applyFill="0" applyBorder="0" applyAlignment="0" applyProtection="0"/>
    <xf numFmtId="0" fontId="3" fillId="0" borderId="0"/>
    <xf numFmtId="0" fontId="3" fillId="0" borderId="0"/>
    <xf numFmtId="0" fontId="5" fillId="0" borderId="0"/>
    <xf numFmtId="164" fontId="6" fillId="0" borderId="0" applyFont="0" applyFill="0" applyBorder="0" applyAlignment="0" applyProtection="0"/>
    <xf numFmtId="0" fontId="7" fillId="3" borderId="0" applyNumberFormat="0" applyBorder="0" applyAlignment="0" applyProtection="0"/>
    <xf numFmtId="0" fontId="8" fillId="0" borderId="0"/>
    <xf numFmtId="0" fontId="9" fillId="0" borderId="0"/>
    <xf numFmtId="0" fontId="3" fillId="0" borderId="0"/>
    <xf numFmtId="164" fontId="6" fillId="0" borderId="0" applyFont="0" applyFill="0" applyBorder="0" applyAlignment="0" applyProtection="0"/>
    <xf numFmtId="0" fontId="3" fillId="0" borderId="0"/>
    <xf numFmtId="164" fontId="6" fillId="0" borderId="0" applyFont="0" applyFill="0" applyBorder="0" applyAlignment="0" applyProtection="0"/>
    <xf numFmtId="0" fontId="10" fillId="0" borderId="0"/>
    <xf numFmtId="164" fontId="3" fillId="0" borderId="0" applyFont="0" applyFill="0" applyBorder="0" applyAlignment="0" applyProtection="0"/>
    <xf numFmtId="0" fontId="2" fillId="0" borderId="0"/>
    <xf numFmtId="0" fontId="2" fillId="0" borderId="0"/>
    <xf numFmtId="0" fontId="2" fillId="0" borderId="0"/>
    <xf numFmtId="0" fontId="11" fillId="0" borderId="0"/>
    <xf numFmtId="166" fontId="2" fillId="0" borderId="0" applyFont="0" applyFill="0" applyBorder="0" applyAlignment="0" applyProtection="0"/>
    <xf numFmtId="0" fontId="12" fillId="0" borderId="0"/>
    <xf numFmtId="0" fontId="1" fillId="0" borderId="0"/>
  </cellStyleXfs>
  <cellXfs count="107">
    <xf numFmtId="0" fontId="0" fillId="0" borderId="0" xfId="0"/>
    <xf numFmtId="0" fontId="14" fillId="2" borderId="4" xfId="0" applyFont="1" applyFill="1" applyBorder="1" applyAlignment="1">
      <alignment horizontal="center" vertical="center" wrapText="1"/>
    </xf>
    <xf numFmtId="3" fontId="13"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3" fontId="13" fillId="2" borderId="1" xfId="0" applyNumberFormat="1" applyFont="1" applyFill="1" applyBorder="1" applyAlignment="1">
      <alignment horizontal="center" vertical="center" wrapText="1"/>
    </xf>
    <xf numFmtId="0" fontId="14" fillId="2" borderId="0" xfId="0" applyFont="1" applyFill="1" applyAlignment="1">
      <alignment horizontal="center" vertical="center"/>
    </xf>
    <xf numFmtId="0" fontId="14" fillId="2" borderId="1" xfId="0" applyFont="1" applyFill="1" applyBorder="1" applyAlignment="1">
      <alignment horizontal="center" vertical="center"/>
    </xf>
    <xf numFmtId="39" fontId="14" fillId="2" borderId="1" xfId="1" applyNumberFormat="1" applyFont="1" applyFill="1" applyBorder="1" applyAlignment="1">
      <alignment horizontal="center" vertical="center"/>
    </xf>
    <xf numFmtId="0" fontId="14" fillId="2" borderId="0" xfId="0" applyFont="1" applyFill="1"/>
    <xf numFmtId="0" fontId="14" fillId="2" borderId="1" xfId="0" applyFont="1" applyFill="1" applyBorder="1" applyAlignment="1">
      <alignment horizontal="center" vertical="center" wrapText="1"/>
    </xf>
    <xf numFmtId="3" fontId="14" fillId="2" borderId="1" xfId="13" applyNumberFormat="1" applyFont="1" applyFill="1" applyBorder="1" applyAlignment="1">
      <alignment horizontal="center" vertical="center" wrapText="1"/>
    </xf>
    <xf numFmtId="0" fontId="14" fillId="2" borderId="0" xfId="0" applyFont="1" applyFill="1" applyAlignment="1">
      <alignment horizontal="center"/>
    </xf>
    <xf numFmtId="3" fontId="13" fillId="2" borderId="5" xfId="0" applyNumberFormat="1" applyFont="1" applyFill="1" applyBorder="1" applyAlignment="1" applyProtection="1">
      <alignment horizontal="center" vertical="center" wrapText="1"/>
      <protection locked="0"/>
    </xf>
    <xf numFmtId="0" fontId="16" fillId="2" borderId="0" xfId="0" applyFont="1" applyFill="1" applyAlignment="1">
      <alignment vertical="center"/>
    </xf>
    <xf numFmtId="4" fontId="14" fillId="2" borderId="0" xfId="0" applyNumberFormat="1" applyFont="1" applyFill="1" applyAlignment="1">
      <alignment horizontal="center"/>
    </xf>
    <xf numFmtId="0" fontId="15" fillId="2" borderId="2" xfId="0" applyFont="1" applyFill="1" applyBorder="1" applyAlignment="1">
      <alignment horizontal="center"/>
    </xf>
    <xf numFmtId="0" fontId="15"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xf>
    <xf numFmtId="0" fontId="15" fillId="2" borderId="0" xfId="0" applyFont="1" applyFill="1" applyBorder="1" applyAlignment="1">
      <alignment vertical="center" wrapText="1"/>
    </xf>
    <xf numFmtId="4" fontId="13" fillId="2" borderId="1" xfId="0" applyNumberFormat="1" applyFont="1" applyFill="1" applyBorder="1" applyAlignment="1" applyProtection="1">
      <alignment horizontal="center" vertical="center" wrapText="1"/>
      <protection locked="0"/>
    </xf>
    <xf numFmtId="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xf>
    <xf numFmtId="3" fontId="14" fillId="2" borderId="1" xfId="0" applyNumberFormat="1" applyFont="1" applyFill="1" applyBorder="1" applyAlignment="1" applyProtection="1">
      <alignment horizontal="center" vertical="center" wrapText="1"/>
      <protection locked="0"/>
    </xf>
    <xf numFmtId="3" fontId="13" fillId="2" borderId="1" xfId="19" applyNumberFormat="1" applyFont="1" applyFill="1" applyBorder="1" applyAlignment="1" applyProtection="1">
      <alignment horizontal="center" vertical="center" wrapText="1"/>
      <protection locked="0"/>
    </xf>
    <xf numFmtId="3" fontId="13" fillId="2" borderId="1" xfId="19" applyNumberFormat="1" applyFont="1" applyFill="1" applyBorder="1" applyAlignment="1">
      <alignment horizontal="center" vertical="center" wrapText="1"/>
    </xf>
    <xf numFmtId="0" fontId="14" fillId="2" borderId="1" xfId="19" applyFont="1" applyFill="1" applyBorder="1" applyAlignment="1">
      <alignment horizontal="center" vertical="center"/>
    </xf>
    <xf numFmtId="39" fontId="14" fillId="2" borderId="1" xfId="22" applyNumberFormat="1" applyFont="1" applyFill="1" applyBorder="1" applyAlignment="1">
      <alignment horizontal="center" vertical="center"/>
    </xf>
    <xf numFmtId="0" fontId="13" fillId="2" borderId="4" xfId="3"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xf>
    <xf numFmtId="165" fontId="13" fillId="2" borderId="1" xfId="4" applyNumberFormat="1" applyFont="1" applyFill="1" applyBorder="1" applyAlignment="1">
      <alignment horizontal="center" vertical="center"/>
    </xf>
    <xf numFmtId="0" fontId="14" fillId="2" borderId="5" xfId="0" applyFont="1" applyFill="1" applyBorder="1" applyAlignment="1">
      <alignment horizontal="center" vertical="center"/>
    </xf>
    <xf numFmtId="3" fontId="14" fillId="2" borderId="0" xfId="0" applyNumberFormat="1" applyFont="1" applyFill="1" applyAlignment="1">
      <alignment horizontal="center" vertical="center"/>
    </xf>
    <xf numFmtId="3" fontId="14" fillId="2" borderId="1" xfId="0" applyNumberFormat="1" applyFont="1" applyFill="1" applyBorder="1" applyAlignment="1">
      <alignment horizontal="center" vertical="center" wrapText="1"/>
    </xf>
    <xf numFmtId="3" fontId="14" fillId="2" borderId="1" xfId="0" applyNumberFormat="1"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13" fillId="2" borderId="1" xfId="3" applyFont="1" applyFill="1" applyBorder="1" applyAlignment="1">
      <alignment horizontal="center" vertical="center"/>
    </xf>
    <xf numFmtId="0" fontId="13" fillId="2" borderId="3" xfId="3" applyFont="1" applyFill="1" applyBorder="1" applyAlignment="1">
      <alignment horizontal="center" vertical="center" wrapText="1"/>
    </xf>
    <xf numFmtId="0" fontId="13" fillId="2" borderId="1" xfId="3" applyFont="1" applyFill="1" applyBorder="1" applyAlignment="1">
      <alignment horizontal="center" vertical="center" wrapText="1"/>
    </xf>
    <xf numFmtId="3" fontId="13" fillId="2" borderId="1" xfId="13"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0" xfId="0" applyFont="1" applyFill="1" applyAlignment="1">
      <alignment horizontal="center"/>
    </xf>
    <xf numFmtId="3" fontId="13" fillId="2" borderId="1" xfId="0" applyNumberFormat="1" applyFont="1" applyFill="1" applyBorder="1" applyAlignment="1">
      <alignment horizontal="center" vertical="center"/>
    </xf>
    <xf numFmtId="1" fontId="14" fillId="2" borderId="1" xfId="0" applyNumberFormat="1" applyFont="1" applyFill="1" applyBorder="1" applyAlignment="1">
      <alignment horizontal="center" vertical="center" wrapText="1"/>
    </xf>
    <xf numFmtId="4" fontId="13" fillId="2" borderId="7" xfId="23" applyNumberFormat="1" applyFont="1" applyFill="1" applyBorder="1" applyAlignment="1">
      <alignment horizontal="center" vertical="center" wrapText="1"/>
    </xf>
    <xf numFmtId="0" fontId="14" fillId="2" borderId="1" xfId="0" applyFont="1" applyFill="1" applyBorder="1" applyAlignment="1">
      <alignment horizontal="center" wrapText="1"/>
    </xf>
    <xf numFmtId="0" fontId="17" fillId="2" borderId="1" xfId="0" applyFont="1" applyFill="1" applyBorder="1" applyAlignment="1">
      <alignment horizontal="center" vertical="center" wrapText="1"/>
    </xf>
    <xf numFmtId="0" fontId="14" fillId="2" borderId="7" xfId="0" applyFont="1" applyFill="1" applyBorder="1" applyAlignment="1">
      <alignment horizontal="center" vertical="center" wrapText="1"/>
    </xf>
    <xf numFmtId="3" fontId="13" fillId="2" borderId="8" xfId="0" applyNumberFormat="1" applyFont="1" applyFill="1" applyBorder="1" applyAlignment="1" applyProtection="1">
      <alignment horizontal="center" vertical="center" wrapText="1"/>
      <protection locked="0"/>
    </xf>
    <xf numFmtId="0" fontId="13" fillId="2" borderId="8" xfId="3"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0" fontId="14" fillId="2" borderId="8" xfId="0" applyFont="1" applyFill="1" applyBorder="1" applyAlignment="1">
      <alignment horizontal="center" vertical="center"/>
    </xf>
    <xf numFmtId="39" fontId="14" fillId="2" borderId="8" xfId="1" applyNumberFormat="1" applyFont="1" applyFill="1" applyBorder="1" applyAlignment="1">
      <alignment horizontal="center" vertical="center"/>
    </xf>
    <xf numFmtId="4" fontId="14" fillId="2" borderId="1" xfId="24" applyNumberFormat="1" applyFont="1" applyFill="1" applyBorder="1" applyAlignment="1">
      <alignment horizontal="center" vertical="center"/>
    </xf>
    <xf numFmtId="0" fontId="13" fillId="2" borderId="0" xfId="3" applyFont="1" applyFill="1"/>
    <xf numFmtId="0" fontId="14" fillId="2" borderId="1" xfId="0" applyNumberFormat="1" applyFont="1" applyFill="1" applyBorder="1" applyAlignment="1">
      <alignment vertical="center" wrapText="1"/>
    </xf>
    <xf numFmtId="0" fontId="14" fillId="2" borderId="4"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4" fillId="2" borderId="0" xfId="0" applyNumberFormat="1" applyFont="1" applyFill="1"/>
    <xf numFmtId="0" fontId="14" fillId="2" borderId="4" xfId="0" applyFont="1" applyFill="1" applyBorder="1" applyAlignment="1">
      <alignment horizontal="center" vertical="center"/>
    </xf>
    <xf numFmtId="17" fontId="14" fillId="2" borderId="1" xfId="0" applyNumberFormat="1"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9" xfId="0" applyFont="1" applyFill="1" applyBorder="1" applyAlignment="1">
      <alignment horizontal="center" vertical="center"/>
    </xf>
    <xf numFmtId="3" fontId="13" fillId="2" borderId="3" xfId="0" applyNumberFormat="1" applyFont="1" applyFill="1" applyBorder="1" applyAlignment="1" applyProtection="1">
      <alignment horizontal="center" vertical="center" wrapText="1"/>
      <protection locked="0"/>
    </xf>
    <xf numFmtId="4" fontId="14" fillId="2" borderId="3" xfId="0" applyNumberFormat="1" applyFont="1" applyFill="1" applyBorder="1" applyAlignment="1">
      <alignment horizontal="center" vertical="center" wrapText="1"/>
    </xf>
    <xf numFmtId="4" fontId="15" fillId="2" borderId="1" xfId="1" applyNumberFormat="1" applyFont="1" applyFill="1" applyBorder="1" applyAlignment="1">
      <alignment horizontal="center" vertical="center" wrapText="1"/>
    </xf>
    <xf numFmtId="0" fontId="14" fillId="2" borderId="1" xfId="0" applyFont="1" applyFill="1" applyBorder="1"/>
    <xf numFmtId="4" fontId="15" fillId="2" borderId="3" xfId="1" applyNumberFormat="1" applyFont="1" applyFill="1" applyBorder="1" applyAlignment="1">
      <alignment horizontal="center" vertical="center" wrapText="1"/>
    </xf>
    <xf numFmtId="0" fontId="14" fillId="2" borderId="0" xfId="0" applyFont="1" applyFill="1" applyAlignment="1">
      <alignment horizontal="center" vertical="center" wrapText="1"/>
    </xf>
    <xf numFmtId="3" fontId="13" fillId="2" borderId="1" xfId="2" applyNumberFormat="1" applyFont="1" applyFill="1" applyBorder="1" applyAlignment="1">
      <alignment horizontal="center" vertical="center" wrapText="1"/>
    </xf>
    <xf numFmtId="164" fontId="13" fillId="2" borderId="1" xfId="1" applyNumberFormat="1" applyFont="1" applyFill="1" applyBorder="1" applyAlignment="1">
      <alignment horizontal="center" vertical="center"/>
    </xf>
    <xf numFmtId="4" fontId="14" fillId="2" borderId="1" xfId="1" applyNumberFormat="1" applyFont="1" applyFill="1" applyBorder="1" applyAlignment="1">
      <alignment horizontal="center" vertical="center" wrapText="1"/>
    </xf>
    <xf numFmtId="0" fontId="21" fillId="2" borderId="1" xfId="3" applyFont="1" applyFill="1" applyBorder="1" applyAlignment="1">
      <alignment horizontal="center" vertical="center"/>
    </xf>
    <xf numFmtId="3" fontId="14" fillId="2" borderId="8" xfId="13"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4" fontId="14" fillId="2" borderId="1" xfId="0" applyNumberFormat="1" applyFont="1" applyFill="1" applyBorder="1" applyAlignment="1">
      <alignment horizontal="center" vertical="center"/>
    </xf>
    <xf numFmtId="164" fontId="13" fillId="2" borderId="1" xfId="1" applyNumberFormat="1" applyFont="1" applyFill="1" applyBorder="1" applyAlignment="1">
      <alignment vertical="center"/>
    </xf>
    <xf numFmtId="0" fontId="13" fillId="2" borderId="0" xfId="0" applyFont="1" applyFill="1" applyAlignment="1">
      <alignment horizontal="center" vertical="center" wrapText="1"/>
    </xf>
    <xf numFmtId="39" fontId="14" fillId="2" borderId="1" xfId="1" applyNumberFormat="1" applyFont="1" applyFill="1" applyBorder="1" applyAlignment="1">
      <alignment horizontal="center" vertical="center" wrapText="1"/>
    </xf>
    <xf numFmtId="3" fontId="23"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xf>
    <xf numFmtId="0" fontId="24" fillId="2" borderId="1" xfId="0" applyFont="1" applyFill="1" applyBorder="1" applyAlignment="1">
      <alignment horizontal="center" vertical="center"/>
    </xf>
    <xf numFmtId="39" fontId="24" fillId="2" borderId="1" xfId="1" applyNumberFormat="1" applyFont="1" applyFill="1" applyBorder="1" applyAlignment="1">
      <alignment horizontal="center" vertical="center"/>
    </xf>
    <xf numFmtId="0" fontId="22" fillId="2" borderId="0" xfId="0" applyFont="1" applyFill="1"/>
    <xf numFmtId="0" fontId="22" fillId="2" borderId="3" xfId="0" applyFont="1" applyFill="1" applyBorder="1" applyAlignment="1">
      <alignment horizontal="center" vertical="center"/>
    </xf>
    <xf numFmtId="165" fontId="13" fillId="2" borderId="1" xfId="4" applyNumberFormat="1" applyFont="1" applyFill="1" applyBorder="1" applyAlignment="1">
      <alignment horizontal="center" vertical="center" wrapText="1"/>
    </xf>
    <xf numFmtId="0" fontId="14" fillId="2" borderId="0" xfId="0" applyFont="1" applyFill="1" applyAlignment="1">
      <alignment vertical="center" wrapText="1"/>
    </xf>
    <xf numFmtId="0" fontId="14" fillId="2" borderId="10" xfId="0" applyFont="1" applyFill="1" applyBorder="1" applyAlignment="1">
      <alignment horizontal="center" vertical="center" wrapText="1"/>
    </xf>
    <xf numFmtId="4" fontId="13" fillId="2" borderId="6"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4"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0" xfId="0" applyFont="1" applyFill="1" applyBorder="1" applyAlignment="1">
      <alignment horizontal="center"/>
    </xf>
    <xf numFmtId="49" fontId="15" fillId="2" borderId="4"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0" fontId="15" fillId="2" borderId="0" xfId="0" applyFont="1" applyFill="1" applyBorder="1" applyAlignment="1">
      <alignment horizontal="center" vertical="center" wrapText="1"/>
    </xf>
  </cellXfs>
  <cellStyles count="25">
    <cellStyle name="Normal 2" xfId="11"/>
    <cellStyle name="Normal 2 5" xfId="6"/>
    <cellStyle name="Normal 3" xfId="10"/>
    <cellStyle name="Normal 4 2" xfId="3"/>
    <cellStyle name="Normal 4 2 2 3" xfId="21"/>
    <cellStyle name="Обычный" xfId="0" builtinId="0"/>
    <cellStyle name="Обычный 12" xfId="2"/>
    <cellStyle name="Обычный 12 2" xfId="12"/>
    <cellStyle name="Обычный 12 3" xfId="19"/>
    <cellStyle name="Обычный 12 4 4" xfId="24"/>
    <cellStyle name="Обычный 15" xfId="14"/>
    <cellStyle name="Обычный 15 2" xfId="20"/>
    <cellStyle name="Обычный 2" xfId="18"/>
    <cellStyle name="Обычный 2 2 5" xfId="7"/>
    <cellStyle name="Обычный 2 6" xfId="5"/>
    <cellStyle name="Обычный 4 2" xfId="16"/>
    <cellStyle name="Обычный_КП для НУ" xfId="23"/>
    <cellStyle name="Финансовый" xfId="1" builtinId="3"/>
    <cellStyle name="Финансовый 10" xfId="4"/>
    <cellStyle name="Финансовый 10 2" xfId="8"/>
    <cellStyle name="Финансовый 12" xfId="15"/>
    <cellStyle name="Финансовый 2" xfId="17"/>
    <cellStyle name="Финансовый 3" xfId="22"/>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25"/>
  <sheetViews>
    <sheetView tabSelected="1" topLeftCell="C1" zoomScale="110" zoomScaleNormal="110" workbookViewId="0">
      <pane ySplit="7" topLeftCell="A290" activePane="bottomLeft" state="frozen"/>
      <selection pane="bottomLeft" activeCell="D7" sqref="D7"/>
    </sheetView>
  </sheetViews>
  <sheetFormatPr defaultRowHeight="15" x14ac:dyDescent="0.25"/>
  <cols>
    <col min="1" max="1" width="5" style="8" customWidth="1"/>
    <col min="2" max="2" width="43.85546875" style="5" customWidth="1"/>
    <col min="3" max="3" width="19.85546875" style="8" customWidth="1"/>
    <col min="4" max="4" width="97.28515625" style="11" customWidth="1"/>
    <col min="5" max="5" width="14.5703125" style="8" customWidth="1"/>
    <col min="6" max="6" width="19.5703125" style="8" customWidth="1"/>
    <col min="7" max="7" width="17.42578125" style="14" customWidth="1"/>
    <col min="8" max="8" width="23.7109375" style="14" customWidth="1"/>
    <col min="9" max="9" width="20.5703125" style="8" customWidth="1"/>
    <col min="10" max="10" width="18.5703125" style="8" customWidth="1"/>
    <col min="11" max="16384" width="9.140625" style="8"/>
  </cols>
  <sheetData>
    <row r="3" spans="1:10" x14ac:dyDescent="0.25">
      <c r="A3" s="98" t="s">
        <v>24</v>
      </c>
      <c r="B3" s="98"/>
      <c r="C3" s="98"/>
      <c r="D3" s="98"/>
      <c r="E3" s="98"/>
      <c r="F3" s="98"/>
      <c r="G3" s="98"/>
      <c r="H3" s="98"/>
      <c r="I3" s="98"/>
    </row>
    <row r="4" spans="1:10" x14ac:dyDescent="0.25">
      <c r="A4" s="98" t="s">
        <v>22</v>
      </c>
      <c r="B4" s="98"/>
      <c r="C4" s="98"/>
      <c r="D4" s="98"/>
      <c r="E4" s="98"/>
      <c r="F4" s="98"/>
      <c r="G4" s="98"/>
      <c r="H4" s="98"/>
      <c r="I4" s="98"/>
    </row>
    <row r="5" spans="1:10" x14ac:dyDescent="0.25">
      <c r="A5" s="13" t="s">
        <v>0</v>
      </c>
      <c r="D5" s="102" t="s">
        <v>548</v>
      </c>
      <c r="E5" s="102"/>
    </row>
    <row r="6" spans="1:10" x14ac:dyDescent="0.25">
      <c r="A6" s="13"/>
      <c r="D6" s="15"/>
      <c r="E6" s="15"/>
    </row>
    <row r="7" spans="1:10" ht="71.25" x14ac:dyDescent="0.25">
      <c r="A7" s="16" t="s">
        <v>1</v>
      </c>
      <c r="B7" s="16" t="s">
        <v>2</v>
      </c>
      <c r="C7" s="16" t="s">
        <v>3</v>
      </c>
      <c r="D7" s="16" t="s">
        <v>4</v>
      </c>
      <c r="E7" s="16" t="s">
        <v>5</v>
      </c>
      <c r="F7" s="16" t="s">
        <v>6</v>
      </c>
      <c r="G7" s="17" t="s">
        <v>16</v>
      </c>
      <c r="H7" s="17" t="s">
        <v>7</v>
      </c>
      <c r="I7" s="16" t="s">
        <v>8</v>
      </c>
      <c r="J7" s="16" t="s">
        <v>18</v>
      </c>
    </row>
    <row r="8" spans="1:10" x14ac:dyDescent="0.25">
      <c r="A8" s="18">
        <v>1</v>
      </c>
      <c r="B8" s="18">
        <v>2</v>
      </c>
      <c r="C8" s="18">
        <v>3</v>
      </c>
      <c r="D8" s="18">
        <v>4</v>
      </c>
      <c r="E8" s="18">
        <v>5</v>
      </c>
      <c r="F8" s="18">
        <v>6</v>
      </c>
      <c r="G8" s="18">
        <v>7</v>
      </c>
      <c r="H8" s="18">
        <v>8</v>
      </c>
      <c r="I8" s="18">
        <v>9</v>
      </c>
      <c r="J8" s="19">
        <v>10</v>
      </c>
    </row>
    <row r="9" spans="1:10" ht="15" customHeight="1" x14ac:dyDescent="0.25">
      <c r="A9" s="103" t="s">
        <v>21</v>
      </c>
      <c r="B9" s="104"/>
      <c r="C9" s="104"/>
      <c r="D9" s="104"/>
      <c r="E9" s="104"/>
      <c r="F9" s="104"/>
      <c r="G9" s="104"/>
      <c r="H9" s="104"/>
      <c r="I9" s="104"/>
      <c r="J9" s="105"/>
    </row>
    <row r="10" spans="1:10" s="20" customFormat="1" ht="15.75" customHeight="1" x14ac:dyDescent="0.25">
      <c r="A10" s="99" t="s">
        <v>9</v>
      </c>
      <c r="B10" s="100"/>
      <c r="C10" s="100"/>
      <c r="D10" s="100"/>
      <c r="E10" s="100"/>
      <c r="F10" s="100"/>
      <c r="G10" s="100"/>
      <c r="H10" s="100"/>
      <c r="I10" s="100"/>
      <c r="J10" s="101"/>
    </row>
    <row r="11" spans="1:10" s="20" customFormat="1" ht="51.75" customHeight="1" x14ac:dyDescent="0.25">
      <c r="A11" s="9">
        <v>1</v>
      </c>
      <c r="B11" s="2" t="s">
        <v>35</v>
      </c>
      <c r="C11" s="3" t="s">
        <v>36</v>
      </c>
      <c r="D11" s="2" t="s">
        <v>37</v>
      </c>
      <c r="E11" s="6">
        <v>400</v>
      </c>
      <c r="F11" s="2" t="s">
        <v>38</v>
      </c>
      <c r="G11" s="21">
        <v>7142.86</v>
      </c>
      <c r="H11" s="22">
        <f>E11*G11</f>
        <v>2857144</v>
      </c>
      <c r="I11" s="6" t="s">
        <v>17</v>
      </c>
      <c r="J11" s="9" t="s">
        <v>52</v>
      </c>
    </row>
    <row r="12" spans="1:10" s="20" customFormat="1" ht="61.5" customHeight="1" x14ac:dyDescent="0.25">
      <c r="A12" s="9">
        <v>2</v>
      </c>
      <c r="B12" s="2" t="s">
        <v>39</v>
      </c>
      <c r="C12" s="3" t="s">
        <v>36</v>
      </c>
      <c r="D12" s="2" t="s">
        <v>40</v>
      </c>
      <c r="E12" s="23">
        <v>10800</v>
      </c>
      <c r="F12" s="2" t="s">
        <v>48</v>
      </c>
      <c r="G12" s="21">
        <v>141.52000000000001</v>
      </c>
      <c r="H12" s="22">
        <f t="shared" ref="H12:H75" si="0">E12*G12</f>
        <v>1528416</v>
      </c>
      <c r="I12" s="6" t="s">
        <v>17</v>
      </c>
      <c r="J12" s="9" t="s">
        <v>29</v>
      </c>
    </row>
    <row r="13" spans="1:10" s="20" customFormat="1" ht="61.5" customHeight="1" x14ac:dyDescent="0.25">
      <c r="A13" s="9">
        <v>3</v>
      </c>
      <c r="B13" s="2" t="s">
        <v>47</v>
      </c>
      <c r="C13" s="3" t="s">
        <v>19</v>
      </c>
      <c r="D13" s="2" t="s">
        <v>53</v>
      </c>
      <c r="E13" s="23">
        <v>2</v>
      </c>
      <c r="F13" s="2" t="s">
        <v>50</v>
      </c>
      <c r="G13" s="21">
        <v>1071428.57</v>
      </c>
      <c r="H13" s="22">
        <f t="shared" si="0"/>
        <v>2142857.14</v>
      </c>
      <c r="I13" s="6" t="s">
        <v>17</v>
      </c>
      <c r="J13" s="9" t="s">
        <v>52</v>
      </c>
    </row>
    <row r="14" spans="1:10" s="20" customFormat="1" ht="51.75" customHeight="1" x14ac:dyDescent="0.25">
      <c r="A14" s="9">
        <v>4</v>
      </c>
      <c r="B14" s="2" t="s">
        <v>51</v>
      </c>
      <c r="C14" s="3" t="s">
        <v>36</v>
      </c>
      <c r="D14" s="2" t="s">
        <v>49</v>
      </c>
      <c r="E14" s="23">
        <v>1</v>
      </c>
      <c r="F14" s="2" t="s">
        <v>50</v>
      </c>
      <c r="G14" s="21">
        <v>2172628</v>
      </c>
      <c r="H14" s="22">
        <f t="shared" si="0"/>
        <v>2172628</v>
      </c>
      <c r="I14" s="6" t="s">
        <v>17</v>
      </c>
      <c r="J14" s="9" t="s">
        <v>52</v>
      </c>
    </row>
    <row r="15" spans="1:10" s="20" customFormat="1" ht="51.75" customHeight="1" x14ac:dyDescent="0.25">
      <c r="A15" s="9">
        <v>5</v>
      </c>
      <c r="B15" s="2" t="s">
        <v>58</v>
      </c>
      <c r="C15" s="3" t="s">
        <v>36</v>
      </c>
      <c r="D15" s="2" t="s">
        <v>49</v>
      </c>
      <c r="E15" s="23">
        <v>1</v>
      </c>
      <c r="F15" s="2" t="s">
        <v>59</v>
      </c>
      <c r="G15" s="21">
        <v>227680</v>
      </c>
      <c r="H15" s="22">
        <f t="shared" si="0"/>
        <v>227680</v>
      </c>
      <c r="I15" s="6" t="s">
        <v>17</v>
      </c>
      <c r="J15" s="9" t="s">
        <v>52</v>
      </c>
    </row>
    <row r="16" spans="1:10" s="20" customFormat="1" ht="51.75" customHeight="1" x14ac:dyDescent="0.25">
      <c r="A16" s="9">
        <v>6</v>
      </c>
      <c r="B16" s="2" t="s">
        <v>56</v>
      </c>
      <c r="C16" s="3" t="s">
        <v>36</v>
      </c>
      <c r="D16" s="2" t="s">
        <v>55</v>
      </c>
      <c r="E16" s="23">
        <v>1</v>
      </c>
      <c r="F16" s="2" t="s">
        <v>50</v>
      </c>
      <c r="G16" s="21">
        <v>2572937</v>
      </c>
      <c r="H16" s="22">
        <f t="shared" si="0"/>
        <v>2572937</v>
      </c>
      <c r="I16" s="6" t="s">
        <v>17</v>
      </c>
      <c r="J16" s="9" t="s">
        <v>52</v>
      </c>
    </row>
    <row r="17" spans="1:10" s="20" customFormat="1" ht="51.75" customHeight="1" x14ac:dyDescent="0.25">
      <c r="A17" s="9">
        <v>7</v>
      </c>
      <c r="B17" s="2" t="s">
        <v>57</v>
      </c>
      <c r="C17" s="3" t="s">
        <v>36</v>
      </c>
      <c r="D17" s="2" t="s">
        <v>55</v>
      </c>
      <c r="E17" s="23">
        <v>1</v>
      </c>
      <c r="F17" s="2" t="s">
        <v>50</v>
      </c>
      <c r="G17" s="21">
        <v>3986302</v>
      </c>
      <c r="H17" s="22">
        <f t="shared" si="0"/>
        <v>3986302</v>
      </c>
      <c r="I17" s="6" t="s">
        <v>17</v>
      </c>
      <c r="J17" s="9" t="s">
        <v>52</v>
      </c>
    </row>
    <row r="18" spans="1:10" s="20" customFormat="1" ht="51.75" customHeight="1" x14ac:dyDescent="0.25">
      <c r="A18" s="9">
        <v>8</v>
      </c>
      <c r="B18" s="2" t="s">
        <v>54</v>
      </c>
      <c r="C18" s="3" t="s">
        <v>36</v>
      </c>
      <c r="D18" s="2" t="s">
        <v>55</v>
      </c>
      <c r="E18" s="23">
        <v>1</v>
      </c>
      <c r="F18" s="2" t="s">
        <v>50</v>
      </c>
      <c r="G18" s="21">
        <v>2947353</v>
      </c>
      <c r="H18" s="22">
        <f t="shared" si="0"/>
        <v>2947353</v>
      </c>
      <c r="I18" s="6" t="s">
        <v>17</v>
      </c>
      <c r="J18" s="9" t="s">
        <v>52</v>
      </c>
    </row>
    <row r="19" spans="1:10" s="20" customFormat="1" ht="51.75" customHeight="1" x14ac:dyDescent="0.25">
      <c r="A19" s="9">
        <v>9</v>
      </c>
      <c r="B19" s="2" t="s">
        <v>60</v>
      </c>
      <c r="C19" s="3" t="s">
        <v>36</v>
      </c>
      <c r="D19" s="2" t="s">
        <v>55</v>
      </c>
      <c r="E19" s="23">
        <v>1</v>
      </c>
      <c r="F19" s="2" t="s">
        <v>50</v>
      </c>
      <c r="G19" s="21">
        <v>14354895</v>
      </c>
      <c r="H19" s="22">
        <f t="shared" si="0"/>
        <v>14354895</v>
      </c>
      <c r="I19" s="6" t="s">
        <v>17</v>
      </c>
      <c r="J19" s="9" t="s">
        <v>52</v>
      </c>
    </row>
    <row r="20" spans="1:10" s="20" customFormat="1" ht="51.75" customHeight="1" x14ac:dyDescent="0.25">
      <c r="A20" s="9">
        <v>10</v>
      </c>
      <c r="B20" s="2" t="s">
        <v>62</v>
      </c>
      <c r="C20" s="3" t="s">
        <v>36</v>
      </c>
      <c r="D20" s="2" t="s">
        <v>49</v>
      </c>
      <c r="E20" s="23">
        <v>1</v>
      </c>
      <c r="F20" s="2" t="s">
        <v>50</v>
      </c>
      <c r="G20" s="21">
        <v>79018</v>
      </c>
      <c r="H20" s="22">
        <f t="shared" si="0"/>
        <v>79018</v>
      </c>
      <c r="I20" s="6" t="s">
        <v>17</v>
      </c>
      <c r="J20" s="9" t="s">
        <v>52</v>
      </c>
    </row>
    <row r="21" spans="1:10" s="20" customFormat="1" ht="51.75" customHeight="1" x14ac:dyDescent="0.25">
      <c r="A21" s="9">
        <v>11</v>
      </c>
      <c r="B21" s="2" t="s">
        <v>63</v>
      </c>
      <c r="C21" s="3" t="s">
        <v>36</v>
      </c>
      <c r="D21" s="2" t="s">
        <v>49</v>
      </c>
      <c r="E21" s="23">
        <v>1</v>
      </c>
      <c r="F21" s="2" t="s">
        <v>50</v>
      </c>
      <c r="G21" s="21">
        <v>737992</v>
      </c>
      <c r="H21" s="22">
        <f t="shared" si="0"/>
        <v>737992</v>
      </c>
      <c r="I21" s="6" t="s">
        <v>17</v>
      </c>
      <c r="J21" s="9" t="s">
        <v>52</v>
      </c>
    </row>
    <row r="22" spans="1:10" s="20" customFormat="1" ht="51.75" customHeight="1" x14ac:dyDescent="0.25">
      <c r="A22" s="9">
        <v>12</v>
      </c>
      <c r="B22" s="2" t="s">
        <v>64</v>
      </c>
      <c r="C22" s="3" t="s">
        <v>36</v>
      </c>
      <c r="D22" s="2" t="s">
        <v>49</v>
      </c>
      <c r="E22" s="23">
        <v>1</v>
      </c>
      <c r="F22" s="2" t="s">
        <v>50</v>
      </c>
      <c r="G22" s="21">
        <v>1125492</v>
      </c>
      <c r="H22" s="22">
        <f t="shared" si="0"/>
        <v>1125492</v>
      </c>
      <c r="I22" s="6" t="s">
        <v>17</v>
      </c>
      <c r="J22" s="9" t="s">
        <v>52</v>
      </c>
    </row>
    <row r="23" spans="1:10" s="20" customFormat="1" ht="51.75" customHeight="1" x14ac:dyDescent="0.25">
      <c r="A23" s="9">
        <v>13</v>
      </c>
      <c r="B23" s="2" t="s">
        <v>61</v>
      </c>
      <c r="C23" s="3" t="s">
        <v>36</v>
      </c>
      <c r="D23" s="2" t="s">
        <v>49</v>
      </c>
      <c r="E23" s="23">
        <v>1</v>
      </c>
      <c r="F23" s="2" t="s">
        <v>50</v>
      </c>
      <c r="G23" s="21">
        <v>86161</v>
      </c>
      <c r="H23" s="22">
        <f t="shared" si="0"/>
        <v>86161</v>
      </c>
      <c r="I23" s="6" t="s">
        <v>17</v>
      </c>
      <c r="J23" s="9" t="s">
        <v>52</v>
      </c>
    </row>
    <row r="24" spans="1:10" s="20" customFormat="1" ht="51.75" customHeight="1" x14ac:dyDescent="0.25">
      <c r="A24" s="9">
        <v>14</v>
      </c>
      <c r="B24" s="2" t="s">
        <v>71</v>
      </c>
      <c r="C24" s="3" t="s">
        <v>36</v>
      </c>
      <c r="D24" s="2" t="s">
        <v>49</v>
      </c>
      <c r="E24" s="23">
        <v>1</v>
      </c>
      <c r="F24" s="2" t="s">
        <v>50</v>
      </c>
      <c r="G24" s="21">
        <v>10312127</v>
      </c>
      <c r="H24" s="22">
        <f t="shared" si="0"/>
        <v>10312127</v>
      </c>
      <c r="I24" s="6" t="s">
        <v>17</v>
      </c>
      <c r="J24" s="9" t="s">
        <v>52</v>
      </c>
    </row>
    <row r="25" spans="1:10" s="20" customFormat="1" ht="51.75" customHeight="1" x14ac:dyDescent="0.25">
      <c r="A25" s="9">
        <v>15</v>
      </c>
      <c r="B25" s="2" t="s">
        <v>72</v>
      </c>
      <c r="C25" s="3" t="s">
        <v>36</v>
      </c>
      <c r="D25" s="2" t="s">
        <v>49</v>
      </c>
      <c r="E25" s="23">
        <v>1</v>
      </c>
      <c r="F25" s="2" t="s">
        <v>50</v>
      </c>
      <c r="G25" s="21">
        <v>164047</v>
      </c>
      <c r="H25" s="22">
        <f t="shared" si="0"/>
        <v>164047</v>
      </c>
      <c r="I25" s="6" t="s">
        <v>17</v>
      </c>
      <c r="J25" s="9" t="s">
        <v>52</v>
      </c>
    </row>
    <row r="26" spans="1:10" s="20" customFormat="1" ht="51.75" customHeight="1" x14ac:dyDescent="0.25">
      <c r="A26" s="9">
        <v>16</v>
      </c>
      <c r="B26" s="2" t="s">
        <v>73</v>
      </c>
      <c r="C26" s="3" t="s">
        <v>36</v>
      </c>
      <c r="D26" s="2" t="s">
        <v>49</v>
      </c>
      <c r="E26" s="23">
        <v>1</v>
      </c>
      <c r="F26" s="2" t="s">
        <v>50</v>
      </c>
      <c r="G26" s="21">
        <v>905000</v>
      </c>
      <c r="H26" s="22">
        <f t="shared" si="0"/>
        <v>905000</v>
      </c>
      <c r="I26" s="6" t="s">
        <v>17</v>
      </c>
      <c r="J26" s="9" t="s">
        <v>52</v>
      </c>
    </row>
    <row r="27" spans="1:10" s="20" customFormat="1" ht="51.75" customHeight="1" x14ac:dyDescent="0.25">
      <c r="A27" s="9">
        <v>17</v>
      </c>
      <c r="B27" s="2" t="s">
        <v>68</v>
      </c>
      <c r="C27" s="3" t="s">
        <v>19</v>
      </c>
      <c r="D27" s="2" t="s">
        <v>375</v>
      </c>
      <c r="E27" s="23">
        <v>5</v>
      </c>
      <c r="F27" s="2" t="s">
        <v>50</v>
      </c>
      <c r="G27" s="21">
        <v>236673</v>
      </c>
      <c r="H27" s="22">
        <f t="shared" si="0"/>
        <v>1183365</v>
      </c>
      <c r="I27" s="6" t="s">
        <v>17</v>
      </c>
      <c r="J27" s="9" t="s">
        <v>372</v>
      </c>
    </row>
    <row r="28" spans="1:10" s="20" customFormat="1" ht="51.75" customHeight="1" x14ac:dyDescent="0.25">
      <c r="A28" s="9">
        <v>18</v>
      </c>
      <c r="B28" s="2" t="s">
        <v>69</v>
      </c>
      <c r="C28" s="3" t="s">
        <v>19</v>
      </c>
      <c r="D28" s="2" t="s">
        <v>70</v>
      </c>
      <c r="E28" s="23">
        <v>1</v>
      </c>
      <c r="F28" s="2" t="s">
        <v>50</v>
      </c>
      <c r="G28" s="21">
        <v>1741072</v>
      </c>
      <c r="H28" s="22">
        <f t="shared" si="0"/>
        <v>1741072</v>
      </c>
      <c r="I28" s="6" t="s">
        <v>17</v>
      </c>
      <c r="J28" s="9" t="s">
        <v>52</v>
      </c>
    </row>
    <row r="29" spans="1:10" s="20" customFormat="1" ht="69.75" customHeight="1" x14ac:dyDescent="0.25">
      <c r="A29" s="9">
        <v>19</v>
      </c>
      <c r="B29" s="2" t="s">
        <v>75</v>
      </c>
      <c r="C29" s="3" t="s">
        <v>36</v>
      </c>
      <c r="D29" s="2" t="s">
        <v>74</v>
      </c>
      <c r="E29" s="23">
        <v>1</v>
      </c>
      <c r="F29" s="2" t="s">
        <v>50</v>
      </c>
      <c r="G29" s="21">
        <v>141900</v>
      </c>
      <c r="H29" s="22">
        <f t="shared" si="0"/>
        <v>141900</v>
      </c>
      <c r="I29" s="6" t="s">
        <v>17</v>
      </c>
      <c r="J29" s="9" t="s">
        <v>52</v>
      </c>
    </row>
    <row r="30" spans="1:10" s="20" customFormat="1" ht="51.75" customHeight="1" x14ac:dyDescent="0.25">
      <c r="A30" s="9">
        <v>20</v>
      </c>
      <c r="B30" s="2" t="s">
        <v>76</v>
      </c>
      <c r="C30" s="3" t="s">
        <v>36</v>
      </c>
      <c r="D30" s="2" t="s">
        <v>49</v>
      </c>
      <c r="E30" s="23">
        <v>1</v>
      </c>
      <c r="F30" s="2" t="s">
        <v>50</v>
      </c>
      <c r="G30" s="21">
        <v>2083929</v>
      </c>
      <c r="H30" s="22">
        <f t="shared" si="0"/>
        <v>2083929</v>
      </c>
      <c r="I30" s="6" t="s">
        <v>17</v>
      </c>
      <c r="J30" s="9" t="s">
        <v>77</v>
      </c>
    </row>
    <row r="31" spans="1:10" s="20" customFormat="1" ht="51.75" customHeight="1" x14ac:dyDescent="0.25">
      <c r="A31" s="9">
        <v>21</v>
      </c>
      <c r="B31" s="2" t="s">
        <v>78</v>
      </c>
      <c r="C31" s="3" t="s">
        <v>19</v>
      </c>
      <c r="D31" s="2" t="s">
        <v>79</v>
      </c>
      <c r="E31" s="23">
        <v>1</v>
      </c>
      <c r="F31" s="2" t="s">
        <v>82</v>
      </c>
      <c r="G31" s="21">
        <v>535715</v>
      </c>
      <c r="H31" s="22">
        <f t="shared" si="0"/>
        <v>535715</v>
      </c>
      <c r="I31" s="6" t="s">
        <v>17</v>
      </c>
      <c r="J31" s="9" t="s">
        <v>77</v>
      </c>
    </row>
    <row r="32" spans="1:10" s="20" customFormat="1" ht="51.75" customHeight="1" x14ac:dyDescent="0.25">
      <c r="A32" s="9">
        <v>22</v>
      </c>
      <c r="B32" s="2" t="s">
        <v>83</v>
      </c>
      <c r="C32" s="3" t="s">
        <v>19</v>
      </c>
      <c r="D32" s="2" t="s">
        <v>80</v>
      </c>
      <c r="E32" s="23">
        <v>1</v>
      </c>
      <c r="F32" s="2" t="s">
        <v>82</v>
      </c>
      <c r="G32" s="21">
        <v>3433867</v>
      </c>
      <c r="H32" s="22">
        <f t="shared" si="0"/>
        <v>3433867</v>
      </c>
      <c r="I32" s="6" t="s">
        <v>17</v>
      </c>
      <c r="J32" s="9" t="s">
        <v>52</v>
      </c>
    </row>
    <row r="33" spans="1:10" s="20" customFormat="1" ht="51.75" customHeight="1" x14ac:dyDescent="0.25">
      <c r="A33" s="9">
        <v>23</v>
      </c>
      <c r="B33" s="2" t="s">
        <v>84</v>
      </c>
      <c r="C33" s="3" t="s">
        <v>19</v>
      </c>
      <c r="D33" s="2" t="s">
        <v>81</v>
      </c>
      <c r="E33" s="23">
        <v>2</v>
      </c>
      <c r="F33" s="2" t="s">
        <v>50</v>
      </c>
      <c r="G33" s="21">
        <v>114840</v>
      </c>
      <c r="H33" s="22">
        <f t="shared" si="0"/>
        <v>229680</v>
      </c>
      <c r="I33" s="6" t="s">
        <v>17</v>
      </c>
      <c r="J33" s="9" t="s">
        <v>52</v>
      </c>
    </row>
    <row r="34" spans="1:10" s="20" customFormat="1" ht="51.75" customHeight="1" x14ac:dyDescent="0.25">
      <c r="A34" s="9">
        <v>24</v>
      </c>
      <c r="B34" s="2" t="s">
        <v>85</v>
      </c>
      <c r="C34" s="3" t="s">
        <v>19</v>
      </c>
      <c r="D34" s="2" t="s">
        <v>86</v>
      </c>
      <c r="E34" s="23">
        <v>2</v>
      </c>
      <c r="F34" s="2" t="s">
        <v>50</v>
      </c>
      <c r="G34" s="21">
        <v>312500</v>
      </c>
      <c r="H34" s="22">
        <f t="shared" si="0"/>
        <v>625000</v>
      </c>
      <c r="I34" s="6" t="s">
        <v>17</v>
      </c>
      <c r="J34" s="9" t="s">
        <v>77</v>
      </c>
    </row>
    <row r="35" spans="1:10" s="20" customFormat="1" ht="69.75" customHeight="1" x14ac:dyDescent="0.25">
      <c r="A35" s="9">
        <v>25</v>
      </c>
      <c r="B35" s="2" t="s">
        <v>87</v>
      </c>
      <c r="C35" s="3" t="s">
        <v>36</v>
      </c>
      <c r="D35" s="2" t="s">
        <v>88</v>
      </c>
      <c r="E35" s="23">
        <v>1</v>
      </c>
      <c r="F35" s="2" t="s">
        <v>50</v>
      </c>
      <c r="G35" s="21">
        <v>404125</v>
      </c>
      <c r="H35" s="22">
        <f t="shared" si="0"/>
        <v>404125</v>
      </c>
      <c r="I35" s="6" t="s">
        <v>17</v>
      </c>
      <c r="J35" s="9" t="s">
        <v>77</v>
      </c>
    </row>
    <row r="36" spans="1:10" s="20" customFormat="1" ht="51.75" customHeight="1" x14ac:dyDescent="0.25">
      <c r="A36" s="9">
        <v>26</v>
      </c>
      <c r="B36" s="2" t="s">
        <v>89</v>
      </c>
      <c r="C36" s="3" t="s">
        <v>36</v>
      </c>
      <c r="D36" s="2" t="s">
        <v>49</v>
      </c>
      <c r="E36" s="23">
        <v>1</v>
      </c>
      <c r="F36" s="2" t="s">
        <v>50</v>
      </c>
      <c r="G36" s="21">
        <v>530617.89</v>
      </c>
      <c r="H36" s="22">
        <f t="shared" si="0"/>
        <v>530617.89</v>
      </c>
      <c r="I36" s="6" t="s">
        <v>17</v>
      </c>
      <c r="J36" s="9" t="s">
        <v>77</v>
      </c>
    </row>
    <row r="37" spans="1:10" s="20" customFormat="1" ht="51.75" customHeight="1" x14ac:dyDescent="0.25">
      <c r="A37" s="9">
        <v>27</v>
      </c>
      <c r="B37" s="2" t="s">
        <v>90</v>
      </c>
      <c r="C37" s="3" t="s">
        <v>36</v>
      </c>
      <c r="D37" s="2" t="s">
        <v>49</v>
      </c>
      <c r="E37" s="23">
        <v>1</v>
      </c>
      <c r="F37" s="2" t="s">
        <v>50</v>
      </c>
      <c r="G37" s="21">
        <v>828000</v>
      </c>
      <c r="H37" s="22">
        <f t="shared" si="0"/>
        <v>828000</v>
      </c>
      <c r="I37" s="6" t="s">
        <v>17</v>
      </c>
      <c r="J37" s="9" t="s">
        <v>77</v>
      </c>
    </row>
    <row r="38" spans="1:10" s="20" customFormat="1" ht="51.75" customHeight="1" x14ac:dyDescent="0.25">
      <c r="A38" s="9">
        <v>28</v>
      </c>
      <c r="B38" s="2" t="s">
        <v>91</v>
      </c>
      <c r="C38" s="3" t="s">
        <v>36</v>
      </c>
      <c r="D38" s="2" t="s">
        <v>49</v>
      </c>
      <c r="E38" s="23">
        <v>1</v>
      </c>
      <c r="F38" s="2" t="s">
        <v>50</v>
      </c>
      <c r="G38" s="21">
        <v>1932984</v>
      </c>
      <c r="H38" s="22">
        <f t="shared" si="0"/>
        <v>1932984</v>
      </c>
      <c r="I38" s="6" t="s">
        <v>17</v>
      </c>
      <c r="J38" s="9" t="s">
        <v>77</v>
      </c>
    </row>
    <row r="39" spans="1:10" s="20" customFormat="1" ht="51.75" customHeight="1" x14ac:dyDescent="0.25">
      <c r="A39" s="9">
        <v>29</v>
      </c>
      <c r="B39" s="2" t="s">
        <v>92</v>
      </c>
      <c r="C39" s="3" t="s">
        <v>36</v>
      </c>
      <c r="D39" s="2" t="s">
        <v>93</v>
      </c>
      <c r="E39" s="23">
        <v>1</v>
      </c>
      <c r="F39" s="2" t="s">
        <v>50</v>
      </c>
      <c r="G39" s="21">
        <v>2776117</v>
      </c>
      <c r="H39" s="22">
        <f t="shared" si="0"/>
        <v>2776117</v>
      </c>
      <c r="I39" s="6" t="s">
        <v>17</v>
      </c>
      <c r="J39" s="9" t="s">
        <v>77</v>
      </c>
    </row>
    <row r="40" spans="1:10" s="20" customFormat="1" ht="51.75" customHeight="1" x14ac:dyDescent="0.25">
      <c r="A40" s="9">
        <v>30</v>
      </c>
      <c r="B40" s="2" t="s">
        <v>94</v>
      </c>
      <c r="C40" s="3" t="s">
        <v>36</v>
      </c>
      <c r="D40" s="2" t="s">
        <v>93</v>
      </c>
      <c r="E40" s="23">
        <v>1</v>
      </c>
      <c r="F40" s="2" t="s">
        <v>50</v>
      </c>
      <c r="G40" s="21">
        <v>2393750</v>
      </c>
      <c r="H40" s="22">
        <f t="shared" si="0"/>
        <v>2393750</v>
      </c>
      <c r="I40" s="6" t="s">
        <v>17</v>
      </c>
      <c r="J40" s="9" t="s">
        <v>77</v>
      </c>
    </row>
    <row r="41" spans="1:10" s="20" customFormat="1" ht="51.75" customHeight="1" x14ac:dyDescent="0.25">
      <c r="A41" s="9">
        <v>31</v>
      </c>
      <c r="B41" s="2" t="s">
        <v>95</v>
      </c>
      <c r="C41" s="3" t="s">
        <v>36</v>
      </c>
      <c r="D41" s="2" t="s">
        <v>93</v>
      </c>
      <c r="E41" s="23">
        <v>1</v>
      </c>
      <c r="F41" s="2" t="s">
        <v>50</v>
      </c>
      <c r="G41" s="21">
        <v>525295</v>
      </c>
      <c r="H41" s="22">
        <f t="shared" si="0"/>
        <v>525295</v>
      </c>
      <c r="I41" s="6" t="s">
        <v>17</v>
      </c>
      <c r="J41" s="9" t="s">
        <v>77</v>
      </c>
    </row>
    <row r="42" spans="1:10" s="20" customFormat="1" x14ac:dyDescent="0.25">
      <c r="A42" s="9">
        <v>32</v>
      </c>
      <c r="B42" s="2" t="s">
        <v>124</v>
      </c>
      <c r="C42" s="3"/>
      <c r="D42" s="24"/>
      <c r="E42" s="23"/>
      <c r="F42" s="2"/>
      <c r="G42" s="21"/>
      <c r="H42" s="22">
        <f t="shared" si="0"/>
        <v>0</v>
      </c>
      <c r="I42" s="6"/>
      <c r="J42" s="9"/>
    </row>
    <row r="43" spans="1:10" s="20" customFormat="1" ht="51.75" customHeight="1" x14ac:dyDescent="0.25">
      <c r="A43" s="9">
        <v>33</v>
      </c>
      <c r="B43" s="2" t="s">
        <v>96</v>
      </c>
      <c r="C43" s="3" t="s">
        <v>97</v>
      </c>
      <c r="D43" s="2" t="s">
        <v>98</v>
      </c>
      <c r="E43" s="23">
        <v>1</v>
      </c>
      <c r="F43" s="2" t="s">
        <v>50</v>
      </c>
      <c r="G43" s="21">
        <v>95089286</v>
      </c>
      <c r="H43" s="22">
        <f t="shared" si="0"/>
        <v>95089286</v>
      </c>
      <c r="I43" s="6" t="s">
        <v>17</v>
      </c>
      <c r="J43" s="9" t="s">
        <v>77</v>
      </c>
    </row>
    <row r="44" spans="1:10" s="20" customFormat="1" ht="51.75" customHeight="1" x14ac:dyDescent="0.25">
      <c r="A44" s="9">
        <v>34</v>
      </c>
      <c r="B44" s="2" t="s">
        <v>99</v>
      </c>
      <c r="C44" s="3" t="s">
        <v>19</v>
      </c>
      <c r="D44" s="2" t="s">
        <v>100</v>
      </c>
      <c r="E44" s="23">
        <v>2</v>
      </c>
      <c r="F44" s="2" t="s">
        <v>50</v>
      </c>
      <c r="G44" s="21">
        <v>462635</v>
      </c>
      <c r="H44" s="22">
        <f t="shared" si="0"/>
        <v>925270</v>
      </c>
      <c r="I44" s="6" t="s">
        <v>17</v>
      </c>
      <c r="J44" s="9" t="s">
        <v>77</v>
      </c>
    </row>
    <row r="45" spans="1:10" s="20" customFormat="1" ht="51.75" customHeight="1" x14ac:dyDescent="0.25">
      <c r="A45" s="9">
        <v>35</v>
      </c>
      <c r="B45" s="2" t="s">
        <v>101</v>
      </c>
      <c r="C45" s="3" t="s">
        <v>36</v>
      </c>
      <c r="D45" s="2" t="s">
        <v>49</v>
      </c>
      <c r="E45" s="23">
        <v>1</v>
      </c>
      <c r="F45" s="2" t="s">
        <v>50</v>
      </c>
      <c r="G45" s="21">
        <v>600438</v>
      </c>
      <c r="H45" s="22">
        <f t="shared" si="0"/>
        <v>600438</v>
      </c>
      <c r="I45" s="6" t="s">
        <v>17</v>
      </c>
      <c r="J45" s="9" t="s">
        <v>77</v>
      </c>
    </row>
    <row r="46" spans="1:10" s="20" customFormat="1" ht="63.75" customHeight="1" x14ac:dyDescent="0.25">
      <c r="A46" s="1">
        <v>36</v>
      </c>
      <c r="B46" s="25" t="s">
        <v>102</v>
      </c>
      <c r="C46" s="3" t="s">
        <v>36</v>
      </c>
      <c r="D46" s="26" t="s">
        <v>103</v>
      </c>
      <c r="E46" s="27">
        <v>1</v>
      </c>
      <c r="F46" s="27" t="s">
        <v>50</v>
      </c>
      <c r="G46" s="28">
        <v>3928379</v>
      </c>
      <c r="H46" s="22">
        <f t="shared" si="0"/>
        <v>3928379</v>
      </c>
      <c r="I46" s="27" t="s">
        <v>17</v>
      </c>
      <c r="J46" s="9" t="s">
        <v>77</v>
      </c>
    </row>
    <row r="47" spans="1:10" s="20" customFormat="1" ht="78.75" customHeight="1" x14ac:dyDescent="0.25">
      <c r="A47" s="1">
        <v>37</v>
      </c>
      <c r="B47" s="25" t="s">
        <v>104</v>
      </c>
      <c r="C47" s="3" t="s">
        <v>36</v>
      </c>
      <c r="D47" s="26" t="s">
        <v>105</v>
      </c>
      <c r="E47" s="27">
        <v>1</v>
      </c>
      <c r="F47" s="27" t="s">
        <v>50</v>
      </c>
      <c r="G47" s="28">
        <v>3352106</v>
      </c>
      <c r="H47" s="22">
        <f t="shared" si="0"/>
        <v>3352106</v>
      </c>
      <c r="I47" s="27" t="s">
        <v>17</v>
      </c>
      <c r="J47" s="9" t="s">
        <v>77</v>
      </c>
    </row>
    <row r="48" spans="1:10" s="20" customFormat="1" ht="78.75" customHeight="1" x14ac:dyDescent="0.25">
      <c r="A48" s="1">
        <v>38</v>
      </c>
      <c r="B48" s="2" t="s">
        <v>106</v>
      </c>
      <c r="C48" s="3" t="s">
        <v>19</v>
      </c>
      <c r="D48" s="4" t="s">
        <v>107</v>
      </c>
      <c r="E48" s="6">
        <v>1</v>
      </c>
      <c r="F48" s="6" t="s">
        <v>50</v>
      </c>
      <c r="G48" s="28">
        <v>2053572</v>
      </c>
      <c r="H48" s="22">
        <f t="shared" si="0"/>
        <v>2053572</v>
      </c>
      <c r="I48" s="6" t="s">
        <v>17</v>
      </c>
      <c r="J48" s="9" t="s">
        <v>77</v>
      </c>
    </row>
    <row r="49" spans="1:10" s="20" customFormat="1" ht="75" x14ac:dyDescent="0.25">
      <c r="A49" s="1">
        <v>39</v>
      </c>
      <c r="B49" s="25" t="s">
        <v>109</v>
      </c>
      <c r="C49" s="3" t="s">
        <v>36</v>
      </c>
      <c r="D49" s="26" t="s">
        <v>110</v>
      </c>
      <c r="E49" s="27">
        <v>1</v>
      </c>
      <c r="F49" s="27" t="s">
        <v>50</v>
      </c>
      <c r="G49" s="28">
        <v>5820768</v>
      </c>
      <c r="H49" s="22">
        <f t="shared" si="0"/>
        <v>5820768</v>
      </c>
      <c r="I49" s="27" t="s">
        <v>17</v>
      </c>
      <c r="J49" s="9" t="s">
        <v>108</v>
      </c>
    </row>
    <row r="50" spans="1:10" s="20" customFormat="1" ht="75" x14ac:dyDescent="0.25">
      <c r="A50" s="1">
        <v>40</v>
      </c>
      <c r="B50" s="25" t="s">
        <v>111</v>
      </c>
      <c r="C50" s="3" t="s">
        <v>36</v>
      </c>
      <c r="D50" s="26" t="s">
        <v>110</v>
      </c>
      <c r="E50" s="27">
        <v>1</v>
      </c>
      <c r="F50" s="27" t="s">
        <v>50</v>
      </c>
      <c r="G50" s="28">
        <v>8525678</v>
      </c>
      <c r="H50" s="22">
        <f t="shared" si="0"/>
        <v>8525678</v>
      </c>
      <c r="I50" s="27" t="s">
        <v>17</v>
      </c>
      <c r="J50" s="9" t="s">
        <v>108</v>
      </c>
    </row>
    <row r="51" spans="1:10" s="20" customFormat="1" ht="30" x14ac:dyDescent="0.25">
      <c r="A51" s="1">
        <v>41</v>
      </c>
      <c r="B51" s="3" t="s">
        <v>112</v>
      </c>
      <c r="C51" s="3" t="s">
        <v>19</v>
      </c>
      <c r="D51" s="26" t="s">
        <v>114</v>
      </c>
      <c r="E51" s="27">
        <v>1</v>
      </c>
      <c r="F51" s="27" t="s">
        <v>50</v>
      </c>
      <c r="G51" s="28">
        <v>2750000</v>
      </c>
      <c r="H51" s="22">
        <f t="shared" si="0"/>
        <v>2750000</v>
      </c>
      <c r="I51" s="27" t="s">
        <v>17</v>
      </c>
      <c r="J51" s="9" t="s">
        <v>77</v>
      </c>
    </row>
    <row r="52" spans="1:10" s="20" customFormat="1" ht="45" x14ac:dyDescent="0.25">
      <c r="A52" s="1">
        <v>42</v>
      </c>
      <c r="B52" s="3" t="s">
        <v>113</v>
      </c>
      <c r="C52" s="3" t="s">
        <v>19</v>
      </c>
      <c r="D52" s="26" t="s">
        <v>115</v>
      </c>
      <c r="E52" s="27">
        <v>1</v>
      </c>
      <c r="F52" s="27" t="s">
        <v>50</v>
      </c>
      <c r="G52" s="28">
        <v>6850000</v>
      </c>
      <c r="H52" s="22">
        <f t="shared" si="0"/>
        <v>6850000</v>
      </c>
      <c r="I52" s="27" t="s">
        <v>17</v>
      </c>
      <c r="J52" s="9" t="s">
        <v>77</v>
      </c>
    </row>
    <row r="53" spans="1:10" s="20" customFormat="1" ht="75" x14ac:dyDescent="0.25">
      <c r="A53" s="1">
        <v>43</v>
      </c>
      <c r="B53" s="25" t="s">
        <v>116</v>
      </c>
      <c r="C53" s="3" t="s">
        <v>36</v>
      </c>
      <c r="D53" s="26" t="s">
        <v>105</v>
      </c>
      <c r="E53" s="27">
        <v>1</v>
      </c>
      <c r="F53" s="27" t="s">
        <v>50</v>
      </c>
      <c r="G53" s="28">
        <v>8757138</v>
      </c>
      <c r="H53" s="22">
        <f t="shared" si="0"/>
        <v>8757138</v>
      </c>
      <c r="I53" s="27" t="s">
        <v>17</v>
      </c>
      <c r="J53" s="9" t="s">
        <v>108</v>
      </c>
    </row>
    <row r="54" spans="1:10" s="20" customFormat="1" ht="45" x14ac:dyDescent="0.25">
      <c r="A54" s="1">
        <v>44</v>
      </c>
      <c r="B54" s="25" t="s">
        <v>117</v>
      </c>
      <c r="C54" s="3" t="s">
        <v>36</v>
      </c>
      <c r="D54" s="26" t="s">
        <v>118</v>
      </c>
      <c r="E54" s="27">
        <v>1</v>
      </c>
      <c r="F54" s="27" t="s">
        <v>50</v>
      </c>
      <c r="G54" s="28">
        <v>4882047</v>
      </c>
      <c r="H54" s="22">
        <f t="shared" si="0"/>
        <v>4882047</v>
      </c>
      <c r="I54" s="27" t="s">
        <v>17</v>
      </c>
      <c r="J54" s="9" t="s">
        <v>108</v>
      </c>
    </row>
    <row r="55" spans="1:10" s="20" customFormat="1" ht="51.75" customHeight="1" x14ac:dyDescent="0.25">
      <c r="A55" s="9">
        <v>45</v>
      </c>
      <c r="B55" s="2" t="s">
        <v>119</v>
      </c>
      <c r="C55" s="3" t="s">
        <v>19</v>
      </c>
      <c r="D55" s="2" t="s">
        <v>120</v>
      </c>
      <c r="E55" s="23">
        <v>1</v>
      </c>
      <c r="F55" s="2" t="s">
        <v>50</v>
      </c>
      <c r="G55" s="21">
        <v>1785715</v>
      </c>
      <c r="H55" s="22">
        <f t="shared" si="0"/>
        <v>1785715</v>
      </c>
      <c r="I55" s="6" t="s">
        <v>17</v>
      </c>
      <c r="J55" s="9" t="s">
        <v>108</v>
      </c>
    </row>
    <row r="56" spans="1:10" s="20" customFormat="1" ht="75" x14ac:dyDescent="0.25">
      <c r="A56" s="1">
        <v>46</v>
      </c>
      <c r="B56" s="25" t="s">
        <v>121</v>
      </c>
      <c r="C56" s="3" t="s">
        <v>36</v>
      </c>
      <c r="D56" s="26" t="s">
        <v>122</v>
      </c>
      <c r="E56" s="27">
        <v>1</v>
      </c>
      <c r="F56" s="27" t="s">
        <v>50</v>
      </c>
      <c r="G56" s="28">
        <v>5425986.6100000003</v>
      </c>
      <c r="H56" s="22">
        <f t="shared" si="0"/>
        <v>5425986.6100000003</v>
      </c>
      <c r="I56" s="27" t="s">
        <v>17</v>
      </c>
      <c r="J56" s="9" t="s">
        <v>108</v>
      </c>
    </row>
    <row r="57" spans="1:10" s="20" customFormat="1" ht="45" x14ac:dyDescent="0.25">
      <c r="A57" s="1">
        <v>47</v>
      </c>
      <c r="B57" s="25" t="s">
        <v>123</v>
      </c>
      <c r="C57" s="3" t="s">
        <v>36</v>
      </c>
      <c r="D57" s="26" t="s">
        <v>55</v>
      </c>
      <c r="E57" s="27">
        <v>1</v>
      </c>
      <c r="F57" s="27" t="s">
        <v>50</v>
      </c>
      <c r="G57" s="28">
        <v>7580250</v>
      </c>
      <c r="H57" s="22">
        <f t="shared" si="0"/>
        <v>7580250</v>
      </c>
      <c r="I57" s="27" t="s">
        <v>17</v>
      </c>
      <c r="J57" s="9" t="s">
        <v>108</v>
      </c>
    </row>
    <row r="58" spans="1:10" s="20" customFormat="1" ht="51.75" customHeight="1" x14ac:dyDescent="0.25">
      <c r="A58" s="9">
        <v>48</v>
      </c>
      <c r="B58" s="2" t="s">
        <v>125</v>
      </c>
      <c r="C58" s="3" t="s">
        <v>97</v>
      </c>
      <c r="D58" s="2" t="s">
        <v>126</v>
      </c>
      <c r="E58" s="23">
        <v>1</v>
      </c>
      <c r="F58" s="2" t="s">
        <v>50</v>
      </c>
      <c r="G58" s="21">
        <v>28082152.68</v>
      </c>
      <c r="H58" s="22">
        <f t="shared" si="0"/>
        <v>28082152.68</v>
      </c>
      <c r="I58" s="6" t="s">
        <v>17</v>
      </c>
      <c r="J58" s="9" t="s">
        <v>108</v>
      </c>
    </row>
    <row r="59" spans="1:10" s="20" customFormat="1" ht="51.75" customHeight="1" x14ac:dyDescent="0.25">
      <c r="A59" s="9">
        <v>49</v>
      </c>
      <c r="B59" s="2" t="s">
        <v>127</v>
      </c>
      <c r="C59" s="3" t="s">
        <v>36</v>
      </c>
      <c r="D59" s="2" t="s">
        <v>49</v>
      </c>
      <c r="E59" s="23">
        <v>1</v>
      </c>
      <c r="F59" s="2" t="s">
        <v>50</v>
      </c>
      <c r="G59" s="21">
        <v>7710211</v>
      </c>
      <c r="H59" s="22">
        <f t="shared" si="0"/>
        <v>7710211</v>
      </c>
      <c r="I59" s="6" t="s">
        <v>17</v>
      </c>
      <c r="J59" s="9" t="s">
        <v>108</v>
      </c>
    </row>
    <row r="60" spans="1:10" s="20" customFormat="1" ht="75" x14ac:dyDescent="0.25">
      <c r="A60" s="1">
        <v>50</v>
      </c>
      <c r="B60" s="25" t="s">
        <v>128</v>
      </c>
      <c r="C60" s="3" t="s">
        <v>36</v>
      </c>
      <c r="D60" s="26" t="s">
        <v>129</v>
      </c>
      <c r="E60" s="27">
        <v>1</v>
      </c>
      <c r="F60" s="27" t="s">
        <v>50</v>
      </c>
      <c r="G60" s="28">
        <v>1284392</v>
      </c>
      <c r="H60" s="22">
        <f t="shared" si="0"/>
        <v>1284392</v>
      </c>
      <c r="I60" s="27" t="s">
        <v>17</v>
      </c>
      <c r="J60" s="9" t="s">
        <v>108</v>
      </c>
    </row>
    <row r="61" spans="1:10" s="20" customFormat="1" ht="30" x14ac:dyDescent="0.25">
      <c r="A61" s="1">
        <v>51</v>
      </c>
      <c r="B61" s="25" t="s">
        <v>132</v>
      </c>
      <c r="C61" s="3" t="s">
        <v>19</v>
      </c>
      <c r="D61" s="26" t="s">
        <v>134</v>
      </c>
      <c r="E61" s="27">
        <v>1</v>
      </c>
      <c r="F61" s="27" t="s">
        <v>41</v>
      </c>
      <c r="G61" s="28">
        <v>441965</v>
      </c>
      <c r="H61" s="22">
        <f t="shared" si="0"/>
        <v>441965</v>
      </c>
      <c r="I61" s="27" t="s">
        <v>17</v>
      </c>
      <c r="J61" s="9" t="s">
        <v>108</v>
      </c>
    </row>
    <row r="62" spans="1:10" s="20" customFormat="1" ht="30" x14ac:dyDescent="0.25">
      <c r="A62" s="1">
        <v>52</v>
      </c>
      <c r="B62" s="25" t="s">
        <v>133</v>
      </c>
      <c r="C62" s="3" t="s">
        <v>19</v>
      </c>
      <c r="D62" s="26" t="s">
        <v>135</v>
      </c>
      <c r="E62" s="27">
        <v>1</v>
      </c>
      <c r="F62" s="27" t="s">
        <v>41</v>
      </c>
      <c r="G62" s="28">
        <v>249876</v>
      </c>
      <c r="H62" s="22">
        <f t="shared" si="0"/>
        <v>249876</v>
      </c>
      <c r="I62" s="27" t="s">
        <v>17</v>
      </c>
      <c r="J62" s="9" t="s">
        <v>108</v>
      </c>
    </row>
    <row r="63" spans="1:10" s="20" customFormat="1" ht="30" x14ac:dyDescent="0.25">
      <c r="A63" s="1">
        <v>53</v>
      </c>
      <c r="B63" s="25" t="s">
        <v>136</v>
      </c>
      <c r="C63" s="3" t="s">
        <v>19</v>
      </c>
      <c r="D63" s="26" t="s">
        <v>137</v>
      </c>
      <c r="E63" s="27">
        <v>3</v>
      </c>
      <c r="F63" s="27" t="s">
        <v>50</v>
      </c>
      <c r="G63" s="28">
        <v>540532</v>
      </c>
      <c r="H63" s="22">
        <f t="shared" si="0"/>
        <v>1621596</v>
      </c>
      <c r="I63" s="27" t="s">
        <v>17</v>
      </c>
      <c r="J63" s="9" t="s">
        <v>108</v>
      </c>
    </row>
    <row r="64" spans="1:10" s="20" customFormat="1" ht="45" x14ac:dyDescent="0.25">
      <c r="A64" s="1">
        <v>54</v>
      </c>
      <c r="B64" s="25" t="s">
        <v>138</v>
      </c>
      <c r="C64" s="3" t="s">
        <v>19</v>
      </c>
      <c r="D64" s="26" t="s">
        <v>139</v>
      </c>
      <c r="E64" s="27">
        <v>3</v>
      </c>
      <c r="F64" s="27" t="s">
        <v>50</v>
      </c>
      <c r="G64" s="28">
        <v>561937.5</v>
      </c>
      <c r="H64" s="22">
        <f t="shared" si="0"/>
        <v>1685812.5</v>
      </c>
      <c r="I64" s="27" t="s">
        <v>17</v>
      </c>
      <c r="J64" s="9" t="s">
        <v>108</v>
      </c>
    </row>
    <row r="65" spans="1:10" s="20" customFormat="1" ht="51.75" customHeight="1" x14ac:dyDescent="0.25">
      <c r="A65" s="9">
        <v>55</v>
      </c>
      <c r="B65" s="2" t="s">
        <v>140</v>
      </c>
      <c r="C65" s="3" t="s">
        <v>97</v>
      </c>
      <c r="D65" s="2" t="s">
        <v>141</v>
      </c>
      <c r="E65" s="23">
        <v>1</v>
      </c>
      <c r="F65" s="2" t="s">
        <v>50</v>
      </c>
      <c r="G65" s="21">
        <v>15178572</v>
      </c>
      <c r="H65" s="22">
        <f t="shared" si="0"/>
        <v>15178572</v>
      </c>
      <c r="I65" s="6" t="s">
        <v>17</v>
      </c>
      <c r="J65" s="9" t="s">
        <v>108</v>
      </c>
    </row>
    <row r="66" spans="1:10" s="20" customFormat="1" ht="60" x14ac:dyDescent="0.25">
      <c r="A66" s="9">
        <v>56</v>
      </c>
      <c r="B66" s="2" t="s">
        <v>142</v>
      </c>
      <c r="C66" s="3" t="s">
        <v>36</v>
      </c>
      <c r="D66" s="2" t="s">
        <v>88</v>
      </c>
      <c r="E66" s="23">
        <v>1</v>
      </c>
      <c r="F66" s="2" t="s">
        <v>50</v>
      </c>
      <c r="G66" s="21">
        <v>415626</v>
      </c>
      <c r="H66" s="22">
        <f t="shared" si="0"/>
        <v>415626</v>
      </c>
      <c r="I66" s="6" t="s">
        <v>17</v>
      </c>
      <c r="J66" s="9" t="s">
        <v>108</v>
      </c>
    </row>
    <row r="67" spans="1:10" s="20" customFormat="1" ht="51.75" customHeight="1" x14ac:dyDescent="0.25">
      <c r="A67" s="9">
        <v>57</v>
      </c>
      <c r="B67" s="2" t="s">
        <v>143</v>
      </c>
      <c r="C67" s="3" t="s">
        <v>19</v>
      </c>
      <c r="D67" s="2" t="s">
        <v>144</v>
      </c>
      <c r="E67" s="23">
        <v>2</v>
      </c>
      <c r="F67" s="2" t="s">
        <v>41</v>
      </c>
      <c r="G67" s="21">
        <v>100447</v>
      </c>
      <c r="H67" s="22">
        <f t="shared" si="0"/>
        <v>200894</v>
      </c>
      <c r="I67" s="6" t="s">
        <v>17</v>
      </c>
      <c r="J67" s="9" t="s">
        <v>108</v>
      </c>
    </row>
    <row r="68" spans="1:10" s="20" customFormat="1" ht="165" x14ac:dyDescent="0.25">
      <c r="A68" s="9">
        <v>58</v>
      </c>
      <c r="B68" s="2" t="s">
        <v>145</v>
      </c>
      <c r="C68" s="3" t="s">
        <v>36</v>
      </c>
      <c r="D68" s="2" t="s">
        <v>146</v>
      </c>
      <c r="E68" s="23">
        <v>1</v>
      </c>
      <c r="F68" s="2" t="s">
        <v>50</v>
      </c>
      <c r="G68" s="21">
        <v>290000</v>
      </c>
      <c r="H68" s="22">
        <f t="shared" si="0"/>
        <v>290000</v>
      </c>
      <c r="I68" s="6" t="s">
        <v>17</v>
      </c>
      <c r="J68" s="9" t="s">
        <v>108</v>
      </c>
    </row>
    <row r="69" spans="1:10" s="20" customFormat="1" ht="90" x14ac:dyDescent="0.25">
      <c r="A69" s="1">
        <v>59</v>
      </c>
      <c r="B69" s="25" t="s">
        <v>150</v>
      </c>
      <c r="C69" s="3" t="s">
        <v>36</v>
      </c>
      <c r="D69" s="26" t="s">
        <v>151</v>
      </c>
      <c r="E69" s="27">
        <v>1</v>
      </c>
      <c r="F69" s="27" t="s">
        <v>50</v>
      </c>
      <c r="G69" s="28">
        <v>497286</v>
      </c>
      <c r="H69" s="22">
        <f t="shared" si="0"/>
        <v>497286</v>
      </c>
      <c r="I69" s="27" t="s">
        <v>17</v>
      </c>
      <c r="J69" s="9" t="s">
        <v>108</v>
      </c>
    </row>
    <row r="70" spans="1:10" s="20" customFormat="1" ht="75" x14ac:dyDescent="0.25">
      <c r="A70" s="1">
        <v>60</v>
      </c>
      <c r="B70" s="25" t="s">
        <v>147</v>
      </c>
      <c r="C70" s="3" t="s">
        <v>36</v>
      </c>
      <c r="D70" s="26" t="s">
        <v>148</v>
      </c>
      <c r="E70" s="27">
        <v>1</v>
      </c>
      <c r="F70" s="27" t="s">
        <v>50</v>
      </c>
      <c r="G70" s="28">
        <v>3185625</v>
      </c>
      <c r="H70" s="22">
        <f t="shared" si="0"/>
        <v>3185625</v>
      </c>
      <c r="I70" s="27" t="s">
        <v>17</v>
      </c>
      <c r="J70" s="9" t="s">
        <v>108</v>
      </c>
    </row>
    <row r="71" spans="1:10" s="20" customFormat="1" ht="45" x14ac:dyDescent="0.25">
      <c r="A71" s="1">
        <v>61</v>
      </c>
      <c r="B71" s="25" t="s">
        <v>149</v>
      </c>
      <c r="C71" s="3" t="s">
        <v>36</v>
      </c>
      <c r="D71" s="26" t="s">
        <v>55</v>
      </c>
      <c r="E71" s="27">
        <v>1</v>
      </c>
      <c r="F71" s="27" t="s">
        <v>50</v>
      </c>
      <c r="G71" s="28">
        <v>12095627.68</v>
      </c>
      <c r="H71" s="22">
        <f t="shared" si="0"/>
        <v>12095627.68</v>
      </c>
      <c r="I71" s="27" t="s">
        <v>17</v>
      </c>
      <c r="J71" s="9" t="s">
        <v>108</v>
      </c>
    </row>
    <row r="72" spans="1:10" s="20" customFormat="1" ht="75" x14ac:dyDescent="0.25">
      <c r="A72" s="1">
        <v>62</v>
      </c>
      <c r="B72" s="25" t="s">
        <v>152</v>
      </c>
      <c r="C72" s="3" t="s">
        <v>36</v>
      </c>
      <c r="D72" s="26" t="s">
        <v>153</v>
      </c>
      <c r="E72" s="27">
        <v>1</v>
      </c>
      <c r="F72" s="27" t="s">
        <v>50</v>
      </c>
      <c r="G72" s="28">
        <v>2238486</v>
      </c>
      <c r="H72" s="22">
        <f t="shared" si="0"/>
        <v>2238486</v>
      </c>
      <c r="I72" s="27" t="s">
        <v>17</v>
      </c>
      <c r="J72" s="9" t="s">
        <v>108</v>
      </c>
    </row>
    <row r="73" spans="1:10" s="20" customFormat="1" ht="45" x14ac:dyDescent="0.25">
      <c r="A73" s="1">
        <v>63</v>
      </c>
      <c r="B73" s="25" t="s">
        <v>154</v>
      </c>
      <c r="C73" s="3" t="s">
        <v>19</v>
      </c>
      <c r="D73" s="26" t="s">
        <v>155</v>
      </c>
      <c r="E73" s="27">
        <v>1</v>
      </c>
      <c r="F73" s="27" t="s">
        <v>156</v>
      </c>
      <c r="G73" s="28">
        <v>529018</v>
      </c>
      <c r="H73" s="22">
        <f t="shared" si="0"/>
        <v>529018</v>
      </c>
      <c r="I73" s="27" t="s">
        <v>17</v>
      </c>
      <c r="J73" s="9" t="s">
        <v>108</v>
      </c>
    </row>
    <row r="74" spans="1:10" s="20" customFormat="1" ht="45" x14ac:dyDescent="0.25">
      <c r="A74" s="1">
        <v>64</v>
      </c>
      <c r="B74" s="25" t="s">
        <v>157</v>
      </c>
      <c r="C74" s="3" t="s">
        <v>19</v>
      </c>
      <c r="D74" s="26" t="s">
        <v>158</v>
      </c>
      <c r="E74" s="27">
        <v>1</v>
      </c>
      <c r="F74" s="27" t="s">
        <v>156</v>
      </c>
      <c r="G74" s="28">
        <v>320090</v>
      </c>
      <c r="H74" s="22">
        <f t="shared" si="0"/>
        <v>320090</v>
      </c>
      <c r="I74" s="27" t="s">
        <v>17</v>
      </c>
      <c r="J74" s="9" t="s">
        <v>108</v>
      </c>
    </row>
    <row r="75" spans="1:10" s="20" customFormat="1" ht="45" x14ac:dyDescent="0.25">
      <c r="A75" s="1">
        <v>65</v>
      </c>
      <c r="B75" s="25" t="s">
        <v>159</v>
      </c>
      <c r="C75" s="3" t="s">
        <v>19</v>
      </c>
      <c r="D75" s="26" t="s">
        <v>160</v>
      </c>
      <c r="E75" s="27">
        <v>1</v>
      </c>
      <c r="F75" s="27" t="s">
        <v>156</v>
      </c>
      <c r="G75" s="28">
        <v>3673750</v>
      </c>
      <c r="H75" s="22">
        <f t="shared" si="0"/>
        <v>3673750</v>
      </c>
      <c r="I75" s="27" t="s">
        <v>17</v>
      </c>
      <c r="J75" s="9" t="s">
        <v>108</v>
      </c>
    </row>
    <row r="76" spans="1:10" s="20" customFormat="1" ht="45" x14ac:dyDescent="0.25">
      <c r="A76" s="1">
        <v>66</v>
      </c>
      <c r="B76" s="25" t="s">
        <v>161</v>
      </c>
      <c r="C76" s="3" t="s">
        <v>19</v>
      </c>
      <c r="D76" s="26" t="s">
        <v>162</v>
      </c>
      <c r="E76" s="27">
        <v>1</v>
      </c>
      <c r="F76" s="27" t="s">
        <v>156</v>
      </c>
      <c r="G76" s="28">
        <v>1491875</v>
      </c>
      <c r="H76" s="22">
        <f t="shared" ref="H76:H139" si="1">E76*G76</f>
        <v>1491875</v>
      </c>
      <c r="I76" s="27" t="s">
        <v>17</v>
      </c>
      <c r="J76" s="9" t="s">
        <v>108</v>
      </c>
    </row>
    <row r="77" spans="1:10" s="20" customFormat="1" ht="45" x14ac:dyDescent="0.25">
      <c r="A77" s="1">
        <v>67</v>
      </c>
      <c r="B77" s="25" t="s">
        <v>163</v>
      </c>
      <c r="C77" s="3" t="s">
        <v>19</v>
      </c>
      <c r="D77" s="26" t="s">
        <v>164</v>
      </c>
      <c r="E77" s="27">
        <v>1</v>
      </c>
      <c r="F77" s="27" t="s">
        <v>156</v>
      </c>
      <c r="G77" s="28">
        <v>1396608</v>
      </c>
      <c r="H77" s="22">
        <f t="shared" si="1"/>
        <v>1396608</v>
      </c>
      <c r="I77" s="27" t="s">
        <v>17</v>
      </c>
      <c r="J77" s="9" t="s">
        <v>108</v>
      </c>
    </row>
    <row r="78" spans="1:10" s="20" customFormat="1" ht="45" x14ac:dyDescent="0.25">
      <c r="A78" s="1">
        <v>68</v>
      </c>
      <c r="B78" s="25" t="s">
        <v>165</v>
      </c>
      <c r="C78" s="3" t="s">
        <v>19</v>
      </c>
      <c r="D78" s="26" t="s">
        <v>166</v>
      </c>
      <c r="E78" s="27">
        <v>1</v>
      </c>
      <c r="F78" s="27" t="s">
        <v>156</v>
      </c>
      <c r="G78" s="28">
        <v>480893</v>
      </c>
      <c r="H78" s="22">
        <f t="shared" si="1"/>
        <v>480893</v>
      </c>
      <c r="I78" s="27" t="s">
        <v>17</v>
      </c>
      <c r="J78" s="9" t="s">
        <v>108</v>
      </c>
    </row>
    <row r="79" spans="1:10" s="20" customFormat="1" ht="45" x14ac:dyDescent="0.25">
      <c r="A79" s="1">
        <v>69</v>
      </c>
      <c r="B79" s="25" t="s">
        <v>167</v>
      </c>
      <c r="C79" s="3" t="s">
        <v>19</v>
      </c>
      <c r="D79" s="26" t="s">
        <v>168</v>
      </c>
      <c r="E79" s="27">
        <v>1</v>
      </c>
      <c r="F79" s="27" t="s">
        <v>156</v>
      </c>
      <c r="G79" s="28">
        <v>336518</v>
      </c>
      <c r="H79" s="22">
        <f t="shared" si="1"/>
        <v>336518</v>
      </c>
      <c r="I79" s="27" t="s">
        <v>17</v>
      </c>
      <c r="J79" s="9" t="s">
        <v>108</v>
      </c>
    </row>
    <row r="80" spans="1:10" s="20" customFormat="1" ht="51.75" customHeight="1" x14ac:dyDescent="0.25">
      <c r="A80" s="9">
        <v>70</v>
      </c>
      <c r="B80" s="2" t="s">
        <v>169</v>
      </c>
      <c r="C80" s="3" t="s">
        <v>36</v>
      </c>
      <c r="D80" s="2" t="s">
        <v>49</v>
      </c>
      <c r="E80" s="23">
        <v>1</v>
      </c>
      <c r="F80" s="2" t="s">
        <v>50</v>
      </c>
      <c r="G80" s="21">
        <v>5038568</v>
      </c>
      <c r="H80" s="22">
        <f t="shared" si="1"/>
        <v>5038568</v>
      </c>
      <c r="I80" s="6" t="s">
        <v>17</v>
      </c>
      <c r="J80" s="9" t="s">
        <v>170</v>
      </c>
    </row>
    <row r="81" spans="1:10" s="20" customFormat="1" ht="75" x14ac:dyDescent="0.25">
      <c r="A81" s="1">
        <v>71</v>
      </c>
      <c r="B81" s="25" t="s">
        <v>171</v>
      </c>
      <c r="C81" s="3" t="s">
        <v>36</v>
      </c>
      <c r="D81" s="26" t="s">
        <v>172</v>
      </c>
      <c r="E81" s="27">
        <v>1</v>
      </c>
      <c r="F81" s="27" t="s">
        <v>50</v>
      </c>
      <c r="G81" s="28">
        <v>4889120</v>
      </c>
      <c r="H81" s="22">
        <f t="shared" si="1"/>
        <v>4889120</v>
      </c>
      <c r="I81" s="27" t="s">
        <v>17</v>
      </c>
      <c r="J81" s="9" t="s">
        <v>108</v>
      </c>
    </row>
    <row r="82" spans="1:10" s="20" customFormat="1" ht="75" x14ac:dyDescent="0.25">
      <c r="A82" s="1">
        <v>72</v>
      </c>
      <c r="B82" s="25" t="s">
        <v>173</v>
      </c>
      <c r="C82" s="3" t="s">
        <v>36</v>
      </c>
      <c r="D82" s="26" t="s">
        <v>172</v>
      </c>
      <c r="E82" s="27">
        <v>1</v>
      </c>
      <c r="F82" s="27" t="s">
        <v>50</v>
      </c>
      <c r="G82" s="28">
        <v>8209248</v>
      </c>
      <c r="H82" s="22">
        <f t="shared" si="1"/>
        <v>8209248</v>
      </c>
      <c r="I82" s="27" t="s">
        <v>17</v>
      </c>
      <c r="J82" s="9" t="s">
        <v>108</v>
      </c>
    </row>
    <row r="83" spans="1:10" s="20" customFormat="1" ht="30" x14ac:dyDescent="0.25">
      <c r="A83" s="1">
        <v>73</v>
      </c>
      <c r="B83" s="25" t="s">
        <v>184</v>
      </c>
      <c r="C83" s="3" t="s">
        <v>19</v>
      </c>
      <c r="D83" s="26" t="s">
        <v>174</v>
      </c>
      <c r="E83" s="27">
        <v>1</v>
      </c>
      <c r="F83" s="27" t="s">
        <v>50</v>
      </c>
      <c r="G83" s="28">
        <v>830358</v>
      </c>
      <c r="H83" s="22">
        <f t="shared" si="1"/>
        <v>830358</v>
      </c>
      <c r="I83" s="27" t="s">
        <v>17</v>
      </c>
      <c r="J83" s="9" t="s">
        <v>108</v>
      </c>
    </row>
    <row r="84" spans="1:10" s="20" customFormat="1" ht="75" x14ac:dyDescent="0.25">
      <c r="A84" s="1">
        <v>74</v>
      </c>
      <c r="B84" s="25" t="s">
        <v>175</v>
      </c>
      <c r="C84" s="3" t="s">
        <v>36</v>
      </c>
      <c r="D84" s="26" t="s">
        <v>110</v>
      </c>
      <c r="E84" s="27">
        <v>1</v>
      </c>
      <c r="F84" s="27" t="s">
        <v>50</v>
      </c>
      <c r="G84" s="28">
        <v>7035629</v>
      </c>
      <c r="H84" s="22">
        <f t="shared" si="1"/>
        <v>7035629</v>
      </c>
      <c r="I84" s="27" t="s">
        <v>17</v>
      </c>
      <c r="J84" s="9" t="s">
        <v>108</v>
      </c>
    </row>
    <row r="85" spans="1:10" s="20" customFormat="1" ht="78.75" customHeight="1" x14ac:dyDescent="0.25">
      <c r="A85" s="1">
        <v>75</v>
      </c>
      <c r="B85" s="25" t="s">
        <v>176</v>
      </c>
      <c r="C85" s="3" t="s">
        <v>36</v>
      </c>
      <c r="D85" s="26" t="s">
        <v>105</v>
      </c>
      <c r="E85" s="27">
        <v>1</v>
      </c>
      <c r="F85" s="27" t="s">
        <v>50</v>
      </c>
      <c r="G85" s="28">
        <v>2580338</v>
      </c>
      <c r="H85" s="22">
        <f t="shared" si="1"/>
        <v>2580338</v>
      </c>
      <c r="I85" s="27" t="s">
        <v>17</v>
      </c>
      <c r="J85" s="9" t="s">
        <v>170</v>
      </c>
    </row>
    <row r="86" spans="1:10" s="20" customFormat="1" ht="78.75" customHeight="1" x14ac:dyDescent="0.25">
      <c r="A86" s="1">
        <v>76</v>
      </c>
      <c r="B86" s="25" t="s">
        <v>177</v>
      </c>
      <c r="C86" s="3" t="s">
        <v>36</v>
      </c>
      <c r="D86" s="26" t="s">
        <v>105</v>
      </c>
      <c r="E86" s="27">
        <v>1</v>
      </c>
      <c r="F86" s="27" t="s">
        <v>50</v>
      </c>
      <c r="G86" s="28">
        <v>450661</v>
      </c>
      <c r="H86" s="22">
        <f t="shared" si="1"/>
        <v>450661</v>
      </c>
      <c r="I86" s="27" t="s">
        <v>17</v>
      </c>
      <c r="J86" s="9" t="s">
        <v>108</v>
      </c>
    </row>
    <row r="87" spans="1:10" s="20" customFormat="1" ht="78.75" customHeight="1" x14ac:dyDescent="0.25">
      <c r="A87" s="1">
        <v>77</v>
      </c>
      <c r="B87" s="25" t="s">
        <v>178</v>
      </c>
      <c r="C87" s="3" t="s">
        <v>36</v>
      </c>
      <c r="D87" s="26" t="s">
        <v>105</v>
      </c>
      <c r="E87" s="27">
        <v>1</v>
      </c>
      <c r="F87" s="27" t="s">
        <v>50</v>
      </c>
      <c r="G87" s="28">
        <v>190849</v>
      </c>
      <c r="H87" s="22">
        <f t="shared" si="1"/>
        <v>190849</v>
      </c>
      <c r="I87" s="27" t="s">
        <v>17</v>
      </c>
      <c r="J87" s="9" t="s">
        <v>108</v>
      </c>
    </row>
    <row r="88" spans="1:10" s="20" customFormat="1" ht="45" x14ac:dyDescent="0.25">
      <c r="A88" s="1">
        <v>78</v>
      </c>
      <c r="B88" s="25" t="s">
        <v>179</v>
      </c>
      <c r="C88" s="3" t="s">
        <v>36</v>
      </c>
      <c r="D88" s="26" t="s">
        <v>55</v>
      </c>
      <c r="E88" s="27">
        <v>1</v>
      </c>
      <c r="F88" s="27" t="s">
        <v>50</v>
      </c>
      <c r="G88" s="28">
        <v>2629122</v>
      </c>
      <c r="H88" s="22">
        <f t="shared" si="1"/>
        <v>2629122</v>
      </c>
      <c r="I88" s="27" t="s">
        <v>17</v>
      </c>
      <c r="J88" s="9" t="s">
        <v>108</v>
      </c>
    </row>
    <row r="89" spans="1:10" s="20" customFormat="1" ht="51.75" customHeight="1" x14ac:dyDescent="0.25">
      <c r="A89" s="9">
        <v>79</v>
      </c>
      <c r="B89" s="2" t="s">
        <v>180</v>
      </c>
      <c r="C89" s="3" t="s">
        <v>97</v>
      </c>
      <c r="D89" s="2" t="s">
        <v>181</v>
      </c>
      <c r="E89" s="23">
        <v>1</v>
      </c>
      <c r="F89" s="2" t="s">
        <v>50</v>
      </c>
      <c r="G89" s="21">
        <v>18710000</v>
      </c>
      <c r="H89" s="22">
        <f t="shared" si="1"/>
        <v>18710000</v>
      </c>
      <c r="I89" s="6" t="s">
        <v>17</v>
      </c>
      <c r="J89" s="9" t="s">
        <v>108</v>
      </c>
    </row>
    <row r="90" spans="1:10" s="20" customFormat="1" ht="45" x14ac:dyDescent="0.25">
      <c r="A90" s="1">
        <v>80</v>
      </c>
      <c r="B90" s="25" t="s">
        <v>182</v>
      </c>
      <c r="C90" s="3" t="s">
        <v>19</v>
      </c>
      <c r="D90" s="26" t="s">
        <v>183</v>
      </c>
      <c r="E90" s="27">
        <v>1</v>
      </c>
      <c r="F90" s="27" t="s">
        <v>50</v>
      </c>
      <c r="G90" s="28">
        <v>953744.64</v>
      </c>
      <c r="H90" s="22">
        <f t="shared" si="1"/>
        <v>953744.64</v>
      </c>
      <c r="I90" s="27" t="s">
        <v>17</v>
      </c>
      <c r="J90" s="9" t="s">
        <v>108</v>
      </c>
    </row>
    <row r="91" spans="1:10" ht="75" x14ac:dyDescent="0.25">
      <c r="A91" s="29">
        <v>81</v>
      </c>
      <c r="B91" s="9" t="s">
        <v>185</v>
      </c>
      <c r="C91" s="9" t="s">
        <v>19</v>
      </c>
      <c r="D91" s="9" t="s">
        <v>186</v>
      </c>
      <c r="E91" s="30">
        <v>1</v>
      </c>
      <c r="F91" s="31" t="s">
        <v>41</v>
      </c>
      <c r="G91" s="32">
        <f>75100/1.12</f>
        <v>67053.57142857142</v>
      </c>
      <c r="H91" s="22">
        <f t="shared" si="1"/>
        <v>67053.57142857142</v>
      </c>
      <c r="I91" s="33" t="s">
        <v>28</v>
      </c>
      <c r="J91" s="34" t="s">
        <v>170</v>
      </c>
    </row>
    <row r="92" spans="1:10" ht="60" x14ac:dyDescent="0.25">
      <c r="A92" s="29">
        <v>82</v>
      </c>
      <c r="B92" s="9" t="s">
        <v>187</v>
      </c>
      <c r="C92" s="9" t="s">
        <v>19</v>
      </c>
      <c r="D92" s="9" t="s">
        <v>189</v>
      </c>
      <c r="E92" s="30">
        <v>1</v>
      </c>
      <c r="F92" s="31" t="s">
        <v>41</v>
      </c>
      <c r="G92" s="32">
        <f>327600/1.12</f>
        <v>292500</v>
      </c>
      <c r="H92" s="22">
        <f t="shared" si="1"/>
        <v>292500</v>
      </c>
      <c r="I92" s="33" t="s">
        <v>28</v>
      </c>
      <c r="J92" s="34" t="s">
        <v>170</v>
      </c>
    </row>
    <row r="93" spans="1:10" ht="90" x14ac:dyDescent="0.25">
      <c r="A93" s="29">
        <v>83</v>
      </c>
      <c r="B93" s="9" t="s">
        <v>188</v>
      </c>
      <c r="C93" s="9" t="s">
        <v>19</v>
      </c>
      <c r="D93" s="9" t="s">
        <v>190</v>
      </c>
      <c r="E93" s="30">
        <v>2</v>
      </c>
      <c r="F93" s="31" t="s">
        <v>41</v>
      </c>
      <c r="G93" s="32">
        <v>163839.29</v>
      </c>
      <c r="H93" s="22">
        <f t="shared" si="1"/>
        <v>327678.58</v>
      </c>
      <c r="I93" s="33" t="s">
        <v>28</v>
      </c>
      <c r="J93" s="34" t="s">
        <v>170</v>
      </c>
    </row>
    <row r="94" spans="1:10" ht="30" x14ac:dyDescent="0.25">
      <c r="A94" s="29">
        <v>84</v>
      </c>
      <c r="B94" s="9" t="s">
        <v>192</v>
      </c>
      <c r="C94" s="9" t="s">
        <v>19</v>
      </c>
      <c r="D94" s="9" t="s">
        <v>193</v>
      </c>
      <c r="E94" s="30">
        <v>2</v>
      </c>
      <c r="F94" s="31" t="s">
        <v>50</v>
      </c>
      <c r="G94" s="32">
        <v>328572</v>
      </c>
      <c r="H94" s="22">
        <f t="shared" si="1"/>
        <v>657144</v>
      </c>
      <c r="I94" s="33" t="s">
        <v>17</v>
      </c>
      <c r="J94" s="34" t="s">
        <v>170</v>
      </c>
    </row>
    <row r="95" spans="1:10" ht="60" x14ac:dyDescent="0.25">
      <c r="A95" s="29">
        <v>85</v>
      </c>
      <c r="B95" s="9" t="s">
        <v>196</v>
      </c>
      <c r="C95" s="9" t="s">
        <v>19</v>
      </c>
      <c r="D95" s="9" t="s">
        <v>197</v>
      </c>
      <c r="E95" s="30">
        <v>1</v>
      </c>
      <c r="F95" s="31" t="s">
        <v>50</v>
      </c>
      <c r="G95" s="32">
        <v>2568982</v>
      </c>
      <c r="H95" s="22">
        <f t="shared" si="1"/>
        <v>2568982</v>
      </c>
      <c r="I95" s="33" t="s">
        <v>17</v>
      </c>
      <c r="J95" s="34" t="s">
        <v>170</v>
      </c>
    </row>
    <row r="96" spans="1:10" ht="45" x14ac:dyDescent="0.25">
      <c r="A96" s="29">
        <v>86</v>
      </c>
      <c r="B96" s="9" t="s">
        <v>198</v>
      </c>
      <c r="C96" s="9" t="s">
        <v>19</v>
      </c>
      <c r="D96" s="9" t="s">
        <v>199</v>
      </c>
      <c r="E96" s="30">
        <v>1</v>
      </c>
      <c r="F96" s="31" t="s">
        <v>50</v>
      </c>
      <c r="G96" s="32">
        <v>732730</v>
      </c>
      <c r="H96" s="22">
        <f t="shared" si="1"/>
        <v>732730</v>
      </c>
      <c r="I96" s="33" t="s">
        <v>17</v>
      </c>
      <c r="J96" s="34" t="s">
        <v>170</v>
      </c>
    </row>
    <row r="97" spans="1:10" ht="45" x14ac:dyDescent="0.25">
      <c r="A97" s="29">
        <v>87</v>
      </c>
      <c r="B97" s="9" t="s">
        <v>200</v>
      </c>
      <c r="C97" s="9" t="s">
        <v>19</v>
      </c>
      <c r="D97" s="9" t="s">
        <v>201</v>
      </c>
      <c r="E97" s="30">
        <v>1</v>
      </c>
      <c r="F97" s="31" t="s">
        <v>50</v>
      </c>
      <c r="G97" s="32">
        <v>621047.5</v>
      </c>
      <c r="H97" s="22">
        <f t="shared" si="1"/>
        <v>621047.5</v>
      </c>
      <c r="I97" s="33" t="s">
        <v>17</v>
      </c>
      <c r="J97" s="34" t="s">
        <v>170</v>
      </c>
    </row>
    <row r="98" spans="1:10" ht="45" x14ac:dyDescent="0.25">
      <c r="A98" s="29">
        <v>88</v>
      </c>
      <c r="B98" s="9" t="s">
        <v>202</v>
      </c>
      <c r="C98" s="9" t="s">
        <v>19</v>
      </c>
      <c r="D98" s="9" t="s">
        <v>203</v>
      </c>
      <c r="E98" s="30">
        <v>1</v>
      </c>
      <c r="F98" s="31" t="s">
        <v>41</v>
      </c>
      <c r="G98" s="32">
        <v>734778</v>
      </c>
      <c r="H98" s="22">
        <f t="shared" si="1"/>
        <v>734778</v>
      </c>
      <c r="I98" s="33" t="s">
        <v>17</v>
      </c>
      <c r="J98" s="34" t="s">
        <v>170</v>
      </c>
    </row>
    <row r="99" spans="1:10" ht="30" x14ac:dyDescent="0.25">
      <c r="A99" s="29">
        <v>89</v>
      </c>
      <c r="B99" s="9" t="s">
        <v>191</v>
      </c>
      <c r="C99" s="9" t="s">
        <v>19</v>
      </c>
      <c r="D99" s="9" t="s">
        <v>195</v>
      </c>
      <c r="E99" s="30">
        <v>2</v>
      </c>
      <c r="F99" s="31" t="s">
        <v>50</v>
      </c>
      <c r="G99" s="32">
        <v>347604</v>
      </c>
      <c r="H99" s="22">
        <f t="shared" si="1"/>
        <v>695208</v>
      </c>
      <c r="I99" s="33" t="s">
        <v>17</v>
      </c>
      <c r="J99" s="34" t="s">
        <v>170</v>
      </c>
    </row>
    <row r="100" spans="1:10" ht="30" x14ac:dyDescent="0.25">
      <c r="A100" s="29">
        <v>90</v>
      </c>
      <c r="B100" s="9" t="s">
        <v>191</v>
      </c>
      <c r="C100" s="9" t="s">
        <v>19</v>
      </c>
      <c r="D100" s="9" t="s">
        <v>194</v>
      </c>
      <c r="E100" s="30">
        <v>4</v>
      </c>
      <c r="F100" s="31" t="s">
        <v>50</v>
      </c>
      <c r="G100" s="32">
        <v>319663</v>
      </c>
      <c r="H100" s="22">
        <f t="shared" si="1"/>
        <v>1278652</v>
      </c>
      <c r="I100" s="33" t="s">
        <v>17</v>
      </c>
      <c r="J100" s="34" t="s">
        <v>170</v>
      </c>
    </row>
    <row r="101" spans="1:10" ht="45" x14ac:dyDescent="0.25">
      <c r="A101" s="29">
        <v>91</v>
      </c>
      <c r="B101" s="9" t="s">
        <v>206</v>
      </c>
      <c r="C101" s="9" t="s">
        <v>36</v>
      </c>
      <c r="D101" s="9" t="s">
        <v>205</v>
      </c>
      <c r="E101" s="30">
        <v>1</v>
      </c>
      <c r="F101" s="31" t="s">
        <v>50</v>
      </c>
      <c r="G101" s="32">
        <v>46204822</v>
      </c>
      <c r="H101" s="22">
        <f t="shared" si="1"/>
        <v>46204822</v>
      </c>
      <c r="I101" s="33" t="s">
        <v>17</v>
      </c>
      <c r="J101" s="34" t="s">
        <v>488</v>
      </c>
    </row>
    <row r="102" spans="1:10" ht="45" x14ac:dyDescent="0.25">
      <c r="A102" s="29">
        <v>92</v>
      </c>
      <c r="B102" s="9" t="s">
        <v>204</v>
      </c>
      <c r="C102" s="9" t="s">
        <v>36</v>
      </c>
      <c r="D102" s="9" t="s">
        <v>205</v>
      </c>
      <c r="E102" s="30">
        <v>1</v>
      </c>
      <c r="F102" s="31" t="s">
        <v>50</v>
      </c>
      <c r="G102" s="32">
        <v>27353586</v>
      </c>
      <c r="H102" s="22">
        <f t="shared" si="1"/>
        <v>27353586</v>
      </c>
      <c r="I102" s="33" t="s">
        <v>17</v>
      </c>
      <c r="J102" s="34" t="s">
        <v>170</v>
      </c>
    </row>
    <row r="103" spans="1:10" s="20" customFormat="1" ht="83.25" customHeight="1" x14ac:dyDescent="0.25">
      <c r="A103" s="9">
        <v>93</v>
      </c>
      <c r="B103" s="2" t="s">
        <v>207</v>
      </c>
      <c r="C103" s="3" t="s">
        <v>97</v>
      </c>
      <c r="D103" s="2" t="s">
        <v>208</v>
      </c>
      <c r="E103" s="23">
        <v>1</v>
      </c>
      <c r="F103" s="2" t="s">
        <v>50</v>
      </c>
      <c r="G103" s="21">
        <v>67209830</v>
      </c>
      <c r="H103" s="22">
        <f t="shared" si="1"/>
        <v>67209830</v>
      </c>
      <c r="I103" s="6" t="s">
        <v>17</v>
      </c>
      <c r="J103" s="9" t="s">
        <v>170</v>
      </c>
    </row>
    <row r="104" spans="1:10" s="20" customFormat="1" ht="83.25" customHeight="1" x14ac:dyDescent="0.25">
      <c r="A104" s="9">
        <v>94</v>
      </c>
      <c r="B104" s="2" t="s">
        <v>209</v>
      </c>
      <c r="C104" s="3" t="s">
        <v>97</v>
      </c>
      <c r="D104" s="2" t="s">
        <v>210</v>
      </c>
      <c r="E104" s="23">
        <v>1</v>
      </c>
      <c r="F104" s="2" t="s">
        <v>50</v>
      </c>
      <c r="G104" s="21">
        <v>24016207</v>
      </c>
      <c r="H104" s="22">
        <f t="shared" si="1"/>
        <v>24016207</v>
      </c>
      <c r="I104" s="6" t="s">
        <v>17</v>
      </c>
      <c r="J104" s="9" t="s">
        <v>170</v>
      </c>
    </row>
    <row r="105" spans="1:10" s="20" customFormat="1" ht="89.25" customHeight="1" x14ac:dyDescent="0.25">
      <c r="A105" s="9">
        <v>95</v>
      </c>
      <c r="B105" s="2" t="s">
        <v>211</v>
      </c>
      <c r="C105" s="3" t="s">
        <v>97</v>
      </c>
      <c r="D105" s="2" t="s">
        <v>212</v>
      </c>
      <c r="E105" s="23">
        <v>1</v>
      </c>
      <c r="F105" s="2" t="s">
        <v>50</v>
      </c>
      <c r="G105" s="21">
        <v>20291212.5</v>
      </c>
      <c r="H105" s="22">
        <f t="shared" si="1"/>
        <v>20291212.5</v>
      </c>
      <c r="I105" s="6" t="s">
        <v>17</v>
      </c>
      <c r="J105" s="9" t="s">
        <v>170</v>
      </c>
    </row>
    <row r="106" spans="1:10" s="20" customFormat="1" ht="89.25" customHeight="1" x14ac:dyDescent="0.25">
      <c r="A106" s="9">
        <v>96</v>
      </c>
      <c r="B106" s="2" t="s">
        <v>213</v>
      </c>
      <c r="C106" s="3" t="s">
        <v>97</v>
      </c>
      <c r="D106" s="2" t="s">
        <v>214</v>
      </c>
      <c r="E106" s="23">
        <v>1</v>
      </c>
      <c r="F106" s="2" t="s">
        <v>41</v>
      </c>
      <c r="G106" s="21">
        <v>14287232</v>
      </c>
      <c r="H106" s="22">
        <f t="shared" si="1"/>
        <v>14287232</v>
      </c>
      <c r="I106" s="6" t="s">
        <v>17</v>
      </c>
      <c r="J106" s="9" t="s">
        <v>170</v>
      </c>
    </row>
    <row r="107" spans="1:10" s="20" customFormat="1" ht="89.25" customHeight="1" x14ac:dyDescent="0.25">
      <c r="A107" s="9">
        <v>97</v>
      </c>
      <c r="B107" s="2" t="s">
        <v>215</v>
      </c>
      <c r="C107" s="3" t="s">
        <v>19</v>
      </c>
      <c r="D107" s="2" t="s">
        <v>216</v>
      </c>
      <c r="E107" s="23">
        <v>1</v>
      </c>
      <c r="F107" s="2" t="s">
        <v>50</v>
      </c>
      <c r="G107" s="21">
        <v>4942906</v>
      </c>
      <c r="H107" s="22">
        <f t="shared" si="1"/>
        <v>4942906</v>
      </c>
      <c r="I107" s="6" t="s">
        <v>17</v>
      </c>
      <c r="J107" s="9" t="s">
        <v>170</v>
      </c>
    </row>
    <row r="108" spans="1:10" s="20" customFormat="1" ht="89.25" customHeight="1" x14ac:dyDescent="0.25">
      <c r="A108" s="9">
        <v>98</v>
      </c>
      <c r="B108" s="2" t="s">
        <v>217</v>
      </c>
      <c r="C108" s="3" t="s">
        <v>19</v>
      </c>
      <c r="D108" s="2" t="s">
        <v>226</v>
      </c>
      <c r="E108" s="23">
        <v>1</v>
      </c>
      <c r="F108" s="2" t="s">
        <v>41</v>
      </c>
      <c r="G108" s="21">
        <v>1313036</v>
      </c>
      <c r="H108" s="22">
        <f t="shared" si="1"/>
        <v>1313036</v>
      </c>
      <c r="I108" s="6" t="s">
        <v>17</v>
      </c>
      <c r="J108" s="9" t="s">
        <v>170</v>
      </c>
    </row>
    <row r="109" spans="1:10" s="20" customFormat="1" ht="89.25" customHeight="1" x14ac:dyDescent="0.25">
      <c r="A109" s="9">
        <v>99</v>
      </c>
      <c r="B109" s="2" t="s">
        <v>218</v>
      </c>
      <c r="C109" s="3" t="s">
        <v>19</v>
      </c>
      <c r="D109" s="2" t="s">
        <v>219</v>
      </c>
      <c r="E109" s="23">
        <v>5</v>
      </c>
      <c r="F109" s="2" t="s">
        <v>41</v>
      </c>
      <c r="G109" s="21">
        <v>437500</v>
      </c>
      <c r="H109" s="22">
        <f t="shared" si="1"/>
        <v>2187500</v>
      </c>
      <c r="I109" s="6" t="s">
        <v>17</v>
      </c>
      <c r="J109" s="9" t="s">
        <v>170</v>
      </c>
    </row>
    <row r="110" spans="1:10" s="20" customFormat="1" ht="89.25" customHeight="1" x14ac:dyDescent="0.25">
      <c r="A110" s="9">
        <v>100</v>
      </c>
      <c r="B110" s="2" t="s">
        <v>220</v>
      </c>
      <c r="C110" s="3" t="s">
        <v>19</v>
      </c>
      <c r="D110" s="2" t="s">
        <v>221</v>
      </c>
      <c r="E110" s="23">
        <v>1</v>
      </c>
      <c r="F110" s="2" t="s">
        <v>41</v>
      </c>
      <c r="G110" s="21">
        <v>9853178.5700000003</v>
      </c>
      <c r="H110" s="22">
        <f t="shared" si="1"/>
        <v>9853178.5700000003</v>
      </c>
      <c r="I110" s="6" t="s">
        <v>17</v>
      </c>
      <c r="J110" s="9" t="s">
        <v>170</v>
      </c>
    </row>
    <row r="111" spans="1:10" s="20" customFormat="1" ht="45" x14ac:dyDescent="0.25">
      <c r="A111" s="1">
        <v>101</v>
      </c>
      <c r="B111" s="25" t="s">
        <v>222</v>
      </c>
      <c r="C111" s="3" t="s">
        <v>36</v>
      </c>
      <c r="D111" s="26" t="s">
        <v>55</v>
      </c>
      <c r="E111" s="27">
        <v>1</v>
      </c>
      <c r="F111" s="27" t="s">
        <v>50</v>
      </c>
      <c r="G111" s="28">
        <v>11896550</v>
      </c>
      <c r="H111" s="22">
        <f t="shared" si="1"/>
        <v>11896550</v>
      </c>
      <c r="I111" s="27" t="s">
        <v>17</v>
      </c>
      <c r="J111" s="9" t="s">
        <v>170</v>
      </c>
    </row>
    <row r="112" spans="1:10" s="20" customFormat="1" ht="75" x14ac:dyDescent="0.25">
      <c r="A112" s="1">
        <v>102</v>
      </c>
      <c r="B112" s="25" t="s">
        <v>227</v>
      </c>
      <c r="C112" s="3" t="s">
        <v>19</v>
      </c>
      <c r="D112" s="26" t="s">
        <v>223</v>
      </c>
      <c r="E112" s="27">
        <v>4</v>
      </c>
      <c r="F112" s="27" t="s">
        <v>50</v>
      </c>
      <c r="G112" s="28">
        <v>1758212.5</v>
      </c>
      <c r="H112" s="22">
        <f t="shared" si="1"/>
        <v>7032850</v>
      </c>
      <c r="I112" s="27" t="s">
        <v>17</v>
      </c>
      <c r="J112" s="9" t="s">
        <v>170</v>
      </c>
    </row>
    <row r="113" spans="1:10" s="20" customFormat="1" ht="30" x14ac:dyDescent="0.25">
      <c r="A113" s="1">
        <v>103</v>
      </c>
      <c r="B113" s="25" t="s">
        <v>224</v>
      </c>
      <c r="C113" s="3" t="s">
        <v>19</v>
      </c>
      <c r="D113" s="26" t="s">
        <v>225</v>
      </c>
      <c r="E113" s="27">
        <v>4</v>
      </c>
      <c r="F113" s="27" t="s">
        <v>41</v>
      </c>
      <c r="G113" s="28">
        <v>423190</v>
      </c>
      <c r="H113" s="22">
        <f t="shared" si="1"/>
        <v>1692760</v>
      </c>
      <c r="I113" s="27" t="s">
        <v>17</v>
      </c>
      <c r="J113" s="9" t="s">
        <v>170</v>
      </c>
    </row>
    <row r="114" spans="1:10" s="20" customFormat="1" ht="45" x14ac:dyDescent="0.25">
      <c r="A114" s="1">
        <v>104</v>
      </c>
      <c r="B114" s="25" t="s">
        <v>228</v>
      </c>
      <c r="C114" s="3" t="s">
        <v>36</v>
      </c>
      <c r="D114" s="26" t="s">
        <v>118</v>
      </c>
      <c r="E114" s="27">
        <v>1</v>
      </c>
      <c r="F114" s="27" t="s">
        <v>50</v>
      </c>
      <c r="G114" s="28">
        <v>1132259</v>
      </c>
      <c r="H114" s="22">
        <f t="shared" si="1"/>
        <v>1132259</v>
      </c>
      <c r="I114" s="27" t="s">
        <v>17</v>
      </c>
      <c r="J114" s="9" t="s">
        <v>170</v>
      </c>
    </row>
    <row r="115" spans="1:10" s="20" customFormat="1" ht="45" x14ac:dyDescent="0.25">
      <c r="A115" s="1">
        <v>105</v>
      </c>
      <c r="B115" s="25" t="s">
        <v>229</v>
      </c>
      <c r="C115" s="3" t="s">
        <v>36</v>
      </c>
      <c r="D115" s="26" t="s">
        <v>118</v>
      </c>
      <c r="E115" s="27">
        <v>1</v>
      </c>
      <c r="F115" s="27" t="s">
        <v>50</v>
      </c>
      <c r="G115" s="28">
        <v>1447486</v>
      </c>
      <c r="H115" s="22">
        <f t="shared" si="1"/>
        <v>1447486</v>
      </c>
      <c r="I115" s="27" t="s">
        <v>17</v>
      </c>
      <c r="J115" s="9" t="s">
        <v>170</v>
      </c>
    </row>
    <row r="116" spans="1:10" s="20" customFormat="1" ht="51.75" customHeight="1" x14ac:dyDescent="0.25">
      <c r="A116" s="1">
        <v>106</v>
      </c>
      <c r="B116" s="2" t="s">
        <v>232</v>
      </c>
      <c r="C116" s="3" t="s">
        <v>36</v>
      </c>
      <c r="D116" s="2" t="s">
        <v>49</v>
      </c>
      <c r="E116" s="23">
        <v>1</v>
      </c>
      <c r="F116" s="2" t="s">
        <v>50</v>
      </c>
      <c r="G116" s="21">
        <v>433089</v>
      </c>
      <c r="H116" s="22">
        <f t="shared" si="1"/>
        <v>433089</v>
      </c>
      <c r="I116" s="6" t="s">
        <v>17</v>
      </c>
      <c r="J116" s="9" t="s">
        <v>170</v>
      </c>
    </row>
    <row r="117" spans="1:10" s="20" customFormat="1" ht="51.75" customHeight="1" x14ac:dyDescent="0.25">
      <c r="A117" s="1">
        <v>107</v>
      </c>
      <c r="B117" s="2" t="s">
        <v>234</v>
      </c>
      <c r="C117" s="3" t="s">
        <v>36</v>
      </c>
      <c r="D117" s="2" t="s">
        <v>49</v>
      </c>
      <c r="E117" s="23">
        <v>1</v>
      </c>
      <c r="F117" s="2" t="s">
        <v>50</v>
      </c>
      <c r="G117" s="21">
        <v>4050213</v>
      </c>
      <c r="H117" s="22">
        <f t="shared" si="1"/>
        <v>4050213</v>
      </c>
      <c r="I117" s="6" t="s">
        <v>17</v>
      </c>
      <c r="J117" s="9" t="s">
        <v>170</v>
      </c>
    </row>
    <row r="118" spans="1:10" s="20" customFormat="1" ht="51.75" customHeight="1" x14ac:dyDescent="0.25">
      <c r="A118" s="1">
        <v>108</v>
      </c>
      <c r="B118" s="2" t="s">
        <v>231</v>
      </c>
      <c r="C118" s="3" t="s">
        <v>36</v>
      </c>
      <c r="D118" s="2" t="s">
        <v>49</v>
      </c>
      <c r="E118" s="23">
        <v>1</v>
      </c>
      <c r="F118" s="2" t="s">
        <v>50</v>
      </c>
      <c r="G118" s="21">
        <v>1871786</v>
      </c>
      <c r="H118" s="22">
        <f t="shared" si="1"/>
        <v>1871786</v>
      </c>
      <c r="I118" s="6" t="s">
        <v>17</v>
      </c>
      <c r="J118" s="9" t="s">
        <v>170</v>
      </c>
    </row>
    <row r="119" spans="1:10" s="20" customFormat="1" ht="51.75" customHeight="1" x14ac:dyDescent="0.25">
      <c r="A119" s="1">
        <v>109</v>
      </c>
      <c r="B119" s="2" t="s">
        <v>230</v>
      </c>
      <c r="C119" s="3" t="s">
        <v>36</v>
      </c>
      <c r="D119" s="2" t="s">
        <v>49</v>
      </c>
      <c r="E119" s="23">
        <v>1</v>
      </c>
      <c r="F119" s="2" t="s">
        <v>50</v>
      </c>
      <c r="G119" s="21">
        <v>369108</v>
      </c>
      <c r="H119" s="22">
        <f t="shared" si="1"/>
        <v>369108</v>
      </c>
      <c r="I119" s="6" t="s">
        <v>17</v>
      </c>
      <c r="J119" s="9" t="s">
        <v>170</v>
      </c>
    </row>
    <row r="120" spans="1:10" s="20" customFormat="1" ht="51.75" customHeight="1" x14ac:dyDescent="0.25">
      <c r="A120" s="1">
        <v>110</v>
      </c>
      <c r="B120" s="2" t="s">
        <v>233</v>
      </c>
      <c r="C120" s="3" t="s">
        <v>36</v>
      </c>
      <c r="D120" s="2" t="s">
        <v>55</v>
      </c>
      <c r="E120" s="23">
        <v>1</v>
      </c>
      <c r="F120" s="2" t="s">
        <v>50</v>
      </c>
      <c r="G120" s="21">
        <v>1046888</v>
      </c>
      <c r="H120" s="22">
        <f t="shared" si="1"/>
        <v>1046888</v>
      </c>
      <c r="I120" s="6" t="s">
        <v>17</v>
      </c>
      <c r="J120" s="9" t="s">
        <v>170</v>
      </c>
    </row>
    <row r="121" spans="1:10" s="20" customFormat="1" ht="57" customHeight="1" x14ac:dyDescent="0.25">
      <c r="A121" s="1">
        <v>111</v>
      </c>
      <c r="B121" s="2" t="s">
        <v>235</v>
      </c>
      <c r="C121" s="3" t="s">
        <v>36</v>
      </c>
      <c r="D121" s="2" t="s">
        <v>236</v>
      </c>
      <c r="E121" s="23">
        <v>1</v>
      </c>
      <c r="F121" s="2" t="s">
        <v>50</v>
      </c>
      <c r="G121" s="21">
        <v>3109518</v>
      </c>
      <c r="H121" s="22">
        <f t="shared" si="1"/>
        <v>3109518</v>
      </c>
      <c r="I121" s="6" t="s">
        <v>17</v>
      </c>
      <c r="J121" s="9" t="s">
        <v>170</v>
      </c>
    </row>
    <row r="122" spans="1:10" s="20" customFormat="1" ht="60" x14ac:dyDescent="0.25">
      <c r="A122" s="1">
        <v>112</v>
      </c>
      <c r="B122" s="25" t="s">
        <v>237</v>
      </c>
      <c r="C122" s="3" t="s">
        <v>36</v>
      </c>
      <c r="D122" s="26" t="s">
        <v>238</v>
      </c>
      <c r="E122" s="27">
        <v>1</v>
      </c>
      <c r="F122" s="27" t="s">
        <v>50</v>
      </c>
      <c r="G122" s="28">
        <v>1803483</v>
      </c>
      <c r="H122" s="22">
        <f t="shared" si="1"/>
        <v>1803483</v>
      </c>
      <c r="I122" s="27" t="s">
        <v>17</v>
      </c>
      <c r="J122" s="9" t="s">
        <v>170</v>
      </c>
    </row>
    <row r="123" spans="1:10" s="20" customFormat="1" ht="45" x14ac:dyDescent="0.25">
      <c r="A123" s="1">
        <v>113</v>
      </c>
      <c r="B123" s="25" t="s">
        <v>246</v>
      </c>
      <c r="C123" s="3" t="s">
        <v>19</v>
      </c>
      <c r="D123" s="26" t="s">
        <v>251</v>
      </c>
      <c r="E123" s="26">
        <v>1</v>
      </c>
      <c r="F123" s="27" t="s">
        <v>50</v>
      </c>
      <c r="G123" s="28">
        <v>10855917</v>
      </c>
      <c r="H123" s="22">
        <f t="shared" si="1"/>
        <v>10855917</v>
      </c>
      <c r="I123" s="27" t="s">
        <v>17</v>
      </c>
      <c r="J123" s="9" t="s">
        <v>170</v>
      </c>
    </row>
    <row r="124" spans="1:10" s="20" customFormat="1" ht="75" x14ac:dyDescent="0.25">
      <c r="A124" s="1">
        <v>114</v>
      </c>
      <c r="B124" s="25" t="s">
        <v>239</v>
      </c>
      <c r="C124" s="3" t="s">
        <v>19</v>
      </c>
      <c r="D124" s="26" t="s">
        <v>250</v>
      </c>
      <c r="E124" s="26">
        <v>1</v>
      </c>
      <c r="F124" s="27" t="s">
        <v>41</v>
      </c>
      <c r="G124" s="28">
        <v>2016149</v>
      </c>
      <c r="H124" s="22">
        <f t="shared" si="1"/>
        <v>2016149</v>
      </c>
      <c r="I124" s="27" t="s">
        <v>17</v>
      </c>
      <c r="J124" s="9" t="s">
        <v>170</v>
      </c>
    </row>
    <row r="125" spans="1:10" s="20" customFormat="1" ht="45" x14ac:dyDescent="0.25">
      <c r="A125" s="1">
        <v>115</v>
      </c>
      <c r="B125" s="25" t="s">
        <v>240</v>
      </c>
      <c r="C125" s="3" t="s">
        <v>19</v>
      </c>
      <c r="D125" s="26" t="s">
        <v>249</v>
      </c>
      <c r="E125" s="26">
        <v>1</v>
      </c>
      <c r="F125" s="27" t="s">
        <v>50</v>
      </c>
      <c r="G125" s="28">
        <v>254776</v>
      </c>
      <c r="H125" s="22">
        <f t="shared" si="1"/>
        <v>254776</v>
      </c>
      <c r="I125" s="27" t="s">
        <v>17</v>
      </c>
      <c r="J125" s="9" t="s">
        <v>170</v>
      </c>
    </row>
    <row r="126" spans="1:10" s="20" customFormat="1" ht="45" x14ac:dyDescent="0.25">
      <c r="A126" s="1">
        <v>116</v>
      </c>
      <c r="B126" s="25" t="s">
        <v>241</v>
      </c>
      <c r="C126" s="3" t="s">
        <v>19</v>
      </c>
      <c r="D126" s="26" t="s">
        <v>248</v>
      </c>
      <c r="E126" s="26">
        <v>1</v>
      </c>
      <c r="F126" s="27" t="s">
        <v>50</v>
      </c>
      <c r="G126" s="28">
        <v>530898</v>
      </c>
      <c r="H126" s="22">
        <f t="shared" si="1"/>
        <v>530898</v>
      </c>
      <c r="I126" s="27" t="s">
        <v>17</v>
      </c>
      <c r="J126" s="9" t="s">
        <v>170</v>
      </c>
    </row>
    <row r="127" spans="1:10" s="20" customFormat="1" ht="60" x14ac:dyDescent="0.25">
      <c r="A127" s="1">
        <v>117</v>
      </c>
      <c r="B127" s="25" t="s">
        <v>242</v>
      </c>
      <c r="C127" s="3" t="s">
        <v>19</v>
      </c>
      <c r="D127" s="26" t="s">
        <v>247</v>
      </c>
      <c r="E127" s="26">
        <v>1</v>
      </c>
      <c r="F127" s="27" t="s">
        <v>41</v>
      </c>
      <c r="G127" s="28">
        <v>559246</v>
      </c>
      <c r="H127" s="22">
        <f t="shared" si="1"/>
        <v>559246</v>
      </c>
      <c r="I127" s="27" t="s">
        <v>17</v>
      </c>
      <c r="J127" s="9" t="s">
        <v>170</v>
      </c>
    </row>
    <row r="128" spans="1:10" s="20" customFormat="1" ht="45" x14ac:dyDescent="0.25">
      <c r="A128" s="1">
        <v>118</v>
      </c>
      <c r="B128" s="25" t="s">
        <v>243</v>
      </c>
      <c r="C128" s="3" t="s">
        <v>19</v>
      </c>
      <c r="D128" s="26" t="s">
        <v>244</v>
      </c>
      <c r="E128" s="26">
        <v>1</v>
      </c>
      <c r="F128" s="27" t="s">
        <v>41</v>
      </c>
      <c r="G128" s="28">
        <v>724336</v>
      </c>
      <c r="H128" s="22">
        <f t="shared" si="1"/>
        <v>724336</v>
      </c>
      <c r="I128" s="27" t="s">
        <v>17</v>
      </c>
      <c r="J128" s="9" t="s">
        <v>170</v>
      </c>
    </row>
    <row r="129" spans="1:10" s="20" customFormat="1" ht="60" x14ac:dyDescent="0.25">
      <c r="A129" s="1">
        <v>119</v>
      </c>
      <c r="B129" s="25" t="s">
        <v>245</v>
      </c>
      <c r="C129" s="3" t="s">
        <v>19</v>
      </c>
      <c r="D129" s="26" t="s">
        <v>275</v>
      </c>
      <c r="E129" s="26">
        <v>1</v>
      </c>
      <c r="F129" s="27" t="s">
        <v>41</v>
      </c>
      <c r="G129" s="28">
        <v>109189</v>
      </c>
      <c r="H129" s="22">
        <f t="shared" si="1"/>
        <v>109189</v>
      </c>
      <c r="I129" s="27" t="s">
        <v>17</v>
      </c>
      <c r="J129" s="9" t="s">
        <v>170</v>
      </c>
    </row>
    <row r="130" spans="1:10" s="20" customFormat="1" ht="30" x14ac:dyDescent="0.25">
      <c r="A130" s="1">
        <v>120</v>
      </c>
      <c r="B130" s="2" t="s">
        <v>252</v>
      </c>
      <c r="C130" s="3" t="s">
        <v>19</v>
      </c>
      <c r="D130" s="4" t="s">
        <v>276</v>
      </c>
      <c r="E130" s="6">
        <v>2</v>
      </c>
      <c r="F130" s="6" t="s">
        <v>50</v>
      </c>
      <c r="G130" s="7">
        <v>346413</v>
      </c>
      <c r="H130" s="22">
        <f t="shared" si="1"/>
        <v>692826</v>
      </c>
      <c r="I130" s="6" t="s">
        <v>17</v>
      </c>
      <c r="J130" s="35" t="s">
        <v>261</v>
      </c>
    </row>
    <row r="131" spans="1:10" s="20" customFormat="1" ht="45" x14ac:dyDescent="0.25">
      <c r="A131" s="1">
        <v>121</v>
      </c>
      <c r="B131" s="2" t="s">
        <v>253</v>
      </c>
      <c r="C131" s="3" t="s">
        <v>36</v>
      </c>
      <c r="D131" s="4" t="s">
        <v>254</v>
      </c>
      <c r="E131" s="6">
        <v>1</v>
      </c>
      <c r="F131" s="6" t="s">
        <v>50</v>
      </c>
      <c r="G131" s="7">
        <v>340000</v>
      </c>
      <c r="H131" s="22">
        <f t="shared" si="1"/>
        <v>340000</v>
      </c>
      <c r="I131" s="6" t="s">
        <v>17</v>
      </c>
      <c r="J131" s="35" t="s">
        <v>170</v>
      </c>
    </row>
    <row r="132" spans="1:10" s="20" customFormat="1" ht="60" x14ac:dyDescent="0.25">
      <c r="A132" s="1">
        <v>122</v>
      </c>
      <c r="B132" s="2" t="s">
        <v>255</v>
      </c>
      <c r="C132" s="3" t="s">
        <v>36</v>
      </c>
      <c r="D132" s="4" t="s">
        <v>88</v>
      </c>
      <c r="E132" s="6">
        <v>1</v>
      </c>
      <c r="F132" s="6" t="s">
        <v>50</v>
      </c>
      <c r="G132" s="7">
        <v>2474297</v>
      </c>
      <c r="H132" s="22">
        <f t="shared" si="1"/>
        <v>2474297</v>
      </c>
      <c r="I132" s="6" t="s">
        <v>17</v>
      </c>
      <c r="J132" s="35" t="s">
        <v>261</v>
      </c>
    </row>
    <row r="133" spans="1:10" s="20" customFormat="1" ht="105" x14ac:dyDescent="0.25">
      <c r="A133" s="1">
        <v>123</v>
      </c>
      <c r="B133" s="2" t="s">
        <v>256</v>
      </c>
      <c r="C133" s="3" t="s">
        <v>19</v>
      </c>
      <c r="D133" s="4" t="s">
        <v>257</v>
      </c>
      <c r="E133" s="6">
        <v>1</v>
      </c>
      <c r="F133" s="6" t="s">
        <v>50</v>
      </c>
      <c r="G133" s="7">
        <v>2775021</v>
      </c>
      <c r="H133" s="22">
        <f t="shared" si="1"/>
        <v>2775021</v>
      </c>
      <c r="I133" s="6" t="s">
        <v>17</v>
      </c>
      <c r="J133" s="35" t="s">
        <v>170</v>
      </c>
    </row>
    <row r="134" spans="1:10" s="20" customFormat="1" ht="45" x14ac:dyDescent="0.25">
      <c r="A134" s="1">
        <v>124</v>
      </c>
      <c r="B134" s="2" t="s">
        <v>258</v>
      </c>
      <c r="C134" s="3" t="s">
        <v>36</v>
      </c>
      <c r="D134" s="4" t="s">
        <v>254</v>
      </c>
      <c r="E134" s="6">
        <v>1</v>
      </c>
      <c r="F134" s="6" t="s">
        <v>50</v>
      </c>
      <c r="G134" s="7">
        <v>2351697</v>
      </c>
      <c r="H134" s="22">
        <f t="shared" si="1"/>
        <v>2351697</v>
      </c>
      <c r="I134" s="6" t="s">
        <v>17</v>
      </c>
      <c r="J134" s="35" t="s">
        <v>261</v>
      </c>
    </row>
    <row r="135" spans="1:10" s="20" customFormat="1" ht="54" customHeight="1" x14ac:dyDescent="0.25">
      <c r="A135" s="1">
        <v>125</v>
      </c>
      <c r="B135" s="9" t="s">
        <v>259</v>
      </c>
      <c r="C135" s="3" t="s">
        <v>19</v>
      </c>
      <c r="D135" s="9" t="s">
        <v>260</v>
      </c>
      <c r="E135" s="6">
        <v>2</v>
      </c>
      <c r="F135" s="27" t="s">
        <v>41</v>
      </c>
      <c r="G135" s="36">
        <v>1210715</v>
      </c>
      <c r="H135" s="22">
        <f t="shared" si="1"/>
        <v>2421430</v>
      </c>
      <c r="I135" s="37" t="s">
        <v>17</v>
      </c>
      <c r="J135" s="35" t="s">
        <v>261</v>
      </c>
    </row>
    <row r="136" spans="1:10" s="20" customFormat="1" ht="51.75" customHeight="1" x14ac:dyDescent="0.25">
      <c r="A136" s="1">
        <v>126</v>
      </c>
      <c r="B136" s="9" t="s">
        <v>262</v>
      </c>
      <c r="C136" s="3" t="s">
        <v>19</v>
      </c>
      <c r="D136" s="9" t="s">
        <v>263</v>
      </c>
      <c r="E136" s="6">
        <v>2</v>
      </c>
      <c r="F136" s="27" t="s">
        <v>41</v>
      </c>
      <c r="G136" s="38">
        <v>1471875</v>
      </c>
      <c r="H136" s="22">
        <f t="shared" si="1"/>
        <v>2943750</v>
      </c>
      <c r="I136" s="37" t="s">
        <v>17</v>
      </c>
      <c r="J136" s="35" t="s">
        <v>261</v>
      </c>
    </row>
    <row r="137" spans="1:10" s="20" customFormat="1" ht="45" x14ac:dyDescent="0.25">
      <c r="A137" s="1">
        <v>127</v>
      </c>
      <c r="B137" s="9" t="s">
        <v>264</v>
      </c>
      <c r="C137" s="3" t="s">
        <v>19</v>
      </c>
      <c r="D137" s="9" t="s">
        <v>277</v>
      </c>
      <c r="E137" s="9">
        <v>2</v>
      </c>
      <c r="F137" s="27" t="s">
        <v>41</v>
      </c>
      <c r="G137" s="37">
        <v>1050625</v>
      </c>
      <c r="H137" s="22">
        <f t="shared" si="1"/>
        <v>2101250</v>
      </c>
      <c r="I137" s="37" t="s">
        <v>17</v>
      </c>
      <c r="J137" s="39" t="s">
        <v>261</v>
      </c>
    </row>
    <row r="138" spans="1:10" s="20" customFormat="1" ht="42.75" customHeight="1" x14ac:dyDescent="0.25">
      <c r="A138" s="1">
        <v>128</v>
      </c>
      <c r="B138" s="9" t="s">
        <v>265</v>
      </c>
      <c r="C138" s="3" t="s">
        <v>19</v>
      </c>
      <c r="D138" s="9" t="s">
        <v>266</v>
      </c>
      <c r="E138" s="6">
        <v>2</v>
      </c>
      <c r="F138" s="27" t="s">
        <v>41</v>
      </c>
      <c r="G138" s="38">
        <v>1168304</v>
      </c>
      <c r="H138" s="22">
        <f t="shared" si="1"/>
        <v>2336608</v>
      </c>
      <c r="I138" s="37" t="s">
        <v>17</v>
      </c>
      <c r="J138" s="35" t="s">
        <v>261</v>
      </c>
    </row>
    <row r="139" spans="1:10" s="20" customFormat="1" ht="30" x14ac:dyDescent="0.25">
      <c r="A139" s="1">
        <v>129</v>
      </c>
      <c r="B139" s="9" t="s">
        <v>267</v>
      </c>
      <c r="C139" s="3" t="s">
        <v>19</v>
      </c>
      <c r="D139" s="9" t="s">
        <v>268</v>
      </c>
      <c r="E139" s="6">
        <v>2</v>
      </c>
      <c r="F139" s="27" t="s">
        <v>41</v>
      </c>
      <c r="G139" s="38">
        <v>99590</v>
      </c>
      <c r="H139" s="22">
        <f t="shared" si="1"/>
        <v>199180</v>
      </c>
      <c r="I139" s="37" t="s">
        <v>17</v>
      </c>
      <c r="J139" s="35" t="s">
        <v>261</v>
      </c>
    </row>
    <row r="140" spans="1:10" s="20" customFormat="1" ht="30" x14ac:dyDescent="0.25">
      <c r="A140" s="1">
        <v>130</v>
      </c>
      <c r="B140" s="40" t="s">
        <v>269</v>
      </c>
      <c r="C140" s="3" t="s">
        <v>19</v>
      </c>
      <c r="D140" s="9" t="s">
        <v>270</v>
      </c>
      <c r="E140" s="6">
        <v>2</v>
      </c>
      <c r="F140" s="27" t="s">
        <v>41</v>
      </c>
      <c r="G140" s="38">
        <v>99590</v>
      </c>
      <c r="H140" s="22">
        <f t="shared" ref="H140:H170" si="2">E140*G140</f>
        <v>199180</v>
      </c>
      <c r="I140" s="37" t="s">
        <v>17</v>
      </c>
      <c r="J140" s="35" t="s">
        <v>261</v>
      </c>
    </row>
    <row r="141" spans="1:10" s="20" customFormat="1" ht="30" x14ac:dyDescent="0.25">
      <c r="A141" s="1">
        <v>131</v>
      </c>
      <c r="B141" s="40" t="s">
        <v>271</v>
      </c>
      <c r="C141" s="3" t="s">
        <v>19</v>
      </c>
      <c r="D141" s="9" t="s">
        <v>272</v>
      </c>
      <c r="E141" s="6">
        <v>1</v>
      </c>
      <c r="F141" s="27" t="s">
        <v>41</v>
      </c>
      <c r="G141" s="38">
        <v>99590</v>
      </c>
      <c r="H141" s="22">
        <f t="shared" si="2"/>
        <v>99590</v>
      </c>
      <c r="I141" s="37" t="s">
        <v>17</v>
      </c>
      <c r="J141" s="35" t="s">
        <v>261</v>
      </c>
    </row>
    <row r="142" spans="1:10" s="20" customFormat="1" ht="45" x14ac:dyDescent="0.25">
      <c r="A142" s="1">
        <v>132</v>
      </c>
      <c r="B142" s="40" t="s">
        <v>273</v>
      </c>
      <c r="C142" s="3" t="s">
        <v>19</v>
      </c>
      <c r="D142" s="9" t="s">
        <v>274</v>
      </c>
      <c r="E142" s="6">
        <v>1</v>
      </c>
      <c r="F142" s="27" t="s">
        <v>41</v>
      </c>
      <c r="G142" s="38">
        <v>2798840</v>
      </c>
      <c r="H142" s="22">
        <f t="shared" si="2"/>
        <v>2798840</v>
      </c>
      <c r="I142" s="37" t="s">
        <v>17</v>
      </c>
      <c r="J142" s="35" t="s">
        <v>261</v>
      </c>
    </row>
    <row r="143" spans="1:10" s="20" customFormat="1" ht="30" x14ac:dyDescent="0.25">
      <c r="A143" s="1">
        <v>133</v>
      </c>
      <c r="B143" s="9" t="s">
        <v>278</v>
      </c>
      <c r="C143" s="9" t="s">
        <v>279</v>
      </c>
      <c r="D143" s="9" t="s">
        <v>467</v>
      </c>
      <c r="E143" s="30">
        <v>1</v>
      </c>
      <c r="F143" s="30" t="s">
        <v>50</v>
      </c>
      <c r="G143" s="32">
        <v>3235830.36</v>
      </c>
      <c r="H143" s="22">
        <f t="shared" si="2"/>
        <v>3235830.36</v>
      </c>
      <c r="I143" s="33" t="s">
        <v>28</v>
      </c>
      <c r="J143" s="34" t="s">
        <v>456</v>
      </c>
    </row>
    <row r="144" spans="1:10" s="20" customFormat="1" ht="45" x14ac:dyDescent="0.25">
      <c r="A144" s="1">
        <v>134</v>
      </c>
      <c r="B144" s="2" t="s">
        <v>280</v>
      </c>
      <c r="C144" s="4" t="s">
        <v>97</v>
      </c>
      <c r="D144" s="4" t="s">
        <v>310</v>
      </c>
      <c r="E144" s="6">
        <v>1</v>
      </c>
      <c r="F144" s="6" t="s">
        <v>50</v>
      </c>
      <c r="G144" s="7">
        <v>33035715</v>
      </c>
      <c r="H144" s="22">
        <f t="shared" si="2"/>
        <v>33035715</v>
      </c>
      <c r="I144" s="6" t="s">
        <v>17</v>
      </c>
      <c r="J144" s="41" t="s">
        <v>261</v>
      </c>
    </row>
    <row r="145" spans="1:10" s="20" customFormat="1" ht="75" x14ac:dyDescent="0.25">
      <c r="A145" s="1">
        <v>135</v>
      </c>
      <c r="B145" s="2" t="s">
        <v>281</v>
      </c>
      <c r="C145" s="42" t="s">
        <v>282</v>
      </c>
      <c r="D145" s="4" t="s">
        <v>153</v>
      </c>
      <c r="E145" s="6">
        <v>1</v>
      </c>
      <c r="F145" s="6" t="s">
        <v>50</v>
      </c>
      <c r="G145" s="7">
        <v>431391.97</v>
      </c>
      <c r="H145" s="22">
        <f t="shared" si="2"/>
        <v>431391.97</v>
      </c>
      <c r="I145" s="6" t="s">
        <v>17</v>
      </c>
      <c r="J145" s="41" t="s">
        <v>261</v>
      </c>
    </row>
    <row r="146" spans="1:10" s="20" customFormat="1" ht="45" x14ac:dyDescent="0.25">
      <c r="A146" s="1">
        <v>136</v>
      </c>
      <c r="B146" s="2" t="s">
        <v>283</v>
      </c>
      <c r="C146" s="43" t="s">
        <v>282</v>
      </c>
      <c r="D146" s="4" t="s">
        <v>254</v>
      </c>
      <c r="E146" s="5">
        <v>1</v>
      </c>
      <c r="F146" s="6" t="s">
        <v>50</v>
      </c>
      <c r="G146" s="7">
        <v>61869</v>
      </c>
      <c r="H146" s="22">
        <f t="shared" si="2"/>
        <v>61869</v>
      </c>
      <c r="I146" s="6" t="s">
        <v>17</v>
      </c>
      <c r="J146" s="41" t="s">
        <v>261</v>
      </c>
    </row>
    <row r="147" spans="1:10" s="20" customFormat="1" ht="30" x14ac:dyDescent="0.25">
      <c r="A147" s="1">
        <v>137</v>
      </c>
      <c r="B147" s="2" t="s">
        <v>284</v>
      </c>
      <c r="C147" s="9" t="s">
        <v>279</v>
      </c>
      <c r="D147" s="4" t="s">
        <v>285</v>
      </c>
      <c r="E147" s="6">
        <v>4</v>
      </c>
      <c r="F147" s="6" t="s">
        <v>50</v>
      </c>
      <c r="G147" s="7">
        <v>424108</v>
      </c>
      <c r="H147" s="22">
        <f t="shared" si="2"/>
        <v>1696432</v>
      </c>
      <c r="I147" s="6" t="s">
        <v>17</v>
      </c>
      <c r="J147" s="41" t="s">
        <v>261</v>
      </c>
    </row>
    <row r="148" spans="1:10" s="46" customFormat="1" ht="177.75" customHeight="1" x14ac:dyDescent="0.25">
      <c r="A148" s="1">
        <v>138</v>
      </c>
      <c r="B148" s="31" t="s">
        <v>286</v>
      </c>
      <c r="C148" s="4" t="s">
        <v>97</v>
      </c>
      <c r="D148" s="31" t="s">
        <v>287</v>
      </c>
      <c r="E148" s="44">
        <v>2</v>
      </c>
      <c r="F148" s="6" t="s">
        <v>50</v>
      </c>
      <c r="G148" s="4">
        <v>13165833</v>
      </c>
      <c r="H148" s="22">
        <f t="shared" si="2"/>
        <v>26331666</v>
      </c>
      <c r="I148" s="45" t="s">
        <v>17</v>
      </c>
      <c r="J148" s="45" t="s">
        <v>261</v>
      </c>
    </row>
    <row r="149" spans="1:10" s="46" customFormat="1" ht="75" customHeight="1" x14ac:dyDescent="0.25">
      <c r="A149" s="1">
        <v>139</v>
      </c>
      <c r="B149" s="31" t="s">
        <v>288</v>
      </c>
      <c r="C149" s="4" t="s">
        <v>97</v>
      </c>
      <c r="D149" s="31" t="s">
        <v>289</v>
      </c>
      <c r="E149" s="44">
        <v>1</v>
      </c>
      <c r="F149" s="4" t="s">
        <v>41</v>
      </c>
      <c r="G149" s="47">
        <v>12177100</v>
      </c>
      <c r="H149" s="22">
        <f t="shared" si="2"/>
        <v>12177100</v>
      </c>
      <c r="I149" s="45" t="s">
        <v>17</v>
      </c>
      <c r="J149" s="45" t="s">
        <v>261</v>
      </c>
    </row>
    <row r="150" spans="1:10" s="46" customFormat="1" ht="90" x14ac:dyDescent="0.25">
      <c r="A150" s="1">
        <v>140</v>
      </c>
      <c r="B150" s="31" t="s">
        <v>290</v>
      </c>
      <c r="C150" s="4" t="s">
        <v>97</v>
      </c>
      <c r="D150" s="31" t="s">
        <v>291</v>
      </c>
      <c r="E150" s="44">
        <v>2</v>
      </c>
      <c r="F150" s="6" t="s">
        <v>50</v>
      </c>
      <c r="G150" s="4">
        <v>10267857</v>
      </c>
      <c r="H150" s="22">
        <f t="shared" si="2"/>
        <v>20535714</v>
      </c>
      <c r="I150" s="45" t="s">
        <v>17</v>
      </c>
      <c r="J150" s="45" t="s">
        <v>261</v>
      </c>
    </row>
    <row r="151" spans="1:10" s="46" customFormat="1" ht="120.75" customHeight="1" x14ac:dyDescent="0.25">
      <c r="A151" s="1">
        <v>141</v>
      </c>
      <c r="B151" s="31" t="s">
        <v>292</v>
      </c>
      <c r="C151" s="4" t="s">
        <v>97</v>
      </c>
      <c r="D151" s="31" t="s">
        <v>293</v>
      </c>
      <c r="E151" s="44">
        <v>2</v>
      </c>
      <c r="F151" s="6" t="s">
        <v>50</v>
      </c>
      <c r="G151" s="4">
        <v>6913795</v>
      </c>
      <c r="H151" s="22">
        <f t="shared" si="2"/>
        <v>13827590</v>
      </c>
      <c r="I151" s="45" t="s">
        <v>17</v>
      </c>
      <c r="J151" s="45" t="s">
        <v>261</v>
      </c>
    </row>
    <row r="152" spans="1:10" s="46" customFormat="1" ht="66" customHeight="1" x14ac:dyDescent="0.25">
      <c r="A152" s="1">
        <v>142</v>
      </c>
      <c r="B152" s="31" t="s">
        <v>294</v>
      </c>
      <c r="C152" s="9" t="s">
        <v>279</v>
      </c>
      <c r="D152" s="31" t="s">
        <v>313</v>
      </c>
      <c r="E152" s="44">
        <v>1</v>
      </c>
      <c r="F152" s="4" t="s">
        <v>41</v>
      </c>
      <c r="G152" s="47">
        <v>239408</v>
      </c>
      <c r="H152" s="22">
        <f t="shared" si="2"/>
        <v>239408</v>
      </c>
      <c r="I152" s="45" t="s">
        <v>17</v>
      </c>
      <c r="J152" s="45" t="s">
        <v>261</v>
      </c>
    </row>
    <row r="153" spans="1:10" s="46" customFormat="1" ht="85.5" customHeight="1" x14ac:dyDescent="0.25">
      <c r="A153" s="1">
        <v>143</v>
      </c>
      <c r="B153" s="31" t="s">
        <v>294</v>
      </c>
      <c r="C153" s="9" t="s">
        <v>279</v>
      </c>
      <c r="D153" s="44" t="s">
        <v>312</v>
      </c>
      <c r="E153" s="44">
        <v>1</v>
      </c>
      <c r="F153" s="4" t="s">
        <v>41</v>
      </c>
      <c r="G153" s="47">
        <v>346045</v>
      </c>
      <c r="H153" s="22">
        <f t="shared" si="2"/>
        <v>346045</v>
      </c>
      <c r="I153" s="45" t="s">
        <v>17</v>
      </c>
      <c r="J153" s="45" t="s">
        <v>261</v>
      </c>
    </row>
    <row r="154" spans="1:10" s="46" customFormat="1" ht="116.25" customHeight="1" x14ac:dyDescent="0.25">
      <c r="A154" s="1">
        <v>144</v>
      </c>
      <c r="B154" s="31" t="s">
        <v>295</v>
      </c>
      <c r="C154" s="9" t="s">
        <v>279</v>
      </c>
      <c r="D154" s="31" t="s">
        <v>296</v>
      </c>
      <c r="E154" s="44">
        <v>1</v>
      </c>
      <c r="F154" s="6" t="s">
        <v>50</v>
      </c>
      <c r="G154" s="47">
        <v>473215</v>
      </c>
      <c r="H154" s="22">
        <f t="shared" si="2"/>
        <v>473215</v>
      </c>
      <c r="I154" s="45" t="s">
        <v>17</v>
      </c>
      <c r="J154" s="45" t="s">
        <v>261</v>
      </c>
    </row>
    <row r="155" spans="1:10" s="46" customFormat="1" ht="92.25" customHeight="1" x14ac:dyDescent="0.25">
      <c r="A155" s="1">
        <v>145</v>
      </c>
      <c r="B155" s="31" t="s">
        <v>297</v>
      </c>
      <c r="C155" s="9" t="s">
        <v>279</v>
      </c>
      <c r="D155" s="4" t="s">
        <v>298</v>
      </c>
      <c r="E155" s="44">
        <v>1</v>
      </c>
      <c r="F155" s="4" t="s">
        <v>41</v>
      </c>
      <c r="G155" s="47">
        <v>760804</v>
      </c>
      <c r="H155" s="22">
        <f t="shared" si="2"/>
        <v>760804</v>
      </c>
      <c r="I155" s="45" t="s">
        <v>17</v>
      </c>
      <c r="J155" s="45" t="s">
        <v>261</v>
      </c>
    </row>
    <row r="156" spans="1:10" s="20" customFormat="1" ht="60" x14ac:dyDescent="0.25">
      <c r="A156" s="9">
        <v>146</v>
      </c>
      <c r="B156" s="31" t="s">
        <v>299</v>
      </c>
      <c r="C156" s="43" t="s">
        <v>282</v>
      </c>
      <c r="D156" s="30" t="s">
        <v>311</v>
      </c>
      <c r="E156" s="48">
        <v>1</v>
      </c>
      <c r="F156" s="9" t="s">
        <v>50</v>
      </c>
      <c r="G156" s="49">
        <v>366517.86</v>
      </c>
      <c r="H156" s="22">
        <f t="shared" si="2"/>
        <v>366517.86</v>
      </c>
      <c r="I156" s="45" t="s">
        <v>17</v>
      </c>
      <c r="J156" s="45" t="s">
        <v>261</v>
      </c>
    </row>
    <row r="157" spans="1:10" s="20" customFormat="1" ht="71.25" customHeight="1" x14ac:dyDescent="0.25">
      <c r="A157" s="1">
        <v>147</v>
      </c>
      <c r="B157" s="2" t="s">
        <v>301</v>
      </c>
      <c r="C157" s="43" t="s">
        <v>282</v>
      </c>
      <c r="D157" s="4" t="s">
        <v>302</v>
      </c>
      <c r="E157" s="6">
        <v>1</v>
      </c>
      <c r="F157" s="6" t="s">
        <v>50</v>
      </c>
      <c r="G157" s="7">
        <v>327500</v>
      </c>
      <c r="H157" s="22">
        <f t="shared" si="2"/>
        <v>327500</v>
      </c>
      <c r="I157" s="45" t="s">
        <v>17</v>
      </c>
      <c r="J157" s="45" t="s">
        <v>261</v>
      </c>
    </row>
    <row r="158" spans="1:10" s="20" customFormat="1" ht="68.25" customHeight="1" x14ac:dyDescent="0.25">
      <c r="A158" s="1">
        <v>148</v>
      </c>
      <c r="B158" s="2" t="s">
        <v>303</v>
      </c>
      <c r="C158" s="43" t="s">
        <v>282</v>
      </c>
      <c r="D158" s="4" t="s">
        <v>302</v>
      </c>
      <c r="E158" s="6">
        <v>1</v>
      </c>
      <c r="F158" s="6" t="s">
        <v>50</v>
      </c>
      <c r="G158" s="7">
        <v>144950</v>
      </c>
      <c r="H158" s="22">
        <f t="shared" si="2"/>
        <v>144950</v>
      </c>
      <c r="I158" s="45" t="s">
        <v>17</v>
      </c>
      <c r="J158" s="45" t="s">
        <v>261</v>
      </c>
    </row>
    <row r="159" spans="1:10" s="20" customFormat="1" ht="90" x14ac:dyDescent="0.25">
      <c r="A159" s="1">
        <v>149</v>
      </c>
      <c r="B159" s="6" t="s">
        <v>304</v>
      </c>
      <c r="C159" s="9" t="s">
        <v>279</v>
      </c>
      <c r="D159" s="50" t="s">
        <v>309</v>
      </c>
      <c r="E159" s="6">
        <v>1</v>
      </c>
      <c r="F159" s="6" t="s">
        <v>50</v>
      </c>
      <c r="G159" s="38">
        <v>9194099</v>
      </c>
      <c r="H159" s="22">
        <f t="shared" si="2"/>
        <v>9194099</v>
      </c>
      <c r="I159" s="45" t="s">
        <v>17</v>
      </c>
      <c r="J159" s="6" t="s">
        <v>261</v>
      </c>
    </row>
    <row r="160" spans="1:10" s="20" customFormat="1" ht="44.25" customHeight="1" x14ac:dyDescent="0.25">
      <c r="A160" s="1">
        <v>150</v>
      </c>
      <c r="B160" s="6" t="s">
        <v>305</v>
      </c>
      <c r="C160" s="9" t="s">
        <v>279</v>
      </c>
      <c r="D160" s="50" t="s">
        <v>307</v>
      </c>
      <c r="E160" s="6">
        <v>2</v>
      </c>
      <c r="F160" s="9" t="s">
        <v>82</v>
      </c>
      <c r="G160" s="38">
        <v>196215</v>
      </c>
      <c r="H160" s="22">
        <f t="shared" si="2"/>
        <v>392430</v>
      </c>
      <c r="I160" s="45" t="s">
        <v>17</v>
      </c>
      <c r="J160" s="6" t="s">
        <v>261</v>
      </c>
    </row>
    <row r="161" spans="1:10" s="20" customFormat="1" ht="30" x14ac:dyDescent="0.25">
      <c r="A161" s="1">
        <v>151</v>
      </c>
      <c r="B161" s="6" t="s">
        <v>315</v>
      </c>
      <c r="C161" s="9" t="s">
        <v>279</v>
      </c>
      <c r="D161" s="51" t="s">
        <v>452</v>
      </c>
      <c r="E161" s="6">
        <v>2</v>
      </c>
      <c r="F161" s="9" t="s">
        <v>82</v>
      </c>
      <c r="G161" s="38">
        <v>206429</v>
      </c>
      <c r="H161" s="22">
        <f t="shared" si="2"/>
        <v>412858</v>
      </c>
      <c r="I161" s="45" t="s">
        <v>17</v>
      </c>
      <c r="J161" s="6" t="s">
        <v>261</v>
      </c>
    </row>
    <row r="162" spans="1:10" s="20" customFormat="1" ht="60" x14ac:dyDescent="0.25">
      <c r="A162" s="1">
        <v>152</v>
      </c>
      <c r="B162" s="6" t="s">
        <v>306</v>
      </c>
      <c r="C162" s="9" t="s">
        <v>279</v>
      </c>
      <c r="D162" s="50" t="s">
        <v>308</v>
      </c>
      <c r="E162" s="6">
        <v>2</v>
      </c>
      <c r="F162" s="9" t="s">
        <v>82</v>
      </c>
      <c r="G162" s="38">
        <v>86215</v>
      </c>
      <c r="H162" s="22">
        <f t="shared" si="2"/>
        <v>172430</v>
      </c>
      <c r="I162" s="45" t="s">
        <v>17</v>
      </c>
      <c r="J162" s="6" t="s">
        <v>261</v>
      </c>
    </row>
    <row r="163" spans="1:10" s="20" customFormat="1" ht="45" x14ac:dyDescent="0.25">
      <c r="A163" s="52">
        <v>153</v>
      </c>
      <c r="B163" s="53" t="s">
        <v>314</v>
      </c>
      <c r="C163" s="54" t="s">
        <v>282</v>
      </c>
      <c r="D163" s="55" t="s">
        <v>254</v>
      </c>
      <c r="E163" s="5">
        <v>1</v>
      </c>
      <c r="F163" s="56" t="s">
        <v>50</v>
      </c>
      <c r="G163" s="57">
        <v>892406.25</v>
      </c>
      <c r="H163" s="22">
        <f t="shared" si="2"/>
        <v>892406.25</v>
      </c>
      <c r="I163" s="56" t="s">
        <v>17</v>
      </c>
      <c r="J163" s="56" t="s">
        <v>261</v>
      </c>
    </row>
    <row r="164" spans="1:10" s="20" customFormat="1" ht="90" x14ac:dyDescent="0.25">
      <c r="A164" s="9">
        <v>154</v>
      </c>
      <c r="B164" s="2" t="s">
        <v>316</v>
      </c>
      <c r="C164" s="43" t="s">
        <v>282</v>
      </c>
      <c r="D164" s="4" t="s">
        <v>317</v>
      </c>
      <c r="E164" s="6">
        <v>1</v>
      </c>
      <c r="F164" s="6" t="s">
        <v>50</v>
      </c>
      <c r="G164" s="7">
        <v>462400</v>
      </c>
      <c r="H164" s="22">
        <f t="shared" si="2"/>
        <v>462400</v>
      </c>
      <c r="I164" s="6" t="s">
        <v>17</v>
      </c>
      <c r="J164" s="6" t="s">
        <v>261</v>
      </c>
    </row>
    <row r="165" spans="1:10" s="20" customFormat="1" ht="50.25" customHeight="1" x14ac:dyDescent="0.25">
      <c r="A165" s="1">
        <v>155</v>
      </c>
      <c r="B165" s="2" t="s">
        <v>318</v>
      </c>
      <c r="C165" s="4" t="s">
        <v>97</v>
      </c>
      <c r="D165" s="4" t="s">
        <v>319</v>
      </c>
      <c r="E165" s="6">
        <v>1</v>
      </c>
      <c r="F165" s="6" t="s">
        <v>50</v>
      </c>
      <c r="G165" s="7">
        <v>62500000</v>
      </c>
      <c r="H165" s="22">
        <f t="shared" si="2"/>
        <v>62500000</v>
      </c>
      <c r="I165" s="6" t="s">
        <v>17</v>
      </c>
      <c r="J165" s="6" t="s">
        <v>261</v>
      </c>
    </row>
    <row r="166" spans="1:10" s="20" customFormat="1" ht="45" x14ac:dyDescent="0.25">
      <c r="A166" s="1">
        <v>156</v>
      </c>
      <c r="B166" s="2" t="s">
        <v>320</v>
      </c>
      <c r="C166" s="9" t="s">
        <v>279</v>
      </c>
      <c r="D166" s="4" t="s">
        <v>324</v>
      </c>
      <c r="E166" s="6">
        <v>4</v>
      </c>
      <c r="F166" s="6" t="s">
        <v>50</v>
      </c>
      <c r="G166" s="7">
        <v>1388393</v>
      </c>
      <c r="H166" s="22">
        <f t="shared" si="2"/>
        <v>5553572</v>
      </c>
      <c r="I166" s="6" t="s">
        <v>17</v>
      </c>
      <c r="J166" s="6" t="s">
        <v>387</v>
      </c>
    </row>
    <row r="167" spans="1:10" s="20" customFormat="1" ht="45" x14ac:dyDescent="0.25">
      <c r="A167" s="1">
        <v>157</v>
      </c>
      <c r="B167" s="2" t="s">
        <v>323</v>
      </c>
      <c r="C167" s="43" t="s">
        <v>282</v>
      </c>
      <c r="D167" s="4" t="s">
        <v>254</v>
      </c>
      <c r="E167" s="5">
        <v>1</v>
      </c>
      <c r="F167" s="6" t="s">
        <v>50</v>
      </c>
      <c r="G167" s="7">
        <v>237500</v>
      </c>
      <c r="H167" s="22">
        <f t="shared" si="2"/>
        <v>237500</v>
      </c>
      <c r="I167" s="6" t="s">
        <v>17</v>
      </c>
      <c r="J167" s="6" t="s">
        <v>261</v>
      </c>
    </row>
    <row r="168" spans="1:10" s="20" customFormat="1" ht="51.75" customHeight="1" x14ac:dyDescent="0.25">
      <c r="A168" s="1">
        <v>158</v>
      </c>
      <c r="B168" s="2" t="s">
        <v>325</v>
      </c>
      <c r="C168" s="3" t="s">
        <v>36</v>
      </c>
      <c r="D168" s="2" t="s">
        <v>93</v>
      </c>
      <c r="E168" s="23">
        <v>1</v>
      </c>
      <c r="F168" s="2" t="s">
        <v>50</v>
      </c>
      <c r="G168" s="21">
        <v>3621005</v>
      </c>
      <c r="H168" s="22">
        <f t="shared" si="2"/>
        <v>3621005</v>
      </c>
      <c r="I168" s="6" t="s">
        <v>17</v>
      </c>
      <c r="J168" s="9" t="s">
        <v>261</v>
      </c>
    </row>
    <row r="169" spans="1:10" s="20" customFormat="1" ht="51.75" customHeight="1" x14ac:dyDescent="0.25">
      <c r="A169" s="1">
        <v>159</v>
      </c>
      <c r="B169" s="2" t="s">
        <v>326</v>
      </c>
      <c r="C169" s="3" t="s">
        <v>36</v>
      </c>
      <c r="D169" s="2" t="s">
        <v>93</v>
      </c>
      <c r="E169" s="23">
        <v>1</v>
      </c>
      <c r="F169" s="2" t="s">
        <v>50</v>
      </c>
      <c r="G169" s="21">
        <v>1404288</v>
      </c>
      <c r="H169" s="22">
        <f t="shared" si="2"/>
        <v>1404288</v>
      </c>
      <c r="I169" s="6" t="s">
        <v>17</v>
      </c>
      <c r="J169" s="9" t="s">
        <v>261</v>
      </c>
    </row>
    <row r="170" spans="1:10" s="20" customFormat="1" ht="51.75" customHeight="1" x14ac:dyDescent="0.25">
      <c r="A170" s="1">
        <v>160</v>
      </c>
      <c r="B170" s="2" t="s">
        <v>327</v>
      </c>
      <c r="C170" s="3" t="s">
        <v>36</v>
      </c>
      <c r="D170" s="2" t="s">
        <v>93</v>
      </c>
      <c r="E170" s="23">
        <v>1</v>
      </c>
      <c r="F170" s="2" t="s">
        <v>50</v>
      </c>
      <c r="G170" s="21">
        <v>4728969</v>
      </c>
      <c r="H170" s="22">
        <f t="shared" si="2"/>
        <v>4728969</v>
      </c>
      <c r="I170" s="6" t="s">
        <v>17</v>
      </c>
      <c r="J170" s="9" t="s">
        <v>261</v>
      </c>
    </row>
    <row r="171" spans="1:10" s="20" customFormat="1" ht="51.75" customHeight="1" x14ac:dyDescent="0.25">
      <c r="A171" s="1">
        <v>161</v>
      </c>
      <c r="B171" s="2" t="s">
        <v>328</v>
      </c>
      <c r="C171" s="43" t="s">
        <v>19</v>
      </c>
      <c r="D171" s="4" t="s">
        <v>334</v>
      </c>
      <c r="E171" s="6">
        <v>3</v>
      </c>
      <c r="F171" s="6" t="s">
        <v>50</v>
      </c>
      <c r="G171" s="7">
        <v>350000</v>
      </c>
      <c r="H171" s="7">
        <f t="shared" ref="H171:H178" si="3">G171*E171</f>
        <v>1050000</v>
      </c>
      <c r="I171" s="6" t="s">
        <v>17</v>
      </c>
      <c r="J171" s="6" t="s">
        <v>261</v>
      </c>
    </row>
    <row r="172" spans="1:10" s="20" customFormat="1" ht="51.75" customHeight="1" x14ac:dyDescent="0.25">
      <c r="A172" s="1">
        <v>162</v>
      </c>
      <c r="B172" s="2" t="s">
        <v>329</v>
      </c>
      <c r="C172" s="3" t="s">
        <v>36</v>
      </c>
      <c r="D172" s="4" t="s">
        <v>254</v>
      </c>
      <c r="E172" s="5">
        <v>1</v>
      </c>
      <c r="F172" s="6" t="s">
        <v>50</v>
      </c>
      <c r="G172" s="7">
        <v>2395930</v>
      </c>
      <c r="H172" s="7">
        <f t="shared" si="3"/>
        <v>2395930</v>
      </c>
      <c r="I172" s="6" t="s">
        <v>17</v>
      </c>
      <c r="J172" s="6" t="s">
        <v>261</v>
      </c>
    </row>
    <row r="173" spans="1:10" s="20" customFormat="1" ht="51.75" customHeight="1" x14ac:dyDescent="0.25">
      <c r="A173" s="1">
        <v>163</v>
      </c>
      <c r="B173" s="2" t="s">
        <v>330</v>
      </c>
      <c r="C173" s="43" t="s">
        <v>19</v>
      </c>
      <c r="D173" s="4" t="s">
        <v>331</v>
      </c>
      <c r="E173" s="6">
        <v>3</v>
      </c>
      <c r="F173" s="6" t="s">
        <v>50</v>
      </c>
      <c r="G173" s="7">
        <v>291965</v>
      </c>
      <c r="H173" s="7">
        <f t="shared" si="3"/>
        <v>875895</v>
      </c>
      <c r="I173" s="6" t="s">
        <v>17</v>
      </c>
      <c r="J173" s="6" t="s">
        <v>261</v>
      </c>
    </row>
    <row r="174" spans="1:10" s="20" customFormat="1" ht="84.75" customHeight="1" x14ac:dyDescent="0.25">
      <c r="A174" s="1">
        <v>164</v>
      </c>
      <c r="B174" s="51" t="s">
        <v>332</v>
      </c>
      <c r="C174" s="43" t="s">
        <v>19</v>
      </c>
      <c r="D174" s="51" t="s">
        <v>382</v>
      </c>
      <c r="E174" s="31">
        <v>1</v>
      </c>
      <c r="F174" s="31" t="s">
        <v>333</v>
      </c>
      <c r="G174" s="58">
        <v>1040178.57</v>
      </c>
      <c r="H174" s="32">
        <f t="shared" ref="H174" si="4">G174*E174</f>
        <v>1040178.57</v>
      </c>
      <c r="I174" s="33" t="s">
        <v>28</v>
      </c>
      <c r="J174" s="34" t="s">
        <v>372</v>
      </c>
    </row>
    <row r="175" spans="1:10" s="20" customFormat="1" ht="84.75" customHeight="1" x14ac:dyDescent="0.25">
      <c r="A175" s="1">
        <v>165</v>
      </c>
      <c r="B175" s="2" t="s">
        <v>335</v>
      </c>
      <c r="C175" s="3" t="s">
        <v>36</v>
      </c>
      <c r="D175" s="4" t="s">
        <v>302</v>
      </c>
      <c r="E175" s="6">
        <v>1</v>
      </c>
      <c r="F175" s="6" t="s">
        <v>50</v>
      </c>
      <c r="G175" s="7">
        <v>1923402</v>
      </c>
      <c r="H175" s="7">
        <f t="shared" si="3"/>
        <v>1923402</v>
      </c>
      <c r="I175" s="6" t="s">
        <v>17</v>
      </c>
      <c r="J175" s="6" t="s">
        <v>261</v>
      </c>
    </row>
    <row r="176" spans="1:10" s="20" customFormat="1" ht="96.75" customHeight="1" x14ac:dyDescent="0.25">
      <c r="A176" s="1">
        <v>166</v>
      </c>
      <c r="B176" s="2" t="s">
        <v>336</v>
      </c>
      <c r="C176" s="3" t="s">
        <v>36</v>
      </c>
      <c r="D176" s="4" t="s">
        <v>317</v>
      </c>
      <c r="E176" s="6">
        <v>1</v>
      </c>
      <c r="F176" s="6" t="s">
        <v>50</v>
      </c>
      <c r="G176" s="7">
        <v>2518081</v>
      </c>
      <c r="H176" s="7">
        <f t="shared" si="3"/>
        <v>2518081</v>
      </c>
      <c r="I176" s="6" t="s">
        <v>17</v>
      </c>
      <c r="J176" s="6" t="s">
        <v>261</v>
      </c>
    </row>
    <row r="177" spans="1:10" ht="60" x14ac:dyDescent="0.25">
      <c r="A177" s="1">
        <v>167</v>
      </c>
      <c r="B177" s="2" t="s">
        <v>337</v>
      </c>
      <c r="C177" s="3" t="s">
        <v>36</v>
      </c>
      <c r="D177" s="4" t="s">
        <v>302</v>
      </c>
      <c r="E177" s="5">
        <v>1</v>
      </c>
      <c r="F177" s="6" t="s">
        <v>50</v>
      </c>
      <c r="G177" s="7">
        <v>672233</v>
      </c>
      <c r="H177" s="7">
        <f t="shared" si="3"/>
        <v>672233</v>
      </c>
      <c r="I177" s="6" t="s">
        <v>17</v>
      </c>
      <c r="J177" s="56" t="s">
        <v>261</v>
      </c>
    </row>
    <row r="178" spans="1:10" ht="60" x14ac:dyDescent="0.25">
      <c r="A178" s="1">
        <v>168</v>
      </c>
      <c r="B178" s="2" t="s">
        <v>338</v>
      </c>
      <c r="C178" s="3" t="s">
        <v>36</v>
      </c>
      <c r="D178" s="4" t="s">
        <v>302</v>
      </c>
      <c r="E178" s="6">
        <v>1</v>
      </c>
      <c r="F178" s="6" t="s">
        <v>50</v>
      </c>
      <c r="G178" s="7">
        <v>554465</v>
      </c>
      <c r="H178" s="7">
        <f t="shared" si="3"/>
        <v>554465</v>
      </c>
      <c r="I178" s="6" t="s">
        <v>17</v>
      </c>
      <c r="J178" s="6" t="s">
        <v>261</v>
      </c>
    </row>
    <row r="179" spans="1:10" s="84" customFormat="1" ht="60" x14ac:dyDescent="0.25">
      <c r="A179" s="1">
        <v>169</v>
      </c>
      <c r="B179" s="31" t="s">
        <v>448</v>
      </c>
      <c r="C179" s="43" t="s">
        <v>19</v>
      </c>
      <c r="D179" s="31" t="s">
        <v>449</v>
      </c>
      <c r="E179" s="44">
        <v>1</v>
      </c>
      <c r="F179" s="6" t="s">
        <v>50</v>
      </c>
      <c r="G179" s="7">
        <v>750000</v>
      </c>
      <c r="H179" s="7">
        <f t="shared" ref="H179:H180" si="5">G179*E179</f>
        <v>750000</v>
      </c>
      <c r="I179" s="31" t="s">
        <v>17</v>
      </c>
      <c r="J179" s="31" t="s">
        <v>426</v>
      </c>
    </row>
    <row r="180" spans="1:10" s="84" customFormat="1" ht="60" x14ac:dyDescent="0.25">
      <c r="A180" s="1">
        <v>170</v>
      </c>
      <c r="B180" s="31" t="s">
        <v>450</v>
      </c>
      <c r="C180" s="43" t="s">
        <v>19</v>
      </c>
      <c r="D180" s="85" t="s">
        <v>451</v>
      </c>
      <c r="E180" s="44">
        <v>1</v>
      </c>
      <c r="F180" s="6" t="s">
        <v>50</v>
      </c>
      <c r="G180" s="7">
        <v>1392857</v>
      </c>
      <c r="H180" s="7">
        <f t="shared" si="5"/>
        <v>1392857</v>
      </c>
      <c r="I180" s="31" t="s">
        <v>17</v>
      </c>
      <c r="J180" s="31" t="s">
        <v>426</v>
      </c>
    </row>
    <row r="181" spans="1:10" ht="45" x14ac:dyDescent="0.25">
      <c r="A181" s="1">
        <v>171</v>
      </c>
      <c r="B181" s="2" t="s">
        <v>341</v>
      </c>
      <c r="C181" s="3" t="s">
        <v>36</v>
      </c>
      <c r="D181" s="4" t="s">
        <v>254</v>
      </c>
      <c r="E181" s="6">
        <v>1</v>
      </c>
      <c r="F181" s="6" t="s">
        <v>50</v>
      </c>
      <c r="G181" s="7">
        <v>315750</v>
      </c>
      <c r="H181" s="7">
        <f>G181*E181</f>
        <v>315750</v>
      </c>
      <c r="I181" s="56" t="s">
        <v>17</v>
      </c>
      <c r="J181" s="31" t="s">
        <v>261</v>
      </c>
    </row>
    <row r="182" spans="1:10" ht="45" x14ac:dyDescent="0.25">
      <c r="A182" s="1">
        <v>172</v>
      </c>
      <c r="B182" s="2" t="s">
        <v>342</v>
      </c>
      <c r="C182" s="3" t="s">
        <v>36</v>
      </c>
      <c r="D182" s="4" t="s">
        <v>254</v>
      </c>
      <c r="E182" s="6">
        <v>1</v>
      </c>
      <c r="F182" s="6" t="s">
        <v>50</v>
      </c>
      <c r="G182" s="7">
        <v>3165101</v>
      </c>
      <c r="H182" s="7">
        <f>G182*E182</f>
        <v>3165101</v>
      </c>
      <c r="I182" s="56" t="s">
        <v>17</v>
      </c>
      <c r="J182" s="31" t="s">
        <v>261</v>
      </c>
    </row>
    <row r="183" spans="1:10" ht="45" x14ac:dyDescent="0.25">
      <c r="A183" s="1">
        <v>173</v>
      </c>
      <c r="B183" s="2" t="s">
        <v>343</v>
      </c>
      <c r="C183" s="3" t="s">
        <v>36</v>
      </c>
      <c r="D183" s="4" t="s">
        <v>344</v>
      </c>
      <c r="E183" s="6">
        <v>1</v>
      </c>
      <c r="F183" s="6" t="s">
        <v>50</v>
      </c>
      <c r="G183" s="7">
        <v>1977329</v>
      </c>
      <c r="H183" s="7">
        <f>G183</f>
        <v>1977329</v>
      </c>
      <c r="I183" s="6" t="s">
        <v>17</v>
      </c>
      <c r="J183" s="6" t="s">
        <v>261</v>
      </c>
    </row>
    <row r="184" spans="1:10" s="59" customFormat="1" ht="34.5" customHeight="1" x14ac:dyDescent="0.25">
      <c r="A184" s="1">
        <v>174</v>
      </c>
      <c r="B184" s="51" t="s">
        <v>350</v>
      </c>
      <c r="C184" s="43" t="s">
        <v>19</v>
      </c>
      <c r="D184" s="51" t="s">
        <v>351</v>
      </c>
      <c r="E184" s="31">
        <v>2</v>
      </c>
      <c r="F184" s="31" t="s">
        <v>333</v>
      </c>
      <c r="G184" s="7">
        <v>171526.79</v>
      </c>
      <c r="H184" s="7">
        <f t="shared" ref="H184:H190" si="6">G184*E184</f>
        <v>343053.58</v>
      </c>
      <c r="I184" s="33" t="s">
        <v>28</v>
      </c>
      <c r="J184" s="34" t="s">
        <v>261</v>
      </c>
    </row>
    <row r="185" spans="1:10" s="64" customFormat="1" ht="57.75" customHeight="1" x14ac:dyDescent="0.25">
      <c r="A185" s="1">
        <v>175</v>
      </c>
      <c r="B185" s="60" t="s">
        <v>352</v>
      </c>
      <c r="C185" s="3" t="s">
        <v>36</v>
      </c>
      <c r="D185" s="40" t="s">
        <v>353</v>
      </c>
      <c r="E185" s="61">
        <v>1</v>
      </c>
      <c r="F185" s="40" t="s">
        <v>50</v>
      </c>
      <c r="G185" s="7">
        <v>19834285.719999999</v>
      </c>
      <c r="H185" s="7">
        <f t="shared" si="6"/>
        <v>19834285.719999999</v>
      </c>
      <c r="I185" s="62" t="s">
        <v>28</v>
      </c>
      <c r="J185" s="63" t="s">
        <v>261</v>
      </c>
    </row>
    <row r="186" spans="1:10" s="59" customFormat="1" ht="30" x14ac:dyDescent="0.25">
      <c r="A186" s="1">
        <v>176</v>
      </c>
      <c r="B186" s="51" t="s">
        <v>354</v>
      </c>
      <c r="C186" s="43" t="s">
        <v>19</v>
      </c>
      <c r="D186" s="51" t="s">
        <v>355</v>
      </c>
      <c r="E186" s="31">
        <v>1</v>
      </c>
      <c r="F186" s="31" t="s">
        <v>333</v>
      </c>
      <c r="G186" s="7">
        <f>2937827/1.12</f>
        <v>2623059.8214285714</v>
      </c>
      <c r="H186" s="32">
        <f t="shared" si="6"/>
        <v>2623059.8214285714</v>
      </c>
      <c r="I186" s="33" t="s">
        <v>28</v>
      </c>
      <c r="J186" s="34" t="s">
        <v>261</v>
      </c>
    </row>
    <row r="187" spans="1:10" ht="45" x14ac:dyDescent="0.25">
      <c r="A187" s="1">
        <v>177</v>
      </c>
      <c r="B187" s="2" t="s">
        <v>360</v>
      </c>
      <c r="C187" s="3" t="s">
        <v>36</v>
      </c>
      <c r="D187" s="4" t="s">
        <v>254</v>
      </c>
      <c r="E187" s="6">
        <v>1</v>
      </c>
      <c r="F187" s="6" t="s">
        <v>50</v>
      </c>
      <c r="G187" s="7">
        <v>2391094</v>
      </c>
      <c r="H187" s="7">
        <f t="shared" si="6"/>
        <v>2391094</v>
      </c>
      <c r="I187" s="56" t="s">
        <v>17</v>
      </c>
      <c r="J187" s="31" t="s">
        <v>261</v>
      </c>
    </row>
    <row r="188" spans="1:10" ht="45" x14ac:dyDescent="0.25">
      <c r="A188" s="1">
        <v>178</v>
      </c>
      <c r="B188" s="2" t="s">
        <v>361</v>
      </c>
      <c r="C188" s="3" t="s">
        <v>36</v>
      </c>
      <c r="D188" s="4" t="s">
        <v>254</v>
      </c>
      <c r="E188" s="6">
        <v>1</v>
      </c>
      <c r="F188" s="6" t="s">
        <v>50</v>
      </c>
      <c r="G188" s="7">
        <v>433304</v>
      </c>
      <c r="H188" s="7">
        <f t="shared" si="6"/>
        <v>433304</v>
      </c>
      <c r="I188" s="56" t="s">
        <v>17</v>
      </c>
      <c r="J188" s="31" t="s">
        <v>261</v>
      </c>
    </row>
    <row r="189" spans="1:10" ht="45" x14ac:dyDescent="0.25">
      <c r="A189" s="1">
        <v>179</v>
      </c>
      <c r="B189" s="2" t="s">
        <v>362</v>
      </c>
      <c r="C189" s="3" t="s">
        <v>36</v>
      </c>
      <c r="D189" s="4" t="s">
        <v>254</v>
      </c>
      <c r="E189" s="6">
        <v>1</v>
      </c>
      <c r="F189" s="6" t="s">
        <v>50</v>
      </c>
      <c r="G189" s="7">
        <v>1562475</v>
      </c>
      <c r="H189" s="7">
        <f t="shared" si="6"/>
        <v>1562475</v>
      </c>
      <c r="I189" s="56" t="s">
        <v>17</v>
      </c>
      <c r="J189" s="31" t="s">
        <v>261</v>
      </c>
    </row>
    <row r="190" spans="1:10" ht="45" x14ac:dyDescent="0.25">
      <c r="A190" s="1">
        <v>180</v>
      </c>
      <c r="B190" s="2" t="s">
        <v>363</v>
      </c>
      <c r="C190" s="3" t="s">
        <v>36</v>
      </c>
      <c r="D190" s="4" t="s">
        <v>254</v>
      </c>
      <c r="E190" s="6">
        <v>1</v>
      </c>
      <c r="F190" s="6" t="s">
        <v>50</v>
      </c>
      <c r="G190" s="7">
        <v>168750</v>
      </c>
      <c r="H190" s="7">
        <f t="shared" si="6"/>
        <v>168750</v>
      </c>
      <c r="I190" s="56" t="s">
        <v>17</v>
      </c>
      <c r="J190" s="31" t="s">
        <v>261</v>
      </c>
    </row>
    <row r="191" spans="1:10" ht="45" x14ac:dyDescent="0.25">
      <c r="A191" s="1">
        <v>181</v>
      </c>
      <c r="B191" s="2" t="s">
        <v>369</v>
      </c>
      <c r="C191" s="3" t="s">
        <v>36</v>
      </c>
      <c r="D191" s="4" t="s">
        <v>344</v>
      </c>
      <c r="E191" s="6">
        <v>1</v>
      </c>
      <c r="F191" s="6" t="s">
        <v>50</v>
      </c>
      <c r="G191" s="7">
        <v>3903145</v>
      </c>
      <c r="H191" s="7">
        <f t="shared" ref="H191:H200" si="7">G191</f>
        <v>3903145</v>
      </c>
      <c r="I191" s="6" t="s">
        <v>17</v>
      </c>
      <c r="J191" s="6" t="s">
        <v>261</v>
      </c>
    </row>
    <row r="192" spans="1:10" ht="45" x14ac:dyDescent="0.25">
      <c r="A192" s="1">
        <v>182</v>
      </c>
      <c r="B192" s="2" t="s">
        <v>370</v>
      </c>
      <c r="C192" s="3" t="s">
        <v>36</v>
      </c>
      <c r="D192" s="4" t="s">
        <v>344</v>
      </c>
      <c r="E192" s="6">
        <v>1</v>
      </c>
      <c r="F192" s="6" t="s">
        <v>50</v>
      </c>
      <c r="G192" s="7">
        <v>1857143</v>
      </c>
      <c r="H192" s="7">
        <f t="shared" si="7"/>
        <v>1857143</v>
      </c>
      <c r="I192" s="6" t="s">
        <v>17</v>
      </c>
      <c r="J192" s="6" t="s">
        <v>261</v>
      </c>
    </row>
    <row r="193" spans="1:10" ht="45" x14ac:dyDescent="0.25">
      <c r="A193" s="1">
        <v>183</v>
      </c>
      <c r="B193" s="2" t="s">
        <v>359</v>
      </c>
      <c r="C193" s="3" t="s">
        <v>36</v>
      </c>
      <c r="D193" s="4" t="s">
        <v>344</v>
      </c>
      <c r="E193" s="6">
        <v>1</v>
      </c>
      <c r="F193" s="6" t="s">
        <v>50</v>
      </c>
      <c r="G193" s="7">
        <v>1589429</v>
      </c>
      <c r="H193" s="7">
        <f t="shared" si="7"/>
        <v>1589429</v>
      </c>
      <c r="I193" s="6" t="s">
        <v>17</v>
      </c>
      <c r="J193" s="6" t="s">
        <v>261</v>
      </c>
    </row>
    <row r="194" spans="1:10" ht="45" x14ac:dyDescent="0.25">
      <c r="A194" s="1">
        <v>184</v>
      </c>
      <c r="B194" s="2" t="s">
        <v>368</v>
      </c>
      <c r="C194" s="3" t="s">
        <v>36</v>
      </c>
      <c r="D194" s="4" t="s">
        <v>344</v>
      </c>
      <c r="E194" s="6">
        <v>1</v>
      </c>
      <c r="F194" s="6" t="s">
        <v>50</v>
      </c>
      <c r="G194" s="7">
        <v>17789304</v>
      </c>
      <c r="H194" s="7">
        <f t="shared" si="7"/>
        <v>17789304</v>
      </c>
      <c r="I194" s="6" t="s">
        <v>17</v>
      </c>
      <c r="J194" s="6" t="s">
        <v>261</v>
      </c>
    </row>
    <row r="195" spans="1:10" ht="45" x14ac:dyDescent="0.25">
      <c r="A195" s="1">
        <v>185</v>
      </c>
      <c r="B195" s="2" t="s">
        <v>357</v>
      </c>
      <c r="C195" s="3" t="s">
        <v>36</v>
      </c>
      <c r="D195" s="4" t="s">
        <v>344</v>
      </c>
      <c r="E195" s="6">
        <v>1</v>
      </c>
      <c r="F195" s="6" t="s">
        <v>50</v>
      </c>
      <c r="G195" s="7">
        <v>1640627</v>
      </c>
      <c r="H195" s="7">
        <f t="shared" si="7"/>
        <v>1640627</v>
      </c>
      <c r="I195" s="6" t="s">
        <v>17</v>
      </c>
      <c r="J195" s="6" t="s">
        <v>261</v>
      </c>
    </row>
    <row r="196" spans="1:10" ht="45" x14ac:dyDescent="0.25">
      <c r="A196" s="1">
        <v>186</v>
      </c>
      <c r="B196" s="2" t="s">
        <v>358</v>
      </c>
      <c r="C196" s="3" t="s">
        <v>36</v>
      </c>
      <c r="D196" s="4" t="s">
        <v>344</v>
      </c>
      <c r="E196" s="6">
        <v>1</v>
      </c>
      <c r="F196" s="6" t="s">
        <v>50</v>
      </c>
      <c r="G196" s="7">
        <v>4130995</v>
      </c>
      <c r="H196" s="7">
        <f>G196</f>
        <v>4130995</v>
      </c>
      <c r="I196" s="6" t="s">
        <v>17</v>
      </c>
      <c r="J196" s="6" t="s">
        <v>261</v>
      </c>
    </row>
    <row r="197" spans="1:10" ht="45" x14ac:dyDescent="0.25">
      <c r="A197" s="1">
        <v>187</v>
      </c>
      <c r="B197" s="2" t="s">
        <v>367</v>
      </c>
      <c r="C197" s="3" t="s">
        <v>36</v>
      </c>
      <c r="D197" s="4" t="s">
        <v>344</v>
      </c>
      <c r="E197" s="6">
        <v>1</v>
      </c>
      <c r="F197" s="6" t="s">
        <v>50</v>
      </c>
      <c r="G197" s="7">
        <v>4626965</v>
      </c>
      <c r="H197" s="7">
        <f t="shared" si="7"/>
        <v>4626965</v>
      </c>
      <c r="I197" s="6" t="s">
        <v>17</v>
      </c>
      <c r="J197" s="6" t="s">
        <v>261</v>
      </c>
    </row>
    <row r="198" spans="1:10" ht="45" x14ac:dyDescent="0.25">
      <c r="A198" s="1">
        <v>188</v>
      </c>
      <c r="B198" s="2" t="s">
        <v>364</v>
      </c>
      <c r="C198" s="3" t="s">
        <v>36</v>
      </c>
      <c r="D198" s="4" t="s">
        <v>344</v>
      </c>
      <c r="E198" s="6">
        <v>1</v>
      </c>
      <c r="F198" s="6" t="s">
        <v>50</v>
      </c>
      <c r="G198" s="7">
        <v>6320733</v>
      </c>
      <c r="H198" s="7">
        <f t="shared" si="7"/>
        <v>6320733</v>
      </c>
      <c r="I198" s="6" t="s">
        <v>17</v>
      </c>
      <c r="J198" s="6" t="s">
        <v>261</v>
      </c>
    </row>
    <row r="199" spans="1:10" ht="45" x14ac:dyDescent="0.25">
      <c r="A199" s="1">
        <v>189</v>
      </c>
      <c r="B199" s="2" t="s">
        <v>365</v>
      </c>
      <c r="C199" s="3" t="s">
        <v>36</v>
      </c>
      <c r="D199" s="4" t="s">
        <v>344</v>
      </c>
      <c r="E199" s="6">
        <v>1</v>
      </c>
      <c r="F199" s="6" t="s">
        <v>50</v>
      </c>
      <c r="G199" s="7">
        <v>652634</v>
      </c>
      <c r="H199" s="7">
        <f t="shared" si="7"/>
        <v>652634</v>
      </c>
      <c r="I199" s="6" t="s">
        <v>17</v>
      </c>
      <c r="J199" s="6" t="s">
        <v>261</v>
      </c>
    </row>
    <row r="200" spans="1:10" ht="45" x14ac:dyDescent="0.25">
      <c r="A200" s="1">
        <v>190</v>
      </c>
      <c r="B200" s="2" t="s">
        <v>366</v>
      </c>
      <c r="C200" s="3" t="s">
        <v>36</v>
      </c>
      <c r="D200" s="4" t="s">
        <v>344</v>
      </c>
      <c r="E200" s="6">
        <v>1</v>
      </c>
      <c r="F200" s="6" t="s">
        <v>50</v>
      </c>
      <c r="G200" s="7">
        <v>95697</v>
      </c>
      <c r="H200" s="7">
        <f t="shared" si="7"/>
        <v>95697</v>
      </c>
      <c r="I200" s="6" t="s">
        <v>17</v>
      </c>
      <c r="J200" s="6" t="s">
        <v>261</v>
      </c>
    </row>
    <row r="201" spans="1:10" ht="45" x14ac:dyDescent="0.25">
      <c r="A201" s="1">
        <v>191</v>
      </c>
      <c r="B201" s="2" t="s">
        <v>373</v>
      </c>
      <c r="C201" s="3" t="s">
        <v>36</v>
      </c>
      <c r="D201" s="4" t="s">
        <v>254</v>
      </c>
      <c r="E201" s="6">
        <v>1</v>
      </c>
      <c r="F201" s="6" t="s">
        <v>50</v>
      </c>
      <c r="G201" s="7">
        <v>2366072</v>
      </c>
      <c r="H201" s="7">
        <f t="shared" ref="H201:H204" si="8">G201*E201</f>
        <v>2366072</v>
      </c>
      <c r="I201" s="56" t="s">
        <v>17</v>
      </c>
      <c r="J201" s="31" t="s">
        <v>372</v>
      </c>
    </row>
    <row r="202" spans="1:10" ht="45" x14ac:dyDescent="0.25">
      <c r="A202" s="1">
        <v>192</v>
      </c>
      <c r="B202" s="2" t="s">
        <v>374</v>
      </c>
      <c r="C202" s="3" t="s">
        <v>36</v>
      </c>
      <c r="D202" s="4" t="s">
        <v>254</v>
      </c>
      <c r="E202" s="6">
        <v>1</v>
      </c>
      <c r="F202" s="6" t="s">
        <v>50</v>
      </c>
      <c r="G202" s="7">
        <v>5745533</v>
      </c>
      <c r="H202" s="7">
        <f t="shared" si="8"/>
        <v>5745533</v>
      </c>
      <c r="I202" s="56" t="s">
        <v>17</v>
      </c>
      <c r="J202" s="31" t="s">
        <v>372</v>
      </c>
    </row>
    <row r="203" spans="1:10" ht="42" customHeight="1" x14ac:dyDescent="0.25">
      <c r="A203" s="1">
        <v>193</v>
      </c>
      <c r="B203" s="2" t="s">
        <v>376</v>
      </c>
      <c r="C203" s="3" t="s">
        <v>36</v>
      </c>
      <c r="D203" s="4" t="s">
        <v>377</v>
      </c>
      <c r="E203" s="6">
        <v>840</v>
      </c>
      <c r="F203" s="6" t="s">
        <v>59</v>
      </c>
      <c r="G203" s="7">
        <v>526</v>
      </c>
      <c r="H203" s="7">
        <f t="shared" si="8"/>
        <v>441840</v>
      </c>
      <c r="I203" s="56" t="s">
        <v>17</v>
      </c>
      <c r="J203" s="31" t="s">
        <v>372</v>
      </c>
    </row>
    <row r="204" spans="1:10" ht="45" x14ac:dyDescent="0.25">
      <c r="A204" s="1">
        <v>194</v>
      </c>
      <c r="B204" s="9" t="s">
        <v>378</v>
      </c>
      <c r="C204" s="43" t="s">
        <v>19</v>
      </c>
      <c r="D204" s="31" t="s">
        <v>379</v>
      </c>
      <c r="E204" s="65">
        <v>96</v>
      </c>
      <c r="F204" s="9" t="s">
        <v>82</v>
      </c>
      <c r="G204" s="22">
        <f>45210</f>
        <v>45210</v>
      </c>
      <c r="H204" s="7">
        <f t="shared" si="8"/>
        <v>4340160</v>
      </c>
      <c r="I204" s="33" t="s">
        <v>28</v>
      </c>
      <c r="J204" s="6" t="s">
        <v>372</v>
      </c>
    </row>
    <row r="205" spans="1:10" ht="45" x14ac:dyDescent="0.25">
      <c r="A205" s="1">
        <v>195</v>
      </c>
      <c r="B205" s="2" t="s">
        <v>383</v>
      </c>
      <c r="C205" s="3" t="s">
        <v>36</v>
      </c>
      <c r="D205" s="4" t="s">
        <v>254</v>
      </c>
      <c r="E205" s="6">
        <v>1</v>
      </c>
      <c r="F205" s="6" t="s">
        <v>50</v>
      </c>
      <c r="G205" s="7">
        <v>975000</v>
      </c>
      <c r="H205" s="7">
        <f t="shared" ref="H205:H206" si="9">G205*E205</f>
        <v>975000</v>
      </c>
      <c r="I205" s="56" t="s">
        <v>17</v>
      </c>
      <c r="J205" s="31" t="s">
        <v>372</v>
      </c>
    </row>
    <row r="206" spans="1:10" ht="60" x14ac:dyDescent="0.25">
      <c r="A206" s="1">
        <v>196</v>
      </c>
      <c r="B206" s="2" t="s">
        <v>384</v>
      </c>
      <c r="C206" s="3" t="s">
        <v>36</v>
      </c>
      <c r="D206" s="2" t="s">
        <v>344</v>
      </c>
      <c r="E206" s="6">
        <v>6</v>
      </c>
      <c r="F206" s="6" t="s">
        <v>82</v>
      </c>
      <c r="G206" s="7">
        <v>214982</v>
      </c>
      <c r="H206" s="7">
        <f t="shared" si="9"/>
        <v>1289892</v>
      </c>
      <c r="I206" s="56" t="s">
        <v>17</v>
      </c>
      <c r="J206" s="31" t="s">
        <v>372</v>
      </c>
    </row>
    <row r="207" spans="1:10" s="20" customFormat="1" ht="45" x14ac:dyDescent="0.25">
      <c r="A207" s="1">
        <v>197</v>
      </c>
      <c r="B207" s="25" t="s">
        <v>388</v>
      </c>
      <c r="C207" s="3" t="s">
        <v>36</v>
      </c>
      <c r="D207" s="26" t="s">
        <v>118</v>
      </c>
      <c r="E207" s="27">
        <v>1</v>
      </c>
      <c r="F207" s="27" t="s">
        <v>50</v>
      </c>
      <c r="G207" s="28">
        <v>199911</v>
      </c>
      <c r="H207" s="22">
        <f t="shared" ref="H207:H210" si="10">E207*G207</f>
        <v>199911</v>
      </c>
      <c r="I207" s="27" t="s">
        <v>17</v>
      </c>
      <c r="J207" s="9" t="s">
        <v>372</v>
      </c>
    </row>
    <row r="208" spans="1:10" ht="45" x14ac:dyDescent="0.25">
      <c r="A208" s="9">
        <v>198</v>
      </c>
      <c r="B208" s="2" t="s">
        <v>389</v>
      </c>
      <c r="C208" s="3" t="s">
        <v>36</v>
      </c>
      <c r="D208" s="4" t="s">
        <v>344</v>
      </c>
      <c r="E208" s="6">
        <v>1</v>
      </c>
      <c r="F208" s="6" t="s">
        <v>50</v>
      </c>
      <c r="G208" s="7">
        <v>1333353</v>
      </c>
      <c r="H208" s="22">
        <f t="shared" si="10"/>
        <v>1333353</v>
      </c>
      <c r="I208" s="6" t="s">
        <v>17</v>
      </c>
      <c r="J208" s="6" t="s">
        <v>372</v>
      </c>
    </row>
    <row r="209" spans="1:10" ht="90" x14ac:dyDescent="0.25">
      <c r="A209" s="9">
        <v>199</v>
      </c>
      <c r="B209" s="9" t="s">
        <v>390</v>
      </c>
      <c r="C209" s="43" t="s">
        <v>19</v>
      </c>
      <c r="D209" s="9" t="s">
        <v>393</v>
      </c>
      <c r="E209" s="6">
        <v>1</v>
      </c>
      <c r="F209" s="6" t="s">
        <v>82</v>
      </c>
      <c r="G209" s="7">
        <v>2400000</v>
      </c>
      <c r="H209" s="22">
        <f t="shared" si="10"/>
        <v>2400000</v>
      </c>
      <c r="I209" s="37" t="s">
        <v>17</v>
      </c>
      <c r="J209" s="66" t="s">
        <v>387</v>
      </c>
    </row>
    <row r="210" spans="1:10" ht="69.75" customHeight="1" x14ac:dyDescent="0.25">
      <c r="A210" s="67">
        <v>200</v>
      </c>
      <c r="B210" s="6" t="s">
        <v>391</v>
      </c>
      <c r="C210" s="42" t="s">
        <v>19</v>
      </c>
      <c r="D210" s="68" t="s">
        <v>392</v>
      </c>
      <c r="E210" s="6">
        <v>2</v>
      </c>
      <c r="F210" s="6" t="s">
        <v>82</v>
      </c>
      <c r="G210" s="7">
        <v>805893</v>
      </c>
      <c r="H210" s="22">
        <f t="shared" si="10"/>
        <v>1611786</v>
      </c>
      <c r="I210" s="37" t="s">
        <v>17</v>
      </c>
      <c r="J210" s="66" t="s">
        <v>387</v>
      </c>
    </row>
    <row r="211" spans="1:10" s="20" customFormat="1" ht="17.25" customHeight="1" x14ac:dyDescent="0.25">
      <c r="A211" s="9">
        <v>201</v>
      </c>
      <c r="B211" s="2" t="s">
        <v>124</v>
      </c>
      <c r="C211" s="3"/>
      <c r="D211" s="2"/>
      <c r="E211" s="23"/>
      <c r="F211" s="2"/>
      <c r="G211" s="21"/>
      <c r="H211" s="22"/>
      <c r="I211" s="6"/>
      <c r="J211" s="9"/>
    </row>
    <row r="212" spans="1:10" ht="45" x14ac:dyDescent="0.25">
      <c r="A212" s="1">
        <v>202</v>
      </c>
      <c r="B212" s="9" t="s">
        <v>385</v>
      </c>
      <c r="C212" s="3" t="s">
        <v>19</v>
      </c>
      <c r="D212" s="39" t="s">
        <v>386</v>
      </c>
      <c r="E212" s="69">
        <v>1</v>
      </c>
      <c r="F212" s="70" t="s">
        <v>50</v>
      </c>
      <c r="G212" s="71">
        <v>803125</v>
      </c>
      <c r="H212" s="71">
        <f>G212*E212</f>
        <v>803125</v>
      </c>
      <c r="I212" s="6" t="s">
        <v>17</v>
      </c>
      <c r="J212" s="9" t="s">
        <v>387</v>
      </c>
    </row>
    <row r="213" spans="1:10" ht="45" x14ac:dyDescent="0.25">
      <c r="A213" s="1">
        <v>203</v>
      </c>
      <c r="B213" s="2" t="s">
        <v>394</v>
      </c>
      <c r="C213" s="3" t="s">
        <v>36</v>
      </c>
      <c r="D213" s="4" t="s">
        <v>254</v>
      </c>
      <c r="E213" s="6">
        <v>1</v>
      </c>
      <c r="F213" s="6" t="s">
        <v>50</v>
      </c>
      <c r="G213" s="7">
        <v>1140081</v>
      </c>
      <c r="H213" s="7">
        <f t="shared" ref="H213" si="11">G213*E213</f>
        <v>1140081</v>
      </c>
      <c r="I213" s="56" t="s">
        <v>17</v>
      </c>
      <c r="J213" s="31" t="s">
        <v>372</v>
      </c>
    </row>
    <row r="214" spans="1:10" s="20" customFormat="1" ht="45" x14ac:dyDescent="0.25">
      <c r="A214" s="1">
        <v>204</v>
      </c>
      <c r="B214" s="25" t="s">
        <v>395</v>
      </c>
      <c r="C214" s="3" t="s">
        <v>36</v>
      </c>
      <c r="D214" s="26" t="s">
        <v>118</v>
      </c>
      <c r="E214" s="27">
        <v>1</v>
      </c>
      <c r="F214" s="27" t="s">
        <v>50</v>
      </c>
      <c r="G214" s="28">
        <v>3412065</v>
      </c>
      <c r="H214" s="22">
        <f t="shared" ref="H214:H215" si="12">E214*G214</f>
        <v>3412065</v>
      </c>
      <c r="I214" s="27" t="s">
        <v>17</v>
      </c>
      <c r="J214" s="9" t="s">
        <v>372</v>
      </c>
    </row>
    <row r="215" spans="1:10" ht="45" x14ac:dyDescent="0.25">
      <c r="A215" s="9">
        <v>205</v>
      </c>
      <c r="B215" s="2" t="s">
        <v>396</v>
      </c>
      <c r="C215" s="3" t="s">
        <v>36</v>
      </c>
      <c r="D215" s="4" t="s">
        <v>344</v>
      </c>
      <c r="E215" s="6">
        <v>1</v>
      </c>
      <c r="F215" s="6" t="s">
        <v>50</v>
      </c>
      <c r="G215" s="7">
        <v>7396585</v>
      </c>
      <c r="H215" s="22">
        <f t="shared" si="12"/>
        <v>7396585</v>
      </c>
      <c r="I215" s="6" t="s">
        <v>17</v>
      </c>
      <c r="J215" s="6" t="s">
        <v>372</v>
      </c>
    </row>
    <row r="216" spans="1:10" ht="45" x14ac:dyDescent="0.25">
      <c r="A216" s="9">
        <v>206</v>
      </c>
      <c r="B216" s="2" t="s">
        <v>399</v>
      </c>
      <c r="C216" s="3" t="s">
        <v>36</v>
      </c>
      <c r="D216" s="4" t="s">
        <v>344</v>
      </c>
      <c r="E216" s="6">
        <v>1</v>
      </c>
      <c r="F216" s="6" t="s">
        <v>50</v>
      </c>
      <c r="G216" s="7">
        <v>6299247</v>
      </c>
      <c r="H216" s="22">
        <f t="shared" ref="H216" si="13">E216*G216</f>
        <v>6299247</v>
      </c>
      <c r="I216" s="6" t="s">
        <v>17</v>
      </c>
      <c r="J216" s="6" t="s">
        <v>372</v>
      </c>
    </row>
    <row r="217" spans="1:10" ht="90" x14ac:dyDescent="0.25">
      <c r="A217" s="9">
        <v>207</v>
      </c>
      <c r="B217" s="2" t="s">
        <v>397</v>
      </c>
      <c r="C217" s="3" t="s">
        <v>36</v>
      </c>
      <c r="D217" s="2" t="s">
        <v>398</v>
      </c>
      <c r="E217" s="6">
        <v>1</v>
      </c>
      <c r="F217" s="6" t="s">
        <v>50</v>
      </c>
      <c r="G217" s="7">
        <v>1921429</v>
      </c>
      <c r="H217" s="22">
        <f t="shared" ref="H217" si="14">E217*G217</f>
        <v>1921429</v>
      </c>
      <c r="I217" s="6" t="s">
        <v>17</v>
      </c>
      <c r="J217" s="6" t="s">
        <v>426</v>
      </c>
    </row>
    <row r="218" spans="1:10" ht="45" x14ac:dyDescent="0.25">
      <c r="A218" s="1">
        <v>208</v>
      </c>
      <c r="B218" s="2" t="s">
        <v>400</v>
      </c>
      <c r="C218" s="3" t="s">
        <v>36</v>
      </c>
      <c r="D218" s="4" t="s">
        <v>254</v>
      </c>
      <c r="E218" s="6">
        <v>1</v>
      </c>
      <c r="F218" s="6" t="s">
        <v>50</v>
      </c>
      <c r="G218" s="7">
        <v>527679</v>
      </c>
      <c r="H218" s="7">
        <f t="shared" ref="H218" si="15">G218*E218</f>
        <v>527679</v>
      </c>
      <c r="I218" s="56" t="s">
        <v>17</v>
      </c>
      <c r="J218" s="31" t="s">
        <v>372</v>
      </c>
    </row>
    <row r="219" spans="1:10" ht="45" x14ac:dyDescent="0.25">
      <c r="A219" s="9">
        <v>209</v>
      </c>
      <c r="B219" s="2" t="s">
        <v>401</v>
      </c>
      <c r="C219" s="3" t="s">
        <v>36</v>
      </c>
      <c r="D219" s="4" t="s">
        <v>344</v>
      </c>
      <c r="E219" s="6">
        <v>1</v>
      </c>
      <c r="F219" s="6" t="s">
        <v>50</v>
      </c>
      <c r="G219" s="7">
        <v>2001608</v>
      </c>
      <c r="H219" s="22">
        <f t="shared" ref="H219" si="16">E219*G219</f>
        <v>2001608</v>
      </c>
      <c r="I219" s="6" t="s">
        <v>17</v>
      </c>
      <c r="J219" s="6" t="s">
        <v>387</v>
      </c>
    </row>
    <row r="220" spans="1:10" ht="45" x14ac:dyDescent="0.25">
      <c r="A220" s="9">
        <v>210</v>
      </c>
      <c r="B220" s="2" t="s">
        <v>402</v>
      </c>
      <c r="C220" s="3" t="s">
        <v>36</v>
      </c>
      <c r="D220" s="4" t="s">
        <v>344</v>
      </c>
      <c r="E220" s="6">
        <v>1</v>
      </c>
      <c r="F220" s="6" t="s">
        <v>50</v>
      </c>
      <c r="G220" s="7">
        <v>171875</v>
      </c>
      <c r="H220" s="22">
        <f t="shared" ref="H220" si="17">E220*G220</f>
        <v>171875</v>
      </c>
      <c r="I220" s="6" t="s">
        <v>17</v>
      </c>
      <c r="J220" s="6" t="s">
        <v>387</v>
      </c>
    </row>
    <row r="221" spans="1:10" ht="33" customHeight="1" x14ac:dyDescent="0.25">
      <c r="A221" s="10">
        <v>211</v>
      </c>
      <c r="B221" s="2" t="s">
        <v>403</v>
      </c>
      <c r="C221" s="4" t="s">
        <v>19</v>
      </c>
      <c r="D221" s="4" t="s">
        <v>404</v>
      </c>
      <c r="E221" s="6">
        <v>1</v>
      </c>
      <c r="F221" s="6" t="s">
        <v>50</v>
      </c>
      <c r="G221" s="7">
        <v>9821429</v>
      </c>
      <c r="H221" s="7">
        <f t="shared" ref="H221:H227" si="18">G221*E221</f>
        <v>9821429</v>
      </c>
      <c r="I221" s="6" t="s">
        <v>17</v>
      </c>
      <c r="J221" s="6" t="s">
        <v>387</v>
      </c>
    </row>
    <row r="222" spans="1:10" ht="30" x14ac:dyDescent="0.25">
      <c r="A222" s="10">
        <v>212</v>
      </c>
      <c r="B222" s="2" t="s">
        <v>405</v>
      </c>
      <c r="C222" s="4" t="s">
        <v>19</v>
      </c>
      <c r="D222" s="4" t="s">
        <v>406</v>
      </c>
      <c r="E222" s="6">
        <v>1</v>
      </c>
      <c r="F222" s="6" t="s">
        <v>50</v>
      </c>
      <c r="G222" s="7">
        <v>562500</v>
      </c>
      <c r="H222" s="7">
        <f t="shared" si="18"/>
        <v>562500</v>
      </c>
      <c r="I222" s="6" t="s">
        <v>17</v>
      </c>
      <c r="J222" s="6" t="s">
        <v>387</v>
      </c>
    </row>
    <row r="223" spans="1:10" ht="30" x14ac:dyDescent="0.25">
      <c r="A223" s="10">
        <v>213</v>
      </c>
      <c r="B223" s="2" t="s">
        <v>407</v>
      </c>
      <c r="C223" s="4" t="s">
        <v>19</v>
      </c>
      <c r="D223" s="4" t="s">
        <v>408</v>
      </c>
      <c r="E223" s="6">
        <v>1</v>
      </c>
      <c r="F223" s="6" t="s">
        <v>41</v>
      </c>
      <c r="G223" s="7">
        <v>940625</v>
      </c>
      <c r="H223" s="7">
        <f t="shared" si="18"/>
        <v>940625</v>
      </c>
      <c r="I223" s="6" t="s">
        <v>17</v>
      </c>
      <c r="J223" s="6" t="s">
        <v>387</v>
      </c>
    </row>
    <row r="224" spans="1:10" ht="27.75" customHeight="1" x14ac:dyDescent="0.25">
      <c r="A224" s="10">
        <v>214</v>
      </c>
      <c r="B224" s="2" t="s">
        <v>409</v>
      </c>
      <c r="C224" s="4" t="s">
        <v>19</v>
      </c>
      <c r="D224" s="4" t="s">
        <v>410</v>
      </c>
      <c r="E224" s="6">
        <v>18</v>
      </c>
      <c r="F224" s="6" t="s">
        <v>41</v>
      </c>
      <c r="G224" s="7">
        <v>53045</v>
      </c>
      <c r="H224" s="7">
        <f t="shared" si="18"/>
        <v>954810</v>
      </c>
      <c r="I224" s="6" t="s">
        <v>17</v>
      </c>
      <c r="J224" s="6" t="s">
        <v>456</v>
      </c>
    </row>
    <row r="225" spans="1:10" ht="45.75" customHeight="1" x14ac:dyDescent="0.25">
      <c r="A225" s="10">
        <v>215</v>
      </c>
      <c r="B225" s="2" t="s">
        <v>415</v>
      </c>
      <c r="C225" s="4" t="s">
        <v>97</v>
      </c>
      <c r="D225" s="4" t="s">
        <v>411</v>
      </c>
      <c r="E225" s="6">
        <v>1</v>
      </c>
      <c r="F225" s="6" t="s">
        <v>50</v>
      </c>
      <c r="G225" s="7">
        <v>89285715</v>
      </c>
      <c r="H225" s="7">
        <f t="shared" si="18"/>
        <v>89285715</v>
      </c>
      <c r="I225" s="6" t="s">
        <v>17</v>
      </c>
      <c r="J225" s="6" t="s">
        <v>372</v>
      </c>
    </row>
    <row r="226" spans="1:10" ht="75" x14ac:dyDescent="0.25">
      <c r="A226" s="10">
        <v>216</v>
      </c>
      <c r="B226" s="12" t="s">
        <v>412</v>
      </c>
      <c r="C226" s="3" t="s">
        <v>36</v>
      </c>
      <c r="D226" s="12" t="s">
        <v>413</v>
      </c>
      <c r="E226" s="6">
        <v>1</v>
      </c>
      <c r="F226" s="6" t="s">
        <v>50</v>
      </c>
      <c r="G226" s="7">
        <v>285062</v>
      </c>
      <c r="H226" s="7">
        <f t="shared" si="18"/>
        <v>285062</v>
      </c>
      <c r="I226" s="6" t="s">
        <v>17</v>
      </c>
      <c r="J226" s="6" t="s">
        <v>387</v>
      </c>
    </row>
    <row r="227" spans="1:10" ht="45" x14ac:dyDescent="0.25">
      <c r="A227" s="1">
        <v>217</v>
      </c>
      <c r="B227" s="2" t="s">
        <v>416</v>
      </c>
      <c r="C227" s="3" t="s">
        <v>36</v>
      </c>
      <c r="D227" s="4" t="s">
        <v>254</v>
      </c>
      <c r="E227" s="6">
        <v>1</v>
      </c>
      <c r="F227" s="6" t="s">
        <v>50</v>
      </c>
      <c r="G227" s="7">
        <v>2761120</v>
      </c>
      <c r="H227" s="7">
        <f t="shared" si="18"/>
        <v>2761120</v>
      </c>
      <c r="I227" s="56" t="s">
        <v>17</v>
      </c>
      <c r="J227" s="31" t="s">
        <v>387</v>
      </c>
    </row>
    <row r="228" spans="1:10" ht="45" x14ac:dyDescent="0.25">
      <c r="A228" s="1">
        <v>218</v>
      </c>
      <c r="B228" s="2" t="s">
        <v>414</v>
      </c>
      <c r="C228" s="3" t="s">
        <v>36</v>
      </c>
      <c r="D228" s="4" t="s">
        <v>254</v>
      </c>
      <c r="E228" s="6">
        <v>1</v>
      </c>
      <c r="F228" s="6" t="s">
        <v>50</v>
      </c>
      <c r="G228" s="7">
        <v>820358</v>
      </c>
      <c r="H228" s="7">
        <f t="shared" ref="H228" si="19">G228*E228</f>
        <v>820358</v>
      </c>
      <c r="I228" s="56" t="s">
        <v>17</v>
      </c>
      <c r="J228" s="31" t="s">
        <v>387</v>
      </c>
    </row>
    <row r="229" spans="1:10" ht="45" x14ac:dyDescent="0.25">
      <c r="A229" s="9">
        <v>219</v>
      </c>
      <c r="B229" s="2" t="s">
        <v>417</v>
      </c>
      <c r="C229" s="3" t="s">
        <v>36</v>
      </c>
      <c r="D229" s="4" t="s">
        <v>344</v>
      </c>
      <c r="E229" s="6">
        <v>1</v>
      </c>
      <c r="F229" s="6" t="s">
        <v>50</v>
      </c>
      <c r="G229" s="7">
        <v>640179</v>
      </c>
      <c r="H229" s="22">
        <f t="shared" ref="H229:H231" si="20">E229*G229</f>
        <v>640179</v>
      </c>
      <c r="I229" s="6" t="s">
        <v>17</v>
      </c>
      <c r="J229" s="6" t="s">
        <v>387</v>
      </c>
    </row>
    <row r="230" spans="1:10" x14ac:dyDescent="0.25">
      <c r="A230" s="9">
        <v>220</v>
      </c>
      <c r="B230" s="2" t="s">
        <v>418</v>
      </c>
      <c r="C230" s="3" t="s">
        <v>97</v>
      </c>
      <c r="D230" s="4" t="s">
        <v>419</v>
      </c>
      <c r="E230" s="6">
        <v>1</v>
      </c>
      <c r="F230" s="6" t="s">
        <v>50</v>
      </c>
      <c r="G230" s="7">
        <v>55455989</v>
      </c>
      <c r="H230" s="22">
        <f t="shared" si="20"/>
        <v>55455989</v>
      </c>
      <c r="I230" s="56" t="s">
        <v>17</v>
      </c>
      <c r="J230" s="31" t="s">
        <v>387</v>
      </c>
    </row>
    <row r="231" spans="1:10" ht="45" x14ac:dyDescent="0.25">
      <c r="A231" s="9">
        <v>221</v>
      </c>
      <c r="B231" s="2" t="s">
        <v>420</v>
      </c>
      <c r="C231" s="3" t="s">
        <v>36</v>
      </c>
      <c r="D231" s="4" t="s">
        <v>421</v>
      </c>
      <c r="E231" s="6">
        <v>1</v>
      </c>
      <c r="F231" s="6" t="s">
        <v>50</v>
      </c>
      <c r="G231" s="7">
        <v>405705</v>
      </c>
      <c r="H231" s="22">
        <f t="shared" si="20"/>
        <v>405705</v>
      </c>
      <c r="I231" s="6" t="s">
        <v>17</v>
      </c>
      <c r="J231" s="6" t="s">
        <v>387</v>
      </c>
    </row>
    <row r="232" spans="1:10" ht="45" x14ac:dyDescent="0.25">
      <c r="A232" s="1">
        <v>222</v>
      </c>
      <c r="B232" s="2" t="s">
        <v>422</v>
      </c>
      <c r="C232" s="3" t="s">
        <v>36</v>
      </c>
      <c r="D232" s="4" t="s">
        <v>254</v>
      </c>
      <c r="E232" s="6">
        <v>1</v>
      </c>
      <c r="F232" s="6" t="s">
        <v>50</v>
      </c>
      <c r="G232" s="7">
        <v>14456992</v>
      </c>
      <c r="H232" s="7">
        <f t="shared" ref="H232" si="21">G232*E232</f>
        <v>14456992</v>
      </c>
      <c r="I232" s="56" t="s">
        <v>17</v>
      </c>
      <c r="J232" s="31" t="s">
        <v>387</v>
      </c>
    </row>
    <row r="233" spans="1:10" ht="45" x14ac:dyDescent="0.25">
      <c r="A233" s="9">
        <v>223</v>
      </c>
      <c r="B233" s="2" t="s">
        <v>423</v>
      </c>
      <c r="C233" s="3" t="s">
        <v>36</v>
      </c>
      <c r="D233" s="4" t="s">
        <v>344</v>
      </c>
      <c r="E233" s="6">
        <v>1</v>
      </c>
      <c r="F233" s="6" t="s">
        <v>50</v>
      </c>
      <c r="G233" s="7">
        <v>8373201</v>
      </c>
      <c r="H233" s="22">
        <f t="shared" ref="H233:H237" si="22">E233*G233</f>
        <v>8373201</v>
      </c>
      <c r="I233" s="6" t="s">
        <v>17</v>
      </c>
      <c r="J233" s="6" t="s">
        <v>387</v>
      </c>
    </row>
    <row r="234" spans="1:10" ht="30" x14ac:dyDescent="0.25">
      <c r="A234" s="9">
        <v>224</v>
      </c>
      <c r="B234" s="2" t="s">
        <v>424</v>
      </c>
      <c r="C234" s="3" t="s">
        <v>19</v>
      </c>
      <c r="D234" s="4" t="s">
        <v>425</v>
      </c>
      <c r="E234" s="6">
        <v>1</v>
      </c>
      <c r="F234" s="6" t="s">
        <v>50</v>
      </c>
      <c r="G234" s="7">
        <v>1498322</v>
      </c>
      <c r="H234" s="22">
        <f t="shared" si="22"/>
        <v>1498322</v>
      </c>
      <c r="I234" s="6" t="s">
        <v>17</v>
      </c>
      <c r="J234" s="6" t="s">
        <v>426</v>
      </c>
    </row>
    <row r="235" spans="1:10" ht="30" x14ac:dyDescent="0.25">
      <c r="A235" s="9">
        <v>225</v>
      </c>
      <c r="B235" s="2" t="s">
        <v>427</v>
      </c>
      <c r="C235" s="3" t="s">
        <v>19</v>
      </c>
      <c r="D235" s="4" t="s">
        <v>428</v>
      </c>
      <c r="E235" s="6">
        <v>1</v>
      </c>
      <c r="F235" s="6" t="s">
        <v>82</v>
      </c>
      <c r="G235" s="7">
        <v>562500</v>
      </c>
      <c r="H235" s="22">
        <f t="shared" si="22"/>
        <v>562500</v>
      </c>
      <c r="I235" s="6" t="s">
        <v>17</v>
      </c>
      <c r="J235" s="6" t="s">
        <v>426</v>
      </c>
    </row>
    <row r="236" spans="1:10" ht="30" x14ac:dyDescent="0.25">
      <c r="A236" s="9">
        <v>226</v>
      </c>
      <c r="B236" s="12" t="s">
        <v>429</v>
      </c>
      <c r="C236" s="3" t="s">
        <v>19</v>
      </c>
      <c r="D236" s="4" t="s">
        <v>430</v>
      </c>
      <c r="E236" s="6">
        <v>1</v>
      </c>
      <c r="F236" s="6" t="s">
        <v>50</v>
      </c>
      <c r="G236" s="7">
        <v>6846481.3499999996</v>
      </c>
      <c r="H236" s="22">
        <f t="shared" si="22"/>
        <v>6846481.3499999996</v>
      </c>
      <c r="I236" s="6" t="s">
        <v>17</v>
      </c>
      <c r="J236" s="6" t="s">
        <v>426</v>
      </c>
    </row>
    <row r="237" spans="1:10" ht="30" x14ac:dyDescent="0.25">
      <c r="A237" s="1">
        <v>227</v>
      </c>
      <c r="B237" s="2" t="s">
        <v>433</v>
      </c>
      <c r="C237" s="3" t="s">
        <v>19</v>
      </c>
      <c r="D237" s="4" t="s">
        <v>434</v>
      </c>
      <c r="E237" s="6">
        <v>1</v>
      </c>
      <c r="F237" s="6" t="s">
        <v>50</v>
      </c>
      <c r="G237" s="7">
        <v>669643</v>
      </c>
      <c r="H237" s="22">
        <f t="shared" si="22"/>
        <v>669643</v>
      </c>
      <c r="I237" s="6" t="s">
        <v>17</v>
      </c>
      <c r="J237" s="6" t="s">
        <v>426</v>
      </c>
    </row>
    <row r="238" spans="1:10" ht="45" x14ac:dyDescent="0.25">
      <c r="A238" s="9">
        <v>228</v>
      </c>
      <c r="B238" s="2" t="s">
        <v>435</v>
      </c>
      <c r="C238" s="3" t="s">
        <v>36</v>
      </c>
      <c r="D238" s="4" t="s">
        <v>344</v>
      </c>
      <c r="E238" s="6">
        <v>1</v>
      </c>
      <c r="F238" s="6" t="s">
        <v>50</v>
      </c>
      <c r="G238" s="7">
        <v>6022840</v>
      </c>
      <c r="H238" s="22">
        <f>E238*G238</f>
        <v>6022840</v>
      </c>
      <c r="I238" s="6" t="s">
        <v>17</v>
      </c>
      <c r="J238" s="6" t="s">
        <v>426</v>
      </c>
    </row>
    <row r="239" spans="1:10" ht="45" x14ac:dyDescent="0.25">
      <c r="A239" s="1">
        <v>229</v>
      </c>
      <c r="B239" s="2" t="s">
        <v>436</v>
      </c>
      <c r="C239" s="3" t="s">
        <v>36</v>
      </c>
      <c r="D239" s="4" t="s">
        <v>254</v>
      </c>
      <c r="E239" s="5">
        <v>1</v>
      </c>
      <c r="F239" s="6" t="s">
        <v>50</v>
      </c>
      <c r="G239" s="7">
        <v>580402</v>
      </c>
      <c r="H239" s="7">
        <f t="shared" ref="H239:H244" si="23">G239*E239</f>
        <v>580402</v>
      </c>
      <c r="I239" s="6" t="s">
        <v>17</v>
      </c>
      <c r="J239" s="6" t="s">
        <v>426</v>
      </c>
    </row>
    <row r="240" spans="1:10" ht="45" x14ac:dyDescent="0.25">
      <c r="A240" s="9">
        <v>230</v>
      </c>
      <c r="B240" s="2" t="s">
        <v>437</v>
      </c>
      <c r="C240" s="3" t="s">
        <v>36</v>
      </c>
      <c r="D240" s="4" t="s">
        <v>254</v>
      </c>
      <c r="E240" s="6">
        <v>1</v>
      </c>
      <c r="F240" s="6" t="s">
        <v>50</v>
      </c>
      <c r="G240" s="7">
        <v>3951907</v>
      </c>
      <c r="H240" s="7">
        <f t="shared" si="23"/>
        <v>3951907</v>
      </c>
      <c r="I240" s="6" t="s">
        <v>17</v>
      </c>
      <c r="J240" s="6" t="s">
        <v>426</v>
      </c>
    </row>
    <row r="241" spans="1:10" ht="45" x14ac:dyDescent="0.25">
      <c r="A241" s="9">
        <v>231</v>
      </c>
      <c r="B241" s="2" t="s">
        <v>440</v>
      </c>
      <c r="C241" s="3" t="s">
        <v>36</v>
      </c>
      <c r="D241" s="4" t="s">
        <v>254</v>
      </c>
      <c r="E241" s="6">
        <v>1</v>
      </c>
      <c r="F241" s="6" t="s">
        <v>50</v>
      </c>
      <c r="G241" s="7">
        <v>1070983</v>
      </c>
      <c r="H241" s="7">
        <f t="shared" si="23"/>
        <v>1070983</v>
      </c>
      <c r="I241" s="6" t="s">
        <v>17</v>
      </c>
      <c r="J241" s="6" t="s">
        <v>426</v>
      </c>
    </row>
    <row r="242" spans="1:10" ht="45" x14ac:dyDescent="0.25">
      <c r="A242" s="9">
        <v>232</v>
      </c>
      <c r="B242" s="2" t="s">
        <v>441</v>
      </c>
      <c r="C242" s="3" t="s">
        <v>36</v>
      </c>
      <c r="D242" s="4" t="s">
        <v>254</v>
      </c>
      <c r="E242" s="6">
        <v>1</v>
      </c>
      <c r="F242" s="6" t="s">
        <v>50</v>
      </c>
      <c r="G242" s="7">
        <v>5218689</v>
      </c>
      <c r="H242" s="7">
        <f t="shared" si="23"/>
        <v>5218689</v>
      </c>
      <c r="I242" s="6" t="s">
        <v>17</v>
      </c>
      <c r="J242" s="6" t="s">
        <v>426</v>
      </c>
    </row>
    <row r="243" spans="1:10" ht="45" x14ac:dyDescent="0.25">
      <c r="A243" s="9">
        <v>233</v>
      </c>
      <c r="B243" s="2" t="s">
        <v>442</v>
      </c>
      <c r="C243" s="3" t="s">
        <v>36</v>
      </c>
      <c r="D243" s="4" t="s">
        <v>254</v>
      </c>
      <c r="E243" s="6">
        <v>1</v>
      </c>
      <c r="F243" s="6" t="s">
        <v>50</v>
      </c>
      <c r="G243" s="7">
        <v>730094</v>
      </c>
      <c r="H243" s="7">
        <f t="shared" si="23"/>
        <v>730094</v>
      </c>
      <c r="I243" s="6" t="s">
        <v>17</v>
      </c>
      <c r="J243" s="6" t="s">
        <v>426</v>
      </c>
    </row>
    <row r="244" spans="1:10" ht="45" x14ac:dyDescent="0.25">
      <c r="A244" s="9">
        <v>234</v>
      </c>
      <c r="B244" s="2" t="s">
        <v>443</v>
      </c>
      <c r="C244" s="3" t="s">
        <v>36</v>
      </c>
      <c r="D244" s="4" t="s">
        <v>254</v>
      </c>
      <c r="E244" s="6">
        <v>1</v>
      </c>
      <c r="F244" s="6" t="s">
        <v>50</v>
      </c>
      <c r="G244" s="7">
        <v>2361172</v>
      </c>
      <c r="H244" s="7">
        <f t="shared" si="23"/>
        <v>2361172</v>
      </c>
      <c r="I244" s="6" t="s">
        <v>17</v>
      </c>
      <c r="J244" s="6" t="s">
        <v>426</v>
      </c>
    </row>
    <row r="245" spans="1:10" s="20" customFormat="1" ht="45" x14ac:dyDescent="0.25">
      <c r="A245" s="1">
        <v>235</v>
      </c>
      <c r="B245" s="25" t="s">
        <v>444</v>
      </c>
      <c r="C245" s="3" t="s">
        <v>36</v>
      </c>
      <c r="D245" s="26" t="s">
        <v>118</v>
      </c>
      <c r="E245" s="27">
        <v>1</v>
      </c>
      <c r="F245" s="27" t="s">
        <v>50</v>
      </c>
      <c r="G245" s="7">
        <v>1920072</v>
      </c>
      <c r="H245" s="7">
        <f>E245*G245</f>
        <v>1920072</v>
      </c>
      <c r="I245" s="27" t="s">
        <v>17</v>
      </c>
      <c r="J245" s="9" t="s">
        <v>456</v>
      </c>
    </row>
    <row r="246" spans="1:10" s="11" customFormat="1" ht="45" x14ac:dyDescent="0.25">
      <c r="A246" s="10">
        <v>236</v>
      </c>
      <c r="B246" s="2" t="s">
        <v>439</v>
      </c>
      <c r="C246" s="4" t="s">
        <v>97</v>
      </c>
      <c r="D246" s="4" t="s">
        <v>438</v>
      </c>
      <c r="E246" s="6">
        <v>1</v>
      </c>
      <c r="F246" s="6" t="s">
        <v>50</v>
      </c>
      <c r="G246" s="7">
        <v>39590000</v>
      </c>
      <c r="H246" s="7">
        <f>G246*E246</f>
        <v>39590000</v>
      </c>
      <c r="I246" s="6" t="s">
        <v>17</v>
      </c>
      <c r="J246" s="6" t="s">
        <v>426</v>
      </c>
    </row>
    <row r="247" spans="1:10" ht="45" x14ac:dyDescent="0.25">
      <c r="A247" s="9">
        <v>237</v>
      </c>
      <c r="B247" s="2" t="s">
        <v>447</v>
      </c>
      <c r="C247" s="3" t="s">
        <v>36</v>
      </c>
      <c r="D247" s="4" t="s">
        <v>254</v>
      </c>
      <c r="E247" s="6">
        <v>1</v>
      </c>
      <c r="F247" s="6" t="s">
        <v>50</v>
      </c>
      <c r="G247" s="7">
        <v>538250</v>
      </c>
      <c r="H247" s="7">
        <f t="shared" ref="H247" si="24">G247*E247</f>
        <v>538250</v>
      </c>
      <c r="I247" s="6" t="s">
        <v>17</v>
      </c>
      <c r="J247" s="6" t="s">
        <v>426</v>
      </c>
    </row>
    <row r="248" spans="1:10" ht="45" x14ac:dyDescent="0.25">
      <c r="A248" s="9">
        <v>238</v>
      </c>
      <c r="B248" s="2" t="s">
        <v>453</v>
      </c>
      <c r="C248" s="3" t="s">
        <v>36</v>
      </c>
      <c r="D248" s="4" t="s">
        <v>344</v>
      </c>
      <c r="E248" s="6">
        <v>1</v>
      </c>
      <c r="F248" s="6" t="s">
        <v>50</v>
      </c>
      <c r="G248" s="7">
        <v>425389.24</v>
      </c>
      <c r="H248" s="22">
        <f>E248*G248</f>
        <v>425389.24</v>
      </c>
      <c r="I248" s="6" t="s">
        <v>17</v>
      </c>
      <c r="J248" s="6" t="s">
        <v>426</v>
      </c>
    </row>
    <row r="249" spans="1:10" s="20" customFormat="1" ht="75" x14ac:dyDescent="0.25">
      <c r="A249" s="9">
        <v>239</v>
      </c>
      <c r="B249" s="25" t="s">
        <v>454</v>
      </c>
      <c r="C249" s="3" t="s">
        <v>36</v>
      </c>
      <c r="D249" s="26" t="s">
        <v>455</v>
      </c>
      <c r="E249" s="27">
        <v>1</v>
      </c>
      <c r="F249" s="27" t="s">
        <v>50</v>
      </c>
      <c r="G249" s="28">
        <v>2524319</v>
      </c>
      <c r="H249" s="22">
        <f t="shared" ref="H249" si="25">E249*G249</f>
        <v>2524319</v>
      </c>
      <c r="I249" s="27" t="s">
        <v>17</v>
      </c>
      <c r="J249" s="9" t="s">
        <v>488</v>
      </c>
    </row>
    <row r="250" spans="1:10" ht="45" x14ac:dyDescent="0.25">
      <c r="A250" s="9">
        <v>240</v>
      </c>
      <c r="B250" s="2" t="s">
        <v>459</v>
      </c>
      <c r="C250" s="4" t="s">
        <v>97</v>
      </c>
      <c r="D250" s="4" t="s">
        <v>461</v>
      </c>
      <c r="E250" s="6">
        <v>1</v>
      </c>
      <c r="F250" s="6" t="s">
        <v>50</v>
      </c>
      <c r="G250" s="7">
        <v>24441965</v>
      </c>
      <c r="H250" s="7">
        <f>G250*E250</f>
        <v>24441965</v>
      </c>
      <c r="I250" s="6" t="s">
        <v>17</v>
      </c>
      <c r="J250" s="6" t="s">
        <v>426</v>
      </c>
    </row>
    <row r="251" spans="1:10" ht="45" x14ac:dyDescent="0.25">
      <c r="A251" s="9">
        <v>241</v>
      </c>
      <c r="B251" s="2" t="s">
        <v>457</v>
      </c>
      <c r="C251" s="4" t="s">
        <v>97</v>
      </c>
      <c r="D251" s="4" t="s">
        <v>462</v>
      </c>
      <c r="E251" s="6">
        <v>1</v>
      </c>
      <c r="F251" s="6" t="s">
        <v>50</v>
      </c>
      <c r="G251" s="7">
        <v>29203572</v>
      </c>
      <c r="H251" s="7">
        <f>G251*E251</f>
        <v>29203572</v>
      </c>
      <c r="I251" s="6" t="s">
        <v>17</v>
      </c>
      <c r="J251" s="6" t="s">
        <v>426</v>
      </c>
    </row>
    <row r="252" spans="1:10" ht="45" x14ac:dyDescent="0.25">
      <c r="A252" s="9">
        <v>242</v>
      </c>
      <c r="B252" s="2" t="s">
        <v>522</v>
      </c>
      <c r="C252" s="4" t="s">
        <v>97</v>
      </c>
      <c r="D252" s="4" t="s">
        <v>463</v>
      </c>
      <c r="E252" s="6">
        <v>12</v>
      </c>
      <c r="F252" s="6" t="s">
        <v>50</v>
      </c>
      <c r="G252" s="7">
        <v>1130023</v>
      </c>
      <c r="H252" s="7">
        <f>G252*E252</f>
        <v>13560276</v>
      </c>
      <c r="I252" s="6" t="s">
        <v>17</v>
      </c>
      <c r="J252" s="6" t="s">
        <v>426</v>
      </c>
    </row>
    <row r="253" spans="1:10" ht="45" x14ac:dyDescent="0.25">
      <c r="A253" s="9">
        <v>243</v>
      </c>
      <c r="B253" s="2" t="s">
        <v>458</v>
      </c>
      <c r="C253" s="76" t="s">
        <v>19</v>
      </c>
      <c r="D253" s="4" t="s">
        <v>464</v>
      </c>
      <c r="E253" s="6">
        <v>2</v>
      </c>
      <c r="F253" s="6" t="s">
        <v>50</v>
      </c>
      <c r="G253" s="7">
        <v>1540179</v>
      </c>
      <c r="H253" s="7">
        <f>G253*E253</f>
        <v>3080358</v>
      </c>
      <c r="I253" s="6" t="s">
        <v>17</v>
      </c>
      <c r="J253" s="6" t="s">
        <v>426</v>
      </c>
    </row>
    <row r="254" spans="1:10" ht="45" x14ac:dyDescent="0.25">
      <c r="A254" s="9">
        <v>244</v>
      </c>
      <c r="B254" s="2" t="s">
        <v>460</v>
      </c>
      <c r="C254" s="76" t="s">
        <v>19</v>
      </c>
      <c r="D254" s="4" t="s">
        <v>504</v>
      </c>
      <c r="E254" s="6">
        <v>2</v>
      </c>
      <c r="F254" s="6" t="s">
        <v>50</v>
      </c>
      <c r="G254" s="7">
        <v>602679</v>
      </c>
      <c r="H254" s="7">
        <f>G254*E254</f>
        <v>1205358</v>
      </c>
      <c r="I254" s="6" t="s">
        <v>17</v>
      </c>
      <c r="J254" s="6" t="s">
        <v>426</v>
      </c>
    </row>
    <row r="255" spans="1:10" ht="45" x14ac:dyDescent="0.25">
      <c r="A255" s="9">
        <v>245</v>
      </c>
      <c r="B255" s="2" t="s">
        <v>465</v>
      </c>
      <c r="C255" s="3" t="s">
        <v>36</v>
      </c>
      <c r="D255" s="4" t="s">
        <v>344</v>
      </c>
      <c r="E255" s="6">
        <v>1</v>
      </c>
      <c r="F255" s="6" t="s">
        <v>50</v>
      </c>
      <c r="G255" s="7">
        <v>3221700</v>
      </c>
      <c r="H255" s="22">
        <f>E255*G255</f>
        <v>3221700</v>
      </c>
      <c r="I255" s="6" t="s">
        <v>17</v>
      </c>
      <c r="J255" s="6" t="s">
        <v>426</v>
      </c>
    </row>
    <row r="256" spans="1:10" ht="45" x14ac:dyDescent="0.25">
      <c r="A256" s="9">
        <v>246</v>
      </c>
      <c r="B256" s="9" t="s">
        <v>466</v>
      </c>
      <c r="C256" s="9" t="s">
        <v>36</v>
      </c>
      <c r="D256" s="9" t="s">
        <v>503</v>
      </c>
      <c r="E256" s="30">
        <v>1</v>
      </c>
      <c r="F256" s="31" t="s">
        <v>50</v>
      </c>
      <c r="G256" s="32">
        <v>34492530</v>
      </c>
      <c r="H256" s="22">
        <f t="shared" ref="H256" si="26">E256*G256</f>
        <v>34492530</v>
      </c>
      <c r="I256" s="33" t="s">
        <v>17</v>
      </c>
      <c r="J256" s="34" t="s">
        <v>488</v>
      </c>
    </row>
    <row r="257" spans="1:10" ht="75" x14ac:dyDescent="0.25">
      <c r="A257" s="9">
        <v>247</v>
      </c>
      <c r="B257" s="2" t="s">
        <v>468</v>
      </c>
      <c r="C257" s="9" t="s">
        <v>36</v>
      </c>
      <c r="D257" s="2" t="s">
        <v>469</v>
      </c>
      <c r="E257" s="6">
        <v>1</v>
      </c>
      <c r="F257" s="6" t="s">
        <v>82</v>
      </c>
      <c r="G257" s="7">
        <v>1995220</v>
      </c>
      <c r="H257" s="7">
        <f>G257*E257</f>
        <v>1995220</v>
      </c>
      <c r="I257" s="6" t="s">
        <v>17</v>
      </c>
      <c r="J257" s="6" t="s">
        <v>426</v>
      </c>
    </row>
    <row r="258" spans="1:10" ht="75" x14ac:dyDescent="0.25">
      <c r="A258" s="9">
        <v>248</v>
      </c>
      <c r="B258" s="2" t="s">
        <v>470</v>
      </c>
      <c r="C258" s="9" t="s">
        <v>36</v>
      </c>
      <c r="D258" s="2" t="s">
        <v>469</v>
      </c>
      <c r="E258" s="6">
        <v>1</v>
      </c>
      <c r="F258" s="6" t="s">
        <v>82</v>
      </c>
      <c r="G258" s="7">
        <v>669968.75</v>
      </c>
      <c r="H258" s="7">
        <f>G258*E258</f>
        <v>669968.75</v>
      </c>
      <c r="I258" s="6" t="s">
        <v>17</v>
      </c>
      <c r="J258" s="6" t="s">
        <v>426</v>
      </c>
    </row>
    <row r="259" spans="1:10" ht="45" x14ac:dyDescent="0.25">
      <c r="A259" s="9">
        <v>249</v>
      </c>
      <c r="B259" s="2" t="s">
        <v>471</v>
      </c>
      <c r="C259" s="3" t="s">
        <v>36</v>
      </c>
      <c r="D259" s="4" t="s">
        <v>254</v>
      </c>
      <c r="E259" s="6">
        <v>1</v>
      </c>
      <c r="F259" s="6" t="s">
        <v>50</v>
      </c>
      <c r="G259" s="7">
        <v>2952733</v>
      </c>
      <c r="H259" s="7">
        <f t="shared" ref="H259" si="27">G259*E259</f>
        <v>2952733</v>
      </c>
      <c r="I259" s="6" t="s">
        <v>17</v>
      </c>
      <c r="J259" s="6" t="s">
        <v>456</v>
      </c>
    </row>
    <row r="260" spans="1:10" ht="60" x14ac:dyDescent="0.25">
      <c r="A260" s="9">
        <v>250</v>
      </c>
      <c r="B260" s="2" t="s">
        <v>472</v>
      </c>
      <c r="C260" s="3" t="s">
        <v>36</v>
      </c>
      <c r="D260" s="2" t="s">
        <v>473</v>
      </c>
      <c r="E260" s="6">
        <v>50</v>
      </c>
      <c r="F260" s="6" t="s">
        <v>82</v>
      </c>
      <c r="G260" s="7">
        <v>15447</v>
      </c>
      <c r="H260" s="7">
        <f t="shared" ref="H260" si="28">G260*E260</f>
        <v>772350</v>
      </c>
      <c r="I260" s="6" t="s">
        <v>17</v>
      </c>
      <c r="J260" s="6" t="s">
        <v>426</v>
      </c>
    </row>
    <row r="261" spans="1:10" s="90" customFormat="1" ht="45" x14ac:dyDescent="0.2">
      <c r="A261" s="9">
        <v>251</v>
      </c>
      <c r="B261" s="2" t="s">
        <v>480</v>
      </c>
      <c r="C261" s="3" t="s">
        <v>36</v>
      </c>
      <c r="D261" s="86" t="s">
        <v>481</v>
      </c>
      <c r="E261" s="87">
        <v>1</v>
      </c>
      <c r="F261" s="88" t="s">
        <v>50</v>
      </c>
      <c r="G261" s="89">
        <v>490625</v>
      </c>
      <c r="H261" s="89">
        <f>G261*E261</f>
        <v>490625</v>
      </c>
      <c r="I261" s="6" t="s">
        <v>17</v>
      </c>
      <c r="J261" s="87" t="s">
        <v>482</v>
      </c>
    </row>
    <row r="262" spans="1:10" s="90" customFormat="1" ht="45" x14ac:dyDescent="0.2">
      <c r="A262" s="9">
        <v>252</v>
      </c>
      <c r="B262" s="2" t="s">
        <v>483</v>
      </c>
      <c r="C262" s="3" t="s">
        <v>36</v>
      </c>
      <c r="D262" s="86" t="s">
        <v>481</v>
      </c>
      <c r="E262" s="87">
        <v>1</v>
      </c>
      <c r="F262" s="88" t="s">
        <v>50</v>
      </c>
      <c r="G262" s="89">
        <v>1176715</v>
      </c>
      <c r="H262" s="89">
        <f>G262</f>
        <v>1176715</v>
      </c>
      <c r="I262" s="6" t="s">
        <v>17</v>
      </c>
      <c r="J262" s="91" t="s">
        <v>456</v>
      </c>
    </row>
    <row r="263" spans="1:10" ht="45" x14ac:dyDescent="0.25">
      <c r="A263" s="9">
        <v>253</v>
      </c>
      <c r="B263" s="2" t="s">
        <v>484</v>
      </c>
      <c r="C263" s="3" t="s">
        <v>36</v>
      </c>
      <c r="D263" s="4" t="s">
        <v>254</v>
      </c>
      <c r="E263" s="6">
        <v>1</v>
      </c>
      <c r="F263" s="6" t="s">
        <v>50</v>
      </c>
      <c r="G263" s="7">
        <v>4062865</v>
      </c>
      <c r="H263" s="7">
        <f t="shared" ref="H263" si="29">G263*E263</f>
        <v>4062865</v>
      </c>
      <c r="I263" s="6" t="s">
        <v>17</v>
      </c>
      <c r="J263" s="6" t="s">
        <v>456</v>
      </c>
    </row>
    <row r="264" spans="1:10" ht="60" x14ac:dyDescent="0.25">
      <c r="A264" s="9">
        <v>254</v>
      </c>
      <c r="B264" s="2" t="s">
        <v>485</v>
      </c>
      <c r="C264" s="3" t="s">
        <v>36</v>
      </c>
      <c r="D264" s="4" t="s">
        <v>473</v>
      </c>
      <c r="E264" s="6">
        <v>1</v>
      </c>
      <c r="F264" s="6" t="s">
        <v>50</v>
      </c>
      <c r="G264" s="7">
        <v>6937330</v>
      </c>
      <c r="H264" s="7">
        <f t="shared" ref="H264" si="30">G264*E264</f>
        <v>6937330</v>
      </c>
      <c r="I264" s="6" t="s">
        <v>17</v>
      </c>
      <c r="J264" s="6" t="s">
        <v>456</v>
      </c>
    </row>
    <row r="265" spans="1:10" ht="105" x14ac:dyDescent="0.25">
      <c r="A265" s="9">
        <v>255</v>
      </c>
      <c r="B265" s="2" t="s">
        <v>486</v>
      </c>
      <c r="C265" s="3" t="s">
        <v>36</v>
      </c>
      <c r="D265" s="4" t="s">
        <v>487</v>
      </c>
      <c r="E265" s="6">
        <v>1</v>
      </c>
      <c r="F265" s="6" t="s">
        <v>50</v>
      </c>
      <c r="G265" s="7">
        <v>1986608</v>
      </c>
      <c r="H265" s="7">
        <f t="shared" ref="H265:H268" si="31">G265*E265</f>
        <v>1986608</v>
      </c>
      <c r="I265" s="6" t="s">
        <v>17</v>
      </c>
      <c r="J265" s="6" t="s">
        <v>456</v>
      </c>
    </row>
    <row r="266" spans="1:10" ht="45" x14ac:dyDescent="0.25">
      <c r="A266" s="9">
        <v>256</v>
      </c>
      <c r="B266" s="2" t="s">
        <v>489</v>
      </c>
      <c r="C266" s="3" t="s">
        <v>36</v>
      </c>
      <c r="D266" s="4" t="s">
        <v>254</v>
      </c>
      <c r="E266" s="6">
        <v>1</v>
      </c>
      <c r="F266" s="6" t="s">
        <v>50</v>
      </c>
      <c r="G266" s="7">
        <v>2278504</v>
      </c>
      <c r="H266" s="7">
        <f t="shared" si="31"/>
        <v>2278504</v>
      </c>
      <c r="I266" s="6" t="s">
        <v>17</v>
      </c>
      <c r="J266" s="6" t="s">
        <v>456</v>
      </c>
    </row>
    <row r="267" spans="1:10" ht="60" x14ac:dyDescent="0.25">
      <c r="A267" s="9">
        <v>257</v>
      </c>
      <c r="B267" s="2" t="s">
        <v>490</v>
      </c>
      <c r="C267" s="3" t="s">
        <v>36</v>
      </c>
      <c r="D267" s="4" t="s">
        <v>302</v>
      </c>
      <c r="E267" s="6">
        <v>1</v>
      </c>
      <c r="F267" s="6" t="s">
        <v>50</v>
      </c>
      <c r="G267" s="7">
        <v>636992</v>
      </c>
      <c r="H267" s="7">
        <f t="shared" si="31"/>
        <v>636992</v>
      </c>
      <c r="I267" s="6" t="s">
        <v>17</v>
      </c>
      <c r="J267" s="6" t="s">
        <v>456</v>
      </c>
    </row>
    <row r="268" spans="1:10" ht="30" x14ac:dyDescent="0.25">
      <c r="A268" s="9">
        <v>258</v>
      </c>
      <c r="B268" s="12" t="s">
        <v>491</v>
      </c>
      <c r="C268" s="3" t="s">
        <v>36</v>
      </c>
      <c r="D268" s="4" t="s">
        <v>492</v>
      </c>
      <c r="E268" s="6">
        <v>4</v>
      </c>
      <c r="F268" s="6" t="s">
        <v>82</v>
      </c>
      <c r="G268" s="7">
        <v>105750</v>
      </c>
      <c r="H268" s="7">
        <f t="shared" si="31"/>
        <v>423000</v>
      </c>
      <c r="I268" s="6" t="s">
        <v>17</v>
      </c>
      <c r="J268" s="6" t="s">
        <v>456</v>
      </c>
    </row>
    <row r="269" spans="1:10" ht="45" x14ac:dyDescent="0.25">
      <c r="A269" s="9">
        <v>259</v>
      </c>
      <c r="B269" s="9" t="s">
        <v>493</v>
      </c>
      <c r="C269" s="9" t="s">
        <v>36</v>
      </c>
      <c r="D269" s="9" t="s">
        <v>205</v>
      </c>
      <c r="E269" s="30">
        <v>1</v>
      </c>
      <c r="F269" s="31" t="s">
        <v>50</v>
      </c>
      <c r="G269" s="32">
        <v>25317511</v>
      </c>
      <c r="H269" s="22">
        <f t="shared" ref="H269" si="32">E269*G269</f>
        <v>25317511</v>
      </c>
      <c r="I269" s="33" t="s">
        <v>17</v>
      </c>
      <c r="J269" s="34" t="s">
        <v>456</v>
      </c>
    </row>
    <row r="270" spans="1:10" ht="45" x14ac:dyDescent="0.25">
      <c r="A270" s="9">
        <v>260</v>
      </c>
      <c r="B270" s="9" t="s">
        <v>494</v>
      </c>
      <c r="C270" s="9" t="s">
        <v>36</v>
      </c>
      <c r="D270" s="9" t="s">
        <v>205</v>
      </c>
      <c r="E270" s="30">
        <v>1</v>
      </c>
      <c r="F270" s="31" t="s">
        <v>50</v>
      </c>
      <c r="G270" s="32">
        <v>1835557</v>
      </c>
      <c r="H270" s="22">
        <f t="shared" ref="H270" si="33">E270*G270</f>
        <v>1835557</v>
      </c>
      <c r="I270" s="33" t="s">
        <v>17</v>
      </c>
      <c r="J270" s="34" t="s">
        <v>456</v>
      </c>
    </row>
    <row r="271" spans="1:10" ht="45" x14ac:dyDescent="0.25">
      <c r="A271" s="9">
        <v>261</v>
      </c>
      <c r="B271" s="9" t="s">
        <v>495</v>
      </c>
      <c r="C271" s="9" t="s">
        <v>36</v>
      </c>
      <c r="D271" s="9" t="s">
        <v>205</v>
      </c>
      <c r="E271" s="30">
        <v>1</v>
      </c>
      <c r="F271" s="31" t="s">
        <v>50</v>
      </c>
      <c r="G271" s="32">
        <v>13129233</v>
      </c>
      <c r="H271" s="22">
        <f t="shared" ref="H271" si="34">E271*G271</f>
        <v>13129233</v>
      </c>
      <c r="I271" s="33" t="s">
        <v>17</v>
      </c>
      <c r="J271" s="34" t="s">
        <v>456</v>
      </c>
    </row>
    <row r="272" spans="1:10" ht="45" x14ac:dyDescent="0.25">
      <c r="A272" s="9">
        <v>262</v>
      </c>
      <c r="B272" s="9" t="s">
        <v>496</v>
      </c>
      <c r="C272" s="9" t="s">
        <v>36</v>
      </c>
      <c r="D272" s="9" t="s">
        <v>205</v>
      </c>
      <c r="E272" s="30">
        <v>1</v>
      </c>
      <c r="F272" s="31" t="s">
        <v>50</v>
      </c>
      <c r="G272" s="32">
        <v>8019829</v>
      </c>
      <c r="H272" s="22">
        <f t="shared" ref="H272:H273" si="35">E272*G272</f>
        <v>8019829</v>
      </c>
      <c r="I272" s="33" t="s">
        <v>17</v>
      </c>
      <c r="J272" s="34" t="s">
        <v>456</v>
      </c>
    </row>
    <row r="273" spans="1:10" ht="60" x14ac:dyDescent="0.25">
      <c r="A273" s="1">
        <v>263</v>
      </c>
      <c r="B273" s="9" t="s">
        <v>497</v>
      </c>
      <c r="C273" s="76" t="s">
        <v>19</v>
      </c>
      <c r="D273" s="9" t="s">
        <v>498</v>
      </c>
      <c r="E273" s="30">
        <v>1</v>
      </c>
      <c r="F273" s="31" t="s">
        <v>50</v>
      </c>
      <c r="G273" s="32">
        <v>4837244.5999999996</v>
      </c>
      <c r="H273" s="22">
        <f t="shared" si="35"/>
        <v>4837244.5999999996</v>
      </c>
      <c r="I273" s="33" t="s">
        <v>17</v>
      </c>
      <c r="J273" s="34" t="s">
        <v>456</v>
      </c>
    </row>
    <row r="274" spans="1:10" ht="45" x14ac:dyDescent="0.25">
      <c r="A274" s="9">
        <v>264</v>
      </c>
      <c r="B274" s="2" t="s">
        <v>499</v>
      </c>
      <c r="C274" s="3" t="s">
        <v>36</v>
      </c>
      <c r="D274" s="4" t="s">
        <v>254</v>
      </c>
      <c r="E274" s="6">
        <v>1</v>
      </c>
      <c r="F274" s="6" t="s">
        <v>50</v>
      </c>
      <c r="G274" s="7">
        <v>885975</v>
      </c>
      <c r="H274" s="7">
        <f t="shared" ref="H274" si="36">G274*E274</f>
        <v>885975</v>
      </c>
      <c r="I274" s="6" t="s">
        <v>17</v>
      </c>
      <c r="J274" s="6" t="s">
        <v>488</v>
      </c>
    </row>
    <row r="275" spans="1:10" ht="34.5" customHeight="1" x14ac:dyDescent="0.25">
      <c r="A275" s="10">
        <v>265</v>
      </c>
      <c r="B275" s="2" t="s">
        <v>502</v>
      </c>
      <c r="C275" s="4" t="s">
        <v>97</v>
      </c>
      <c r="D275" s="4" t="s">
        <v>523</v>
      </c>
      <c r="E275" s="6">
        <v>1</v>
      </c>
      <c r="F275" s="6" t="s">
        <v>50</v>
      </c>
      <c r="G275" s="7">
        <v>51428572</v>
      </c>
      <c r="H275" s="7">
        <f>G275*E275</f>
        <v>51428572</v>
      </c>
      <c r="I275" s="6" t="s">
        <v>17</v>
      </c>
      <c r="J275" s="6" t="s">
        <v>456</v>
      </c>
    </row>
    <row r="276" spans="1:10" ht="34.5" customHeight="1" x14ac:dyDescent="0.25">
      <c r="A276" s="10">
        <v>266</v>
      </c>
      <c r="B276" s="2" t="s">
        <v>507</v>
      </c>
      <c r="C276" s="3" t="s">
        <v>36</v>
      </c>
      <c r="D276" s="4" t="s">
        <v>508</v>
      </c>
      <c r="E276" s="6">
        <v>45</v>
      </c>
      <c r="F276" s="6" t="s">
        <v>509</v>
      </c>
      <c r="G276" s="7">
        <v>10714.29</v>
      </c>
      <c r="H276" s="7">
        <f>G276*E276</f>
        <v>482143.05000000005</v>
      </c>
      <c r="I276" s="6" t="s">
        <v>17</v>
      </c>
      <c r="J276" s="6" t="s">
        <v>456</v>
      </c>
    </row>
    <row r="277" spans="1:10" ht="60" x14ac:dyDescent="0.25">
      <c r="A277" s="10">
        <v>267</v>
      </c>
      <c r="B277" s="2" t="s">
        <v>510</v>
      </c>
      <c r="C277" s="4" t="s">
        <v>19</v>
      </c>
      <c r="D277" s="4" t="s">
        <v>511</v>
      </c>
      <c r="E277" s="6">
        <v>4</v>
      </c>
      <c r="F277" s="6" t="s">
        <v>50</v>
      </c>
      <c r="G277" s="7">
        <f>H277/E277</f>
        <v>942817</v>
      </c>
      <c r="H277" s="7">
        <v>3771268</v>
      </c>
      <c r="I277" s="6" t="s">
        <v>17</v>
      </c>
      <c r="J277" s="6" t="s">
        <v>456</v>
      </c>
    </row>
    <row r="278" spans="1:10" ht="45" x14ac:dyDescent="0.25">
      <c r="A278" s="10">
        <v>268</v>
      </c>
      <c r="B278" s="2" t="s">
        <v>512</v>
      </c>
      <c r="C278" s="4" t="s">
        <v>19</v>
      </c>
      <c r="D278" s="4" t="s">
        <v>513</v>
      </c>
      <c r="E278" s="6">
        <v>1</v>
      </c>
      <c r="F278" s="6" t="s">
        <v>50</v>
      </c>
      <c r="G278" s="7">
        <v>2872684</v>
      </c>
      <c r="H278" s="7">
        <f>G278*E278</f>
        <v>2872684</v>
      </c>
      <c r="I278" s="6" t="s">
        <v>17</v>
      </c>
      <c r="J278" s="6" t="s">
        <v>456</v>
      </c>
    </row>
    <row r="279" spans="1:10" ht="30" x14ac:dyDescent="0.25">
      <c r="A279" s="10">
        <v>269</v>
      </c>
      <c r="B279" s="2" t="s">
        <v>514</v>
      </c>
      <c r="C279" s="4" t="s">
        <v>19</v>
      </c>
      <c r="D279" s="4" t="s">
        <v>515</v>
      </c>
      <c r="E279" s="6">
        <v>1</v>
      </c>
      <c r="F279" s="6" t="s">
        <v>50</v>
      </c>
      <c r="G279" s="7">
        <v>107947</v>
      </c>
      <c r="H279" s="7">
        <f>G279*E279</f>
        <v>107947</v>
      </c>
      <c r="I279" s="6" t="s">
        <v>17</v>
      </c>
      <c r="J279" s="6" t="s">
        <v>456</v>
      </c>
    </row>
    <row r="280" spans="1:10" ht="30" x14ac:dyDescent="0.25">
      <c r="A280" s="10">
        <v>270</v>
      </c>
      <c r="B280" s="2" t="s">
        <v>516</v>
      </c>
      <c r="C280" s="4" t="s">
        <v>19</v>
      </c>
      <c r="D280" s="4" t="s">
        <v>517</v>
      </c>
      <c r="E280" s="6">
        <v>1</v>
      </c>
      <c r="F280" s="6" t="s">
        <v>50</v>
      </c>
      <c r="G280" s="7">
        <v>217425</v>
      </c>
      <c r="H280" s="7">
        <f>G280*E280</f>
        <v>217425</v>
      </c>
      <c r="I280" s="6" t="s">
        <v>17</v>
      </c>
      <c r="J280" s="6" t="s">
        <v>456</v>
      </c>
    </row>
    <row r="281" spans="1:10" ht="45" x14ac:dyDescent="0.25">
      <c r="A281" s="10">
        <v>271</v>
      </c>
      <c r="B281" s="2" t="s">
        <v>518</v>
      </c>
      <c r="C281" s="4" t="s">
        <v>19</v>
      </c>
      <c r="D281" s="4" t="s">
        <v>519</v>
      </c>
      <c r="E281" s="6">
        <v>3</v>
      </c>
      <c r="F281" s="6" t="s">
        <v>50</v>
      </c>
      <c r="G281" s="7">
        <v>2169643</v>
      </c>
      <c r="H281" s="7">
        <f>G281*E281</f>
        <v>6508929</v>
      </c>
      <c r="I281" s="6" t="s">
        <v>17</v>
      </c>
      <c r="J281" s="6" t="s">
        <v>456</v>
      </c>
    </row>
    <row r="282" spans="1:10" ht="30" x14ac:dyDescent="0.25">
      <c r="A282" s="10">
        <v>272</v>
      </c>
      <c r="B282" s="12" t="s">
        <v>520</v>
      </c>
      <c r="C282" s="43" t="s">
        <v>300</v>
      </c>
      <c r="D282" s="4" t="s">
        <v>521</v>
      </c>
      <c r="E282" s="6">
        <v>2</v>
      </c>
      <c r="F282" s="6" t="s">
        <v>50</v>
      </c>
      <c r="G282" s="7">
        <v>210070</v>
      </c>
      <c r="H282" s="7">
        <f>G282*E282</f>
        <v>420140</v>
      </c>
      <c r="I282" s="6" t="s">
        <v>17</v>
      </c>
      <c r="J282" s="6" t="s">
        <v>488</v>
      </c>
    </row>
    <row r="283" spans="1:10" ht="45" x14ac:dyDescent="0.25">
      <c r="A283" s="10">
        <v>273</v>
      </c>
      <c r="B283" s="2" t="s">
        <v>524</v>
      </c>
      <c r="C283" s="3" t="s">
        <v>36</v>
      </c>
      <c r="D283" s="4" t="s">
        <v>344</v>
      </c>
      <c r="E283" s="6">
        <v>1</v>
      </c>
      <c r="F283" s="6" t="s">
        <v>50</v>
      </c>
      <c r="G283" s="7">
        <v>10207161</v>
      </c>
      <c r="H283" s="22">
        <f>E283*G283</f>
        <v>10207161</v>
      </c>
      <c r="I283" s="6" t="s">
        <v>17</v>
      </c>
      <c r="J283" s="6" t="s">
        <v>488</v>
      </c>
    </row>
    <row r="284" spans="1:10" ht="30" x14ac:dyDescent="0.25">
      <c r="A284" s="10">
        <v>274</v>
      </c>
      <c r="B284" s="2" t="s">
        <v>525</v>
      </c>
      <c r="C284" s="4" t="s">
        <v>19</v>
      </c>
      <c r="D284" s="4" t="s">
        <v>526</v>
      </c>
      <c r="E284" s="6">
        <v>1</v>
      </c>
      <c r="F284" s="6" t="s">
        <v>50</v>
      </c>
      <c r="G284" s="7">
        <v>1734242</v>
      </c>
      <c r="H284" s="7">
        <f>G284*E284</f>
        <v>1734242</v>
      </c>
      <c r="I284" s="6" t="s">
        <v>17</v>
      </c>
      <c r="J284" s="6" t="s">
        <v>488</v>
      </c>
    </row>
    <row r="285" spans="1:10" ht="45" x14ac:dyDescent="0.25">
      <c r="A285" s="10">
        <v>275</v>
      </c>
      <c r="B285" s="2" t="s">
        <v>527</v>
      </c>
      <c r="C285" s="4" t="s">
        <v>19</v>
      </c>
      <c r="D285" s="4" t="s">
        <v>528</v>
      </c>
      <c r="E285" s="6">
        <v>1</v>
      </c>
      <c r="F285" s="6" t="s">
        <v>50</v>
      </c>
      <c r="G285" s="7">
        <v>3535551</v>
      </c>
      <c r="H285" s="7">
        <f>G285*E285</f>
        <v>3535551</v>
      </c>
      <c r="I285" s="6" t="s">
        <v>17</v>
      </c>
      <c r="J285" s="6" t="s">
        <v>488</v>
      </c>
    </row>
    <row r="286" spans="1:10" s="11" customFormat="1" ht="45" x14ac:dyDescent="0.25">
      <c r="A286" s="10">
        <v>276</v>
      </c>
      <c r="B286" s="2" t="s">
        <v>531</v>
      </c>
      <c r="C286" s="3" t="s">
        <v>36</v>
      </c>
      <c r="D286" s="4" t="s">
        <v>254</v>
      </c>
      <c r="E286" s="6">
        <v>1</v>
      </c>
      <c r="F286" s="6" t="s">
        <v>50</v>
      </c>
      <c r="G286" s="7">
        <v>2100000</v>
      </c>
      <c r="H286" s="7">
        <f t="shared" ref="H286:H292" si="37">G286*E286</f>
        <v>2100000</v>
      </c>
      <c r="I286" s="6" t="s">
        <v>17</v>
      </c>
      <c r="J286" s="6" t="s">
        <v>488</v>
      </c>
    </row>
    <row r="287" spans="1:10" s="11" customFormat="1" ht="47.25" x14ac:dyDescent="0.25">
      <c r="A287" s="10">
        <v>277</v>
      </c>
      <c r="B287" s="12" t="s">
        <v>532</v>
      </c>
      <c r="C287" s="4" t="s">
        <v>19</v>
      </c>
      <c r="D287" s="4" t="s">
        <v>533</v>
      </c>
      <c r="E287" s="6">
        <v>10</v>
      </c>
      <c r="F287" s="6" t="s">
        <v>82</v>
      </c>
      <c r="G287" s="7">
        <v>129361</v>
      </c>
      <c r="H287" s="7">
        <f t="shared" si="37"/>
        <v>1293610</v>
      </c>
      <c r="I287" s="6" t="s">
        <v>17</v>
      </c>
      <c r="J287" s="6" t="s">
        <v>488</v>
      </c>
    </row>
    <row r="288" spans="1:10" s="11" customFormat="1" ht="90" x14ac:dyDescent="0.25">
      <c r="A288" s="10">
        <v>278</v>
      </c>
      <c r="B288" s="12" t="s">
        <v>534</v>
      </c>
      <c r="C288" s="4" t="s">
        <v>19</v>
      </c>
      <c r="D288" s="4" t="s">
        <v>535</v>
      </c>
      <c r="E288" s="6">
        <v>5</v>
      </c>
      <c r="F288" s="6" t="s">
        <v>82</v>
      </c>
      <c r="G288" s="7">
        <v>89286</v>
      </c>
      <c r="H288" s="7">
        <f t="shared" si="37"/>
        <v>446430</v>
      </c>
      <c r="I288" s="6" t="s">
        <v>17</v>
      </c>
      <c r="J288" s="6" t="s">
        <v>488</v>
      </c>
    </row>
    <row r="289" spans="1:10" s="11" customFormat="1" ht="30" x14ac:dyDescent="0.25">
      <c r="A289" s="10">
        <v>279</v>
      </c>
      <c r="B289" s="12" t="s">
        <v>536</v>
      </c>
      <c r="C289" s="43" t="s">
        <v>34</v>
      </c>
      <c r="D289" s="4" t="s">
        <v>537</v>
      </c>
      <c r="E289" s="6">
        <v>3</v>
      </c>
      <c r="F289" s="6" t="s">
        <v>82</v>
      </c>
      <c r="G289" s="7">
        <v>44250</v>
      </c>
      <c r="H289" s="7">
        <f t="shared" si="37"/>
        <v>132750</v>
      </c>
      <c r="I289" s="6" t="s">
        <v>17</v>
      </c>
      <c r="J289" s="6" t="s">
        <v>488</v>
      </c>
    </row>
    <row r="290" spans="1:10" s="11" customFormat="1" ht="30" x14ac:dyDescent="0.25">
      <c r="A290" s="10">
        <v>280</v>
      </c>
      <c r="B290" s="12" t="s">
        <v>538</v>
      </c>
      <c r="C290" s="43" t="s">
        <v>34</v>
      </c>
      <c r="D290" s="4" t="s">
        <v>539</v>
      </c>
      <c r="E290" s="6">
        <v>3</v>
      </c>
      <c r="F290" s="6" t="s">
        <v>82</v>
      </c>
      <c r="G290" s="7">
        <v>63000</v>
      </c>
      <c r="H290" s="7">
        <f t="shared" si="37"/>
        <v>189000</v>
      </c>
      <c r="I290" s="6" t="s">
        <v>17</v>
      </c>
      <c r="J290" s="6" t="s">
        <v>488</v>
      </c>
    </row>
    <row r="291" spans="1:10" s="11" customFormat="1" ht="30" x14ac:dyDescent="0.25">
      <c r="A291" s="10">
        <v>281</v>
      </c>
      <c r="B291" s="12" t="s">
        <v>540</v>
      </c>
      <c r="C291" s="43" t="s">
        <v>34</v>
      </c>
      <c r="D291" s="4" t="s">
        <v>541</v>
      </c>
      <c r="E291" s="6">
        <v>4</v>
      </c>
      <c r="F291" s="6" t="s">
        <v>82</v>
      </c>
      <c r="G291" s="7">
        <v>26625</v>
      </c>
      <c r="H291" s="7">
        <f t="shared" si="37"/>
        <v>106500</v>
      </c>
      <c r="I291" s="6" t="s">
        <v>17</v>
      </c>
      <c r="J291" s="6" t="s">
        <v>488</v>
      </c>
    </row>
    <row r="292" spans="1:10" s="11" customFormat="1" ht="30" x14ac:dyDescent="0.25">
      <c r="A292" s="10">
        <v>282</v>
      </c>
      <c r="B292" s="12" t="s">
        <v>542</v>
      </c>
      <c r="C292" s="43" t="s">
        <v>34</v>
      </c>
      <c r="D292" s="4" t="s">
        <v>543</v>
      </c>
      <c r="E292" s="6">
        <v>2</v>
      </c>
      <c r="F292" s="6" t="s">
        <v>82</v>
      </c>
      <c r="G292" s="7">
        <v>253800</v>
      </c>
      <c r="H292" s="7">
        <f t="shared" si="37"/>
        <v>507600</v>
      </c>
      <c r="I292" s="6" t="s">
        <v>17</v>
      </c>
      <c r="J292" s="6" t="s">
        <v>488</v>
      </c>
    </row>
    <row r="293" spans="1:10" s="106" customFormat="1" ht="75" x14ac:dyDescent="0.25">
      <c r="A293" s="10">
        <v>283</v>
      </c>
      <c r="B293" s="25" t="s">
        <v>549</v>
      </c>
      <c r="C293" s="3" t="s">
        <v>36</v>
      </c>
      <c r="D293" s="26" t="s">
        <v>550</v>
      </c>
      <c r="E293" s="27">
        <v>1</v>
      </c>
      <c r="F293" s="27" t="s">
        <v>50</v>
      </c>
      <c r="G293" s="28">
        <v>567785</v>
      </c>
      <c r="H293" s="22">
        <f t="shared" ref="H293" si="38">E293*G293</f>
        <v>567785</v>
      </c>
      <c r="I293" s="27" t="s">
        <v>17</v>
      </c>
      <c r="J293" s="9" t="s">
        <v>488</v>
      </c>
    </row>
    <row r="294" spans="1:10" s="11" customFormat="1" ht="45" x14ac:dyDescent="0.25">
      <c r="A294" s="10">
        <v>284</v>
      </c>
      <c r="B294" s="2" t="s">
        <v>551</v>
      </c>
      <c r="C294" s="3" t="s">
        <v>36</v>
      </c>
      <c r="D294" s="4" t="s">
        <v>254</v>
      </c>
      <c r="E294" s="6">
        <v>5</v>
      </c>
      <c r="F294" s="6" t="s">
        <v>50</v>
      </c>
      <c r="G294" s="7">
        <v>129018</v>
      </c>
      <c r="H294" s="7">
        <f t="shared" ref="H294:H295" si="39">G294*E294</f>
        <v>645090</v>
      </c>
      <c r="I294" s="6" t="s">
        <v>17</v>
      </c>
      <c r="J294" s="6" t="s">
        <v>552</v>
      </c>
    </row>
    <row r="295" spans="1:10" s="11" customFormat="1" ht="30" x14ac:dyDescent="0.25">
      <c r="A295" s="10">
        <v>285</v>
      </c>
      <c r="B295" s="12" t="s">
        <v>553</v>
      </c>
      <c r="C295" s="3" t="s">
        <v>19</v>
      </c>
      <c r="D295" s="4" t="s">
        <v>554</v>
      </c>
      <c r="E295" s="6">
        <v>1</v>
      </c>
      <c r="F295" s="6" t="s">
        <v>50</v>
      </c>
      <c r="G295" s="7">
        <v>8482000</v>
      </c>
      <c r="H295" s="7">
        <f t="shared" si="39"/>
        <v>8482000</v>
      </c>
      <c r="I295" s="6" t="s">
        <v>17</v>
      </c>
      <c r="J295" s="6" t="s">
        <v>555</v>
      </c>
    </row>
    <row r="296" spans="1:10" x14ac:dyDescent="0.25">
      <c r="A296" s="99" t="s">
        <v>10</v>
      </c>
      <c r="B296" s="101"/>
      <c r="C296" s="16" t="s">
        <v>11</v>
      </c>
      <c r="D296" s="16" t="s">
        <v>11</v>
      </c>
      <c r="E296" s="16" t="s">
        <v>11</v>
      </c>
      <c r="F296" s="16"/>
      <c r="G296" s="17" t="s">
        <v>11</v>
      </c>
      <c r="H296" s="72">
        <f>SUM(H12:H295)</f>
        <v>1533445377.9828572</v>
      </c>
      <c r="I296" s="16" t="s">
        <v>11</v>
      </c>
      <c r="J296" s="73"/>
    </row>
    <row r="297" spans="1:10" x14ac:dyDescent="0.25">
      <c r="A297" s="99" t="s">
        <v>12</v>
      </c>
      <c r="B297" s="100"/>
      <c r="C297" s="100"/>
      <c r="D297" s="100"/>
      <c r="E297" s="100"/>
      <c r="F297" s="100"/>
      <c r="G297" s="100"/>
      <c r="H297" s="100"/>
      <c r="I297" s="101"/>
      <c r="J297" s="73"/>
    </row>
    <row r="298" spans="1:10" x14ac:dyDescent="0.25">
      <c r="A298" s="99" t="s">
        <v>13</v>
      </c>
      <c r="B298" s="101"/>
      <c r="C298" s="9" t="s">
        <v>11</v>
      </c>
      <c r="D298" s="9" t="s">
        <v>11</v>
      </c>
      <c r="E298" s="9" t="s">
        <v>11</v>
      </c>
      <c r="F298" s="9"/>
      <c r="G298" s="22" t="s">
        <v>11</v>
      </c>
      <c r="H298" s="74">
        <v>0</v>
      </c>
      <c r="I298" s="9" t="s">
        <v>11</v>
      </c>
      <c r="J298" s="73"/>
    </row>
    <row r="299" spans="1:10" ht="15" customHeight="1" x14ac:dyDescent="0.25">
      <c r="A299" s="99" t="s">
        <v>14</v>
      </c>
      <c r="B299" s="100"/>
      <c r="C299" s="100"/>
      <c r="D299" s="100"/>
      <c r="E299" s="100"/>
      <c r="F299" s="100"/>
      <c r="G299" s="100"/>
      <c r="H299" s="100"/>
      <c r="I299" s="100"/>
      <c r="J299" s="101"/>
    </row>
    <row r="300" spans="1:10" ht="30" x14ac:dyDescent="0.25">
      <c r="A300" s="10">
        <v>1</v>
      </c>
      <c r="B300" s="75" t="s">
        <v>20</v>
      </c>
      <c r="C300" s="76" t="s">
        <v>19</v>
      </c>
      <c r="D300" s="9" t="s">
        <v>25</v>
      </c>
      <c r="E300" s="6">
        <v>1</v>
      </c>
      <c r="F300" s="6" t="s">
        <v>26</v>
      </c>
      <c r="G300" s="77"/>
      <c r="H300" s="78">
        <v>1317000</v>
      </c>
      <c r="I300" s="37" t="s">
        <v>17</v>
      </c>
      <c r="J300" s="66" t="s">
        <v>27</v>
      </c>
    </row>
    <row r="301" spans="1:10" ht="45" x14ac:dyDescent="0.25">
      <c r="A301" s="41">
        <v>2</v>
      </c>
      <c r="B301" s="31" t="s">
        <v>30</v>
      </c>
      <c r="C301" s="43" t="s">
        <v>34</v>
      </c>
      <c r="D301" s="31" t="s">
        <v>31</v>
      </c>
      <c r="E301" s="31">
        <v>1</v>
      </c>
      <c r="F301" s="31" t="s">
        <v>26</v>
      </c>
      <c r="G301" s="32"/>
      <c r="H301" s="32">
        <f>26500*12</f>
        <v>318000</v>
      </c>
      <c r="I301" s="33" t="s">
        <v>28</v>
      </c>
      <c r="J301" s="34" t="s">
        <v>29</v>
      </c>
    </row>
    <row r="302" spans="1:10" ht="135" x14ac:dyDescent="0.25">
      <c r="A302" s="41">
        <v>3</v>
      </c>
      <c r="B302" s="31" t="s">
        <v>32</v>
      </c>
      <c r="C302" s="43" t="s">
        <v>19</v>
      </c>
      <c r="D302" s="31" t="s">
        <v>33</v>
      </c>
      <c r="E302" s="31">
        <v>1</v>
      </c>
      <c r="F302" s="31" t="s">
        <v>26</v>
      </c>
      <c r="G302" s="32"/>
      <c r="H302" s="32">
        <v>736124.99999999988</v>
      </c>
      <c r="I302" s="33" t="s">
        <v>28</v>
      </c>
      <c r="J302" s="34" t="s">
        <v>29</v>
      </c>
    </row>
    <row r="303" spans="1:10" ht="30" x14ac:dyDescent="0.25">
      <c r="A303" s="41">
        <v>4</v>
      </c>
      <c r="B303" s="31" t="s">
        <v>44</v>
      </c>
      <c r="C303" s="43" t="s">
        <v>34</v>
      </c>
      <c r="D303" s="31" t="s">
        <v>45</v>
      </c>
      <c r="E303" s="31">
        <v>1</v>
      </c>
      <c r="F303" s="31" t="s">
        <v>26</v>
      </c>
      <c r="G303" s="32"/>
      <c r="H303" s="32">
        <v>2250</v>
      </c>
      <c r="I303" s="33" t="s">
        <v>28</v>
      </c>
      <c r="J303" s="34" t="s">
        <v>29</v>
      </c>
    </row>
    <row r="304" spans="1:10" ht="30" x14ac:dyDescent="0.25">
      <c r="A304" s="41">
        <v>5</v>
      </c>
      <c r="B304" s="31" t="s">
        <v>42</v>
      </c>
      <c r="C304" s="43" t="s">
        <v>34</v>
      </c>
      <c r="D304" s="31" t="s">
        <v>43</v>
      </c>
      <c r="E304" s="31">
        <v>1</v>
      </c>
      <c r="F304" s="31" t="s">
        <v>26</v>
      </c>
      <c r="G304" s="32"/>
      <c r="H304" s="32">
        <v>198400</v>
      </c>
      <c r="I304" s="33" t="s">
        <v>28</v>
      </c>
      <c r="J304" s="34" t="s">
        <v>52</v>
      </c>
    </row>
    <row r="305" spans="1:10" s="11" customFormat="1" ht="135" x14ac:dyDescent="0.25">
      <c r="A305" s="9">
        <v>6</v>
      </c>
      <c r="B305" s="31" t="s">
        <v>66</v>
      </c>
      <c r="C305" s="43" t="s">
        <v>65</v>
      </c>
      <c r="D305" s="31" t="s">
        <v>67</v>
      </c>
      <c r="E305" s="41">
        <v>1</v>
      </c>
      <c r="F305" s="41" t="s">
        <v>46</v>
      </c>
      <c r="G305" s="79"/>
      <c r="H305" s="32">
        <v>188451450</v>
      </c>
      <c r="I305" s="33" t="s">
        <v>28</v>
      </c>
      <c r="J305" s="34" t="s">
        <v>52</v>
      </c>
    </row>
    <row r="306" spans="1:10" s="11" customFormat="1" ht="30" x14ac:dyDescent="0.25">
      <c r="A306" s="41">
        <v>7</v>
      </c>
      <c r="B306" s="31" t="s">
        <v>131</v>
      </c>
      <c r="C306" s="43" t="s">
        <v>34</v>
      </c>
      <c r="D306" s="31" t="s">
        <v>130</v>
      </c>
      <c r="E306" s="31">
        <v>1</v>
      </c>
      <c r="F306" s="31" t="s">
        <v>26</v>
      </c>
      <c r="G306" s="32"/>
      <c r="H306" s="32">
        <v>178571.43</v>
      </c>
      <c r="I306" s="33" t="s">
        <v>28</v>
      </c>
      <c r="J306" s="34" t="s">
        <v>108</v>
      </c>
    </row>
    <row r="307" spans="1:10" ht="67.5" customHeight="1" x14ac:dyDescent="0.25">
      <c r="A307" s="9">
        <v>8</v>
      </c>
      <c r="B307" s="31" t="s">
        <v>445</v>
      </c>
      <c r="C307" s="43" t="s">
        <v>300</v>
      </c>
      <c r="D307" s="31" t="s">
        <v>446</v>
      </c>
      <c r="E307" s="31">
        <v>1</v>
      </c>
      <c r="F307" s="31" t="s">
        <v>46</v>
      </c>
      <c r="G307" s="4"/>
      <c r="H307" s="32">
        <v>134000</v>
      </c>
      <c r="I307" s="31" t="s">
        <v>17</v>
      </c>
      <c r="J307" s="45" t="s">
        <v>426</v>
      </c>
    </row>
    <row r="308" spans="1:10" s="11" customFormat="1" ht="40.5" customHeight="1" x14ac:dyDescent="0.25">
      <c r="A308" s="1">
        <v>9</v>
      </c>
      <c r="B308" s="9" t="s">
        <v>321</v>
      </c>
      <c r="C308" s="76" t="s">
        <v>19</v>
      </c>
      <c r="D308" s="9" t="s">
        <v>322</v>
      </c>
      <c r="E308" s="6">
        <v>1</v>
      </c>
      <c r="F308" s="6" t="s">
        <v>46</v>
      </c>
      <c r="G308" s="77"/>
      <c r="H308" s="32">
        <v>1089000</v>
      </c>
      <c r="I308" s="37" t="s">
        <v>17</v>
      </c>
      <c r="J308" s="66" t="s">
        <v>261</v>
      </c>
    </row>
    <row r="309" spans="1:10" ht="68.25" customHeight="1" x14ac:dyDescent="0.25">
      <c r="A309" s="80">
        <v>10</v>
      </c>
      <c r="B309" s="81" t="s">
        <v>339</v>
      </c>
      <c r="C309" s="51" t="s">
        <v>340</v>
      </c>
      <c r="D309" s="31" t="s">
        <v>356</v>
      </c>
      <c r="E309" s="6">
        <v>1</v>
      </c>
      <c r="F309" s="6" t="s">
        <v>46</v>
      </c>
      <c r="G309" s="82"/>
      <c r="H309" s="32">
        <v>203500</v>
      </c>
      <c r="I309" s="37" t="s">
        <v>17</v>
      </c>
      <c r="J309" s="66" t="s">
        <v>261</v>
      </c>
    </row>
    <row r="310" spans="1:10" ht="30" x14ac:dyDescent="0.25">
      <c r="A310" s="10">
        <v>11</v>
      </c>
      <c r="B310" s="31" t="s">
        <v>345</v>
      </c>
      <c r="C310" s="51" t="s">
        <v>347</v>
      </c>
      <c r="D310" s="31" t="s">
        <v>346</v>
      </c>
      <c r="E310" s="31">
        <v>1</v>
      </c>
      <c r="F310" s="31" t="s">
        <v>46</v>
      </c>
      <c r="G310" s="4"/>
      <c r="H310" s="32">
        <v>2742259</v>
      </c>
      <c r="I310" s="31" t="s">
        <v>17</v>
      </c>
      <c r="J310" s="66" t="s">
        <v>261</v>
      </c>
    </row>
    <row r="311" spans="1:10" ht="45" x14ac:dyDescent="0.25">
      <c r="A311" s="10">
        <v>12</v>
      </c>
      <c r="B311" s="9" t="s">
        <v>348</v>
      </c>
      <c r="C311" s="51" t="s">
        <v>349</v>
      </c>
      <c r="D311" s="9" t="s">
        <v>371</v>
      </c>
      <c r="E311" s="6">
        <v>1</v>
      </c>
      <c r="F311" s="6" t="s">
        <v>46</v>
      </c>
      <c r="G311" s="83"/>
      <c r="H311" s="32">
        <v>5980000</v>
      </c>
      <c r="I311" s="37" t="s">
        <v>17</v>
      </c>
      <c r="J311" s="66" t="s">
        <v>372</v>
      </c>
    </row>
    <row r="312" spans="1:10" s="20" customFormat="1" ht="45" x14ac:dyDescent="0.25">
      <c r="A312" s="10">
        <v>13</v>
      </c>
      <c r="B312" s="75" t="s">
        <v>380</v>
      </c>
      <c r="C312" s="43" t="s">
        <v>34</v>
      </c>
      <c r="D312" s="75" t="s">
        <v>381</v>
      </c>
      <c r="E312" s="6">
        <v>1</v>
      </c>
      <c r="F312" s="6" t="s">
        <v>46</v>
      </c>
      <c r="G312" s="83"/>
      <c r="H312" s="32">
        <v>204000</v>
      </c>
      <c r="I312" s="37" t="s">
        <v>17</v>
      </c>
      <c r="J312" s="66" t="s">
        <v>372</v>
      </c>
    </row>
    <row r="313" spans="1:10" x14ac:dyDescent="0.25">
      <c r="A313" s="9">
        <v>14</v>
      </c>
      <c r="B313" s="12" t="s">
        <v>124</v>
      </c>
      <c r="C313" s="3"/>
      <c r="D313" s="4"/>
      <c r="E313" s="6"/>
      <c r="F313" s="6"/>
      <c r="G313" s="7"/>
      <c r="H313" s="7">
        <v>0</v>
      </c>
      <c r="I313" s="37"/>
      <c r="J313" s="31"/>
    </row>
    <row r="314" spans="1:10" ht="45" x14ac:dyDescent="0.25">
      <c r="A314" s="1">
        <v>15</v>
      </c>
      <c r="B314" s="2" t="s">
        <v>431</v>
      </c>
      <c r="C314" s="3" t="s">
        <v>19</v>
      </c>
      <c r="D314" s="2" t="s">
        <v>432</v>
      </c>
      <c r="E314" s="6">
        <v>1</v>
      </c>
      <c r="F314" s="6" t="s">
        <v>46</v>
      </c>
      <c r="G314" s="7"/>
      <c r="H314" s="7">
        <v>4285714.29</v>
      </c>
      <c r="I314" s="37" t="s">
        <v>17</v>
      </c>
      <c r="J314" s="31" t="s">
        <v>426</v>
      </c>
    </row>
    <row r="315" spans="1:10" ht="30" x14ac:dyDescent="0.25">
      <c r="A315" s="9">
        <v>16</v>
      </c>
      <c r="B315" s="12" t="s">
        <v>474</v>
      </c>
      <c r="C315" s="43" t="s">
        <v>34</v>
      </c>
      <c r="D315" s="12" t="s">
        <v>475</v>
      </c>
      <c r="E315" s="6">
        <v>1</v>
      </c>
      <c r="F315" s="6" t="s">
        <v>46</v>
      </c>
      <c r="G315" s="7"/>
      <c r="H315" s="7">
        <v>322500</v>
      </c>
      <c r="I315" s="37" t="s">
        <v>17</v>
      </c>
      <c r="J315" s="31" t="s">
        <v>456</v>
      </c>
    </row>
    <row r="316" spans="1:10" ht="30" x14ac:dyDescent="0.25">
      <c r="A316" s="1">
        <v>17</v>
      </c>
      <c r="B316" s="2" t="s">
        <v>476</v>
      </c>
      <c r="C316" s="43" t="s">
        <v>34</v>
      </c>
      <c r="D316" s="12" t="s">
        <v>477</v>
      </c>
      <c r="E316" s="6">
        <v>1</v>
      </c>
      <c r="F316" s="6" t="s">
        <v>46</v>
      </c>
      <c r="G316" s="7"/>
      <c r="H316" s="7">
        <v>595000</v>
      </c>
      <c r="I316" s="37" t="s">
        <v>17</v>
      </c>
      <c r="J316" s="31" t="s">
        <v>456</v>
      </c>
    </row>
    <row r="317" spans="1:10" ht="30" x14ac:dyDescent="0.25">
      <c r="A317" s="9">
        <v>18</v>
      </c>
      <c r="B317" s="12" t="s">
        <v>478</v>
      </c>
      <c r="C317" s="43" t="s">
        <v>34</v>
      </c>
      <c r="D317" s="12" t="s">
        <v>479</v>
      </c>
      <c r="E317" s="6">
        <v>1</v>
      </c>
      <c r="F317" s="6" t="s">
        <v>46</v>
      </c>
      <c r="G317" s="7"/>
      <c r="H317" s="7">
        <v>125000</v>
      </c>
      <c r="I317" s="37" t="s">
        <v>17</v>
      </c>
      <c r="J317" s="31" t="s">
        <v>456</v>
      </c>
    </row>
    <row r="318" spans="1:10" ht="30" x14ac:dyDescent="0.25">
      <c r="A318" s="9">
        <v>19</v>
      </c>
      <c r="B318" s="12" t="s">
        <v>500</v>
      </c>
      <c r="C318" s="43" t="s">
        <v>34</v>
      </c>
      <c r="D318" s="12" t="s">
        <v>501</v>
      </c>
      <c r="E318" s="6">
        <v>1</v>
      </c>
      <c r="F318" s="6" t="s">
        <v>46</v>
      </c>
      <c r="G318" s="7"/>
      <c r="H318" s="7">
        <v>71428.570000000007</v>
      </c>
      <c r="I318" s="37" t="s">
        <v>17</v>
      </c>
      <c r="J318" s="31" t="s">
        <v>488</v>
      </c>
    </row>
    <row r="319" spans="1:10" ht="30" x14ac:dyDescent="0.25">
      <c r="A319" s="9">
        <v>20</v>
      </c>
      <c r="B319" s="12" t="s">
        <v>505</v>
      </c>
      <c r="C319" s="43" t="s">
        <v>34</v>
      </c>
      <c r="D319" s="12" t="s">
        <v>506</v>
      </c>
      <c r="E319" s="6">
        <v>1</v>
      </c>
      <c r="F319" s="6" t="s">
        <v>46</v>
      </c>
      <c r="G319" s="7"/>
      <c r="H319" s="7">
        <v>356142.86</v>
      </c>
      <c r="I319" s="37" t="s">
        <v>17</v>
      </c>
      <c r="J319" s="31" t="s">
        <v>456</v>
      </c>
    </row>
    <row r="320" spans="1:10" ht="30" x14ac:dyDescent="0.25">
      <c r="A320" s="9">
        <v>21</v>
      </c>
      <c r="B320" s="12" t="s">
        <v>529</v>
      </c>
      <c r="C320" s="3" t="s">
        <v>19</v>
      </c>
      <c r="D320" s="12" t="s">
        <v>530</v>
      </c>
      <c r="E320" s="6">
        <v>1</v>
      </c>
      <c r="F320" s="6" t="s">
        <v>46</v>
      </c>
      <c r="G320" s="7"/>
      <c r="H320" s="7">
        <v>2770000</v>
      </c>
      <c r="I320" s="37" t="s">
        <v>17</v>
      </c>
      <c r="J320" s="31" t="s">
        <v>488</v>
      </c>
    </row>
    <row r="321" spans="1:10" s="93" customFormat="1" ht="106.5" customHeight="1" x14ac:dyDescent="0.25">
      <c r="A321" s="9">
        <v>22</v>
      </c>
      <c r="B321" s="9" t="s">
        <v>544</v>
      </c>
      <c r="C321" s="43" t="s">
        <v>34</v>
      </c>
      <c r="D321" s="9" t="s">
        <v>545</v>
      </c>
      <c r="E321" s="30">
        <v>1</v>
      </c>
      <c r="F321" s="30" t="s">
        <v>46</v>
      </c>
      <c r="G321" s="32"/>
      <c r="H321" s="32">
        <v>22000</v>
      </c>
      <c r="I321" s="37" t="s">
        <v>17</v>
      </c>
      <c r="J321" s="92" t="s">
        <v>488</v>
      </c>
    </row>
    <row r="322" spans="1:10" s="93" customFormat="1" ht="102.75" customHeight="1" x14ac:dyDescent="0.25">
      <c r="A322" s="9">
        <v>23</v>
      </c>
      <c r="B322" s="94" t="s">
        <v>546</v>
      </c>
      <c r="C322" s="43" t="s">
        <v>34</v>
      </c>
      <c r="D322" s="9" t="s">
        <v>545</v>
      </c>
      <c r="E322" s="30">
        <v>1</v>
      </c>
      <c r="F322" s="30" t="s">
        <v>46</v>
      </c>
      <c r="G322" s="95"/>
      <c r="H322" s="32">
        <v>15000</v>
      </c>
      <c r="I322" s="37" t="s">
        <v>17</v>
      </c>
      <c r="J322" s="92" t="s">
        <v>488</v>
      </c>
    </row>
    <row r="323" spans="1:10" s="93" customFormat="1" ht="100.5" customHeight="1" x14ac:dyDescent="0.25">
      <c r="A323" s="9">
        <v>24</v>
      </c>
      <c r="B323" s="94" t="s">
        <v>547</v>
      </c>
      <c r="C323" s="43" t="s">
        <v>34</v>
      </c>
      <c r="D323" s="9" t="s">
        <v>545</v>
      </c>
      <c r="E323" s="30">
        <v>1</v>
      </c>
      <c r="F323" s="30" t="s">
        <v>46</v>
      </c>
      <c r="G323" s="95"/>
      <c r="H323" s="32">
        <v>10000</v>
      </c>
      <c r="I323" s="37" t="s">
        <v>17</v>
      </c>
      <c r="J323" s="92" t="s">
        <v>488</v>
      </c>
    </row>
    <row r="324" spans="1:10" ht="15" customHeight="1" x14ac:dyDescent="0.25">
      <c r="A324" s="96" t="s">
        <v>15</v>
      </c>
      <c r="B324" s="97"/>
      <c r="C324" s="51"/>
      <c r="D324" s="16" t="s">
        <v>11</v>
      </c>
      <c r="E324" s="16" t="s">
        <v>11</v>
      </c>
      <c r="F324" s="16"/>
      <c r="G324" s="17" t="s">
        <v>11</v>
      </c>
      <c r="H324" s="72">
        <f>SUM(H300:H323)</f>
        <v>210127341.15000001</v>
      </c>
      <c r="I324" s="16" t="s">
        <v>11</v>
      </c>
      <c r="J324" s="73"/>
    </row>
    <row r="325" spans="1:10" s="20" customFormat="1" ht="15" customHeight="1" x14ac:dyDescent="0.25">
      <c r="A325" s="96" t="s">
        <v>23</v>
      </c>
      <c r="B325" s="97"/>
      <c r="C325" s="51"/>
      <c r="D325" s="16" t="s">
        <v>11</v>
      </c>
      <c r="E325" s="16" t="s">
        <v>11</v>
      </c>
      <c r="F325" s="16"/>
      <c r="G325" s="17" t="s">
        <v>11</v>
      </c>
      <c r="H325" s="72">
        <f>H324+H298+H296</f>
        <v>1743572719.1328573</v>
      </c>
      <c r="I325" s="16" t="s">
        <v>11</v>
      </c>
      <c r="J325" s="73"/>
    </row>
  </sheetData>
  <sheetProtection formatCells="0" formatColumns="0" formatRows="0" insertColumns="0" insertRows="0" insertHyperlinks="0" deleteColumns="0" deleteRows="0" sort="0" autoFilter="0" pivotTables="0"/>
  <autoFilter ref="A7:J325"/>
  <mergeCells count="11">
    <mergeCell ref="A324:B324"/>
    <mergeCell ref="A325:B325"/>
    <mergeCell ref="A3:I3"/>
    <mergeCell ref="A4:I4"/>
    <mergeCell ref="A297:I297"/>
    <mergeCell ref="A298:B298"/>
    <mergeCell ref="D5:E5"/>
    <mergeCell ref="A10:J10"/>
    <mergeCell ref="A299:J299"/>
    <mergeCell ref="A9:J9"/>
    <mergeCell ref="A296:B296"/>
  </mergeCells>
  <pageMargins left="0.43307086614173229" right="0.23622047244094491" top="0.35433070866141736" bottom="0.35433070866141736" header="0" footer="0"/>
  <pageSetup paperSize="9" scale="48"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2017-12-14T09:41:03Z</dcterms:modified>
</cp:coreProperties>
</file>