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Лист1" sheetId="1" r:id="rId1"/>
    <sheet name="Лист3" sheetId="3" r:id="rId2"/>
  </sheets>
  <definedNames>
    <definedName name="_xlnm._FilterDatabase" localSheetId="0" hidden="1">Лист1!$A$7:$J$102</definedName>
  </definedNames>
  <calcPr calcId="152511"/>
</workbook>
</file>

<file path=xl/calcChain.xml><?xml version="1.0" encoding="utf-8"?>
<calcChain xmlns="http://schemas.openxmlformats.org/spreadsheetml/2006/main">
  <c r="H30" i="1" l="1"/>
  <c r="H29" i="1"/>
  <c r="H28" i="1" l="1"/>
  <c r="H35" i="1" l="1"/>
  <c r="H100" i="1" l="1"/>
  <c r="H59" i="1" l="1"/>
  <c r="H60" i="1"/>
  <c r="H27" i="1" l="1"/>
  <c r="H58" i="1" l="1"/>
  <c r="H78" i="1"/>
  <c r="H57" i="1" l="1"/>
  <c r="H56" i="1"/>
  <c r="H26" i="1" l="1"/>
  <c r="H25" i="1" l="1"/>
  <c r="H51" i="1"/>
  <c r="H52" i="1"/>
  <c r="H53" i="1"/>
  <c r="H54" i="1"/>
  <c r="H55" i="1"/>
  <c r="H50" i="1" l="1"/>
  <c r="H49" i="1" l="1"/>
  <c r="H48" i="1"/>
  <c r="H24" i="1" l="1"/>
  <c r="H47" i="1" l="1"/>
  <c r="H23" i="1" l="1"/>
  <c r="H22" i="1"/>
  <c r="H21" i="1"/>
  <c r="H20" i="1"/>
  <c r="H19" i="1"/>
  <c r="H18" i="1"/>
  <c r="H17" i="1"/>
  <c r="H16" i="1"/>
  <c r="H15" i="1"/>
  <c r="H46" i="1" l="1"/>
  <c r="H45" i="1"/>
  <c r="H14" i="1"/>
  <c r="H13" i="1" l="1"/>
  <c r="H12" i="1" l="1"/>
  <c r="H11" i="1" l="1"/>
  <c r="G44" i="1" l="1"/>
  <c r="H44" i="1" s="1"/>
  <c r="G43" i="1"/>
  <c r="H43" i="1" s="1"/>
  <c r="G42" i="1"/>
  <c r="H42" i="1" s="1"/>
  <c r="H41" i="1" l="1"/>
  <c r="H40" i="1" l="1"/>
  <c r="H39" i="1" l="1"/>
  <c r="H101" i="1" l="1"/>
  <c r="H36" i="1"/>
  <c r="H102" i="1" l="1"/>
</calcChain>
</file>

<file path=xl/sharedStrings.xml><?xml version="1.0" encoding="utf-8"?>
<sst xmlns="http://schemas.openxmlformats.org/spreadsheetml/2006/main" count="373" uniqueCount="168">
  <si>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</si>
  <si>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</si>
  <si>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</si>
  <si>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</si>
  <si>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</si>
  <si>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</si>
  <si>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</si>
  <si>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</si>
  <si>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</si>
  <si>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</si>
  <si>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</si>
  <si>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</si>
  <si>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</si>
  <si>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</si>
  <si>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</si>
  <si>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</si>
  <si>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 xml:space="preserve">частное учреждение «Nazarbayev University Research and Innovation System»  </t>
  </si>
  <si>
    <t>Всего по разделу 1:</t>
  </si>
  <si>
    <t>Всего по разделу 2:</t>
  </si>
  <si>
    <t>Итого (раздел 1 + раздел 2)</t>
  </si>
  <si>
    <t>услуга</t>
  </si>
  <si>
    <t>Раздел 1. Закупки товаров, работ, услуг, осуществляемые способами тендера, запроса ценовых предложений</t>
  </si>
  <si>
    <t>Раздел 2. Закупки товаров, работ, услуг, осуществляемые на основании пункта 3.1. Правил</t>
  </si>
  <si>
    <t>Услуги Объединенного архива</t>
  </si>
  <si>
    <t>пп. 3) п. 3.1. Правил</t>
  </si>
  <si>
    <t>Услуги по передаче данных</t>
  </si>
  <si>
    <t>пп. 22) п. 3.1. Правил</t>
  </si>
  <si>
    <t>Услуги по передаче данных (интернет, IP адрес)</t>
  </si>
  <si>
    <t>Услуга по приему- передаче дел в архив, обеспечение сохранности документов Учреждения, проведение экспертизы ценностей документов в соответствии с технической спецификацией</t>
  </si>
  <si>
    <t>Лабораторные услуги</t>
  </si>
  <si>
    <t>Услуги по проведение лабораторных исследований (определение РНК вируса COVID-19 из биологического материала методом ПЦР)</t>
  </si>
  <si>
    <t>Почтово-курьерские услуги</t>
  </si>
  <si>
    <t>пп. 6) п. 3.1. Правил</t>
  </si>
  <si>
    <t>Почтово-курьерские услуги. Подробная характеристика согласно технической спецификации.</t>
  </si>
  <si>
    <t>Аренда транспортного средства</t>
  </si>
  <si>
    <t xml:space="preserve">Аренда транспортного средства.
Подробная характеристика согласно тех.спец.
</t>
  </si>
  <si>
    <t xml:space="preserve">Услуги по
инженерно-
техническому
обслуживанию
</t>
  </si>
  <si>
    <t xml:space="preserve">Услуги по
инженерно-
техническому
обслуживанию. Подробная характеристика согласно технической спецификации. 
</t>
  </si>
  <si>
    <t>Услуги по обеспечению периодическими изданиями</t>
  </si>
  <si>
    <t xml:space="preserve">Подписка на издания Forbes и 
Harvard Business Review Russia (эл.версия) на 12 месяцев
</t>
  </si>
  <si>
    <t>Аренда нежилого помещения</t>
  </si>
  <si>
    <t>Предоставление в имущественный наем (аренду) нежилых офисных помещений общей площадью не менее 564,6 кв.м. Полное описание согласно технической спецификации</t>
  </si>
  <si>
    <t>Техническая поддержка программного обеспечения NX Academic Perpetual License Core CAD+CAM</t>
  </si>
  <si>
    <t>пп. 23) п. 3.1. Правил</t>
  </si>
  <si>
    <t>Техническая поддержка программного обеспечения NX Academic Perpetual License Core CAD+CAM+CAE</t>
  </si>
  <si>
    <t>пп. 12) п. 3.1. Правил</t>
  </si>
  <si>
    <t xml:space="preserve">Услуги связи </t>
  </si>
  <si>
    <t xml:space="preserve">Возмещение расходов по оплате услуг связи. Полное описание согласно технической  спецификации </t>
  </si>
  <si>
    <t>Услуги сервиса IT-инфраструктуры</t>
  </si>
  <si>
    <t xml:space="preserve">Сервис IT-инфраструктуры с предоставлением оборудования и замены расходных материалов. Полное описание согласно технической  спецификации </t>
  </si>
  <si>
    <t>Имущественный найм (аренда) нежилого помещения</t>
  </si>
  <si>
    <t>Сервисное обслуживание здания Технопарка</t>
  </si>
  <si>
    <t xml:space="preserve">Организация и снабжение тепловой энергией, обеспечение холодного водоснабжения, горячего водоснабжения, работы приточной и вытяжной вентиляции, бесперебойного снабжения электрической энергией потребителя, санитарно-бытового обслуживания в помещениях объекта, уборки прилегающей территории Здания, внутри-объектового и пропускного режима Здания. Полное описание согласно технической  спецификации </t>
  </si>
  <si>
    <t xml:space="preserve">Сервисное обслуживание здания 
Блок №32 Стеклянный павильон
</t>
  </si>
  <si>
    <t xml:space="preserve">Организация и снабжение тепловой энергией, обеспечение холодного водоснабжения, горячего водоснабжения, работы приточной и вытяжной вентиляции, бесперебойного снабжения электрической энергией потребителя, санитарно-бытового обслуживания в помещениях объекта, уборки прилегающей территории Здания, внутри-объектового и пропускного режима Здания. Полное описание согласно технической спецификации </t>
  </si>
  <si>
    <t xml:space="preserve">Услуги для организации обучения </t>
  </si>
  <si>
    <t>пп. 24) п. 3.1. Правил</t>
  </si>
  <si>
    <t xml:space="preserve">Услуга для организации цикла офлайн лекций «Курс по съемке и монтажу видео». Полное описание согласно технической спецификации </t>
  </si>
  <si>
    <t>Пластины для фрез</t>
  </si>
  <si>
    <t xml:space="preserve">Пластины для фрез. Полное описание согласно технической спецификации  </t>
  </si>
  <si>
    <t>штука</t>
  </si>
  <si>
    <t>Переводческие услуги</t>
  </si>
  <si>
    <t xml:space="preserve">Переводческие услуги: письменный двусторонний перевод 
(англо-русский, русско-английский, казахско-русский, русско-казахский). Полное описание согласно технической спецификации  </t>
  </si>
  <si>
    <t xml:space="preserve">Услуги по продвижению рекламы сайта и информационных постов в социальных сетях с аккаунтов ЧУ
«NURIS»
</t>
  </si>
  <si>
    <t>пп. 5) п. 3.1. Правил</t>
  </si>
  <si>
    <t xml:space="preserve">Платное продвижение информационных  постов ЧУ
«NURIS» в
социальных сетях Facebook, Instagram, YouTube, а также       \\страницы сайта ЧУ «NURIS» в Google и Yandex рекламе
</t>
  </si>
  <si>
    <t>Услуга по подписке на графический редактор «Canva Pro»</t>
  </si>
  <si>
    <t>Предоставление в имущественный наем (аренду) нежилых офисных помещений общей площадью не менее 814,05 кв.м. с имуществом. Полное описание согласно технической спецификации</t>
  </si>
  <si>
    <t>Лист титановый 1000х2000х0.6 мм вт1</t>
  </si>
  <si>
    <t>Изготовление издательско-полиграфической продукции</t>
  </si>
  <si>
    <t>Изготовление широкого ассортимента расходной, раздаточной, а также иной издательско-полиграфической продукции.</t>
  </si>
  <si>
    <t>Услуга по подписке на программное обеспечение  «UniSender»</t>
  </si>
  <si>
    <t xml:space="preserve">Подписка на сервис по CRM системе и
массовых email рассылок, а также маркетинговой автоматизации
</t>
  </si>
  <si>
    <t>Размещение информации на интернет-ресурсе</t>
  </si>
  <si>
    <t>пп. 11) п 3.1.</t>
  </si>
  <si>
    <t xml:space="preserve">Пакет вакансий "стандарт плюс локальная"  - публикация 13 вакансий. Размещение на 30 дней. Обновление вакансии каждые 3 дня. </t>
  </si>
  <si>
    <t>Стержень Орг-Стекло 15х2000мм</t>
  </si>
  <si>
    <t>метр</t>
  </si>
  <si>
    <t xml:space="preserve">Услуги по проведению тренинга на тему  «Маркетинг и личный бренд» для участников 8-й инкубационной программы «ABC INCUBATION X TCA 4.0» </t>
  </si>
  <si>
    <t>Услуги по проведению тренинга на тему «Маркетинг и личный бренд» для  участников 8-й инкубационной программы «ABC INCUBATION X TCA 4.0»</t>
  </si>
  <si>
    <t xml:space="preserve">Услуги по проведению тренинга по продажам для участников 8-й инкубационной программы «ABC INCUBATION X TCA 4.0» </t>
  </si>
  <si>
    <t>Услуги по проведению тренинга по продажам  для  участников 8-й инкубационной программы «ABC INCUBATION X TCA 4.0»</t>
  </si>
  <si>
    <t>ПВХ тент 2шт*2.5х10.5м.</t>
  </si>
  <si>
    <t xml:space="preserve">Ткань ПВХ. Размер 2шт*2.5х10.5м. </t>
  </si>
  <si>
    <t>кв.м.</t>
  </si>
  <si>
    <t>ПВХ тент 1шт*2.5х5м.</t>
  </si>
  <si>
    <t>Ткань ПВХ. Размер 1шт*2.5х5м</t>
  </si>
  <si>
    <t>ПВХ тент 1шт*2.5х7.5м</t>
  </si>
  <si>
    <t>Ткань ПВХ. Размер 1шт*2.5х7.5м</t>
  </si>
  <si>
    <t>Консольный ленточнопильный станок</t>
  </si>
  <si>
    <t>запрос ценовых предложений</t>
  </si>
  <si>
    <t xml:space="preserve">Консольный ленточнопильный станок. Подробная характеристика согласно технической спецификации. </t>
  </si>
  <si>
    <t>Мегаомметр</t>
  </si>
  <si>
    <t xml:space="preserve">Мегаомметр. Подробная характеристика согласно технической спецификации. </t>
  </si>
  <si>
    <t>Услуга по обработке данных для выпуска SSL-сертификата Sectigo PositiveSSL - (nurisfablab.kz, до 2023-04-19)</t>
  </si>
  <si>
    <t>Услуга по продлению регистрации доменного имени - (nurisfablab.kz, до 2023-04-19)</t>
  </si>
  <si>
    <t>Услуга по продлению  регистрации доменного имени - (nurisfablab.kz, до 2023-04-19)</t>
  </si>
  <si>
    <t>Услуги для организации тренинга для стартап- участников 8-й программы бизнес-инкубации «ABC INCUBATION X TCA 4.0»</t>
  </si>
  <si>
    <t>Услуги для организации тренинга на тему «Финансовое моделирование для стартапов» – для стартап-участников 8-й программы бизнес-инкубации «ABC INCUBATION X TCA 4.0»</t>
  </si>
  <si>
    <t>Услуги для организации 2- дневного тренинга Digital Marketing, SMM – для стартап-участников 8-й программы бизнес-инкубации «ABC INCUBATION X TCA 4.0»</t>
  </si>
  <si>
    <t>Услуги для организации тренинга</t>
  </si>
  <si>
    <t xml:space="preserve">Услуги для
организации и проведения тренинга на тему «Маркетинг, брендинг и позиционирование стартапа в 2022г. Growth hacking и эмоциональный маркетинг»
</t>
  </si>
  <si>
    <t>3Д принтер</t>
  </si>
  <si>
    <t>3Д принтер. Подробная характеристика согласно технической спецификации</t>
  </si>
  <si>
    <t>Контроллер</t>
  </si>
  <si>
    <t xml:space="preserve">Контроллер. Подробная характеристика согласно технической спецификации. </t>
  </si>
  <si>
    <t>Компрессор Patriot поршневой безмасляный WO 180K</t>
  </si>
  <si>
    <t xml:space="preserve">Компрессор Patriot поршневой безмасляный WO 180K </t>
  </si>
  <si>
    <t>шт</t>
  </si>
  <si>
    <t>Твердосплавные пластины Ingersoll BOMT130404R IN2035</t>
  </si>
  <si>
    <t>комплект</t>
  </si>
  <si>
    <t>Услуги для организации и проведения 1-дневного тренинга в формате вебинара (4 часа) «Эмоциональный интеллект: управление командой» – для стартап-участников программы бизнес- акселерации «Quick Start X»</t>
  </si>
  <si>
    <t>Аккумулятор</t>
  </si>
  <si>
    <t xml:space="preserve">Аккумулятор. Подробная характеристика согласно технической спецификации. </t>
  </si>
  <si>
    <t>Комплект зажимной ручной системы</t>
  </si>
  <si>
    <t xml:space="preserve">Комплект зажимной ручной системы.  Подробная характеристика согласно технической спецификации. </t>
  </si>
  <si>
    <t>Вакуумный стол</t>
  </si>
  <si>
    <t xml:space="preserve">Вакуумный стол. Подробная характеристика согласно технической спецификации. </t>
  </si>
  <si>
    <t>Услуги для организации обучения</t>
  </si>
  <si>
    <t>Организация обучения по курсу «Графический дизайн для начинающих»
(шестой поток)</t>
  </si>
  <si>
    <t>Комплект концевых фрез</t>
  </si>
  <si>
    <t>Комплект концевых фрез. Подробная характеристика согласно технической спецификации.</t>
  </si>
  <si>
    <t>Комплект державок</t>
  </si>
  <si>
    <t>Комплект державок. Подробная характеристика согласно технической спецификации.</t>
  </si>
  <si>
    <t>Комплект пластин</t>
  </si>
  <si>
    <t>Комплект пластин. Подробная характеристика согласно технической спецификации.</t>
  </si>
  <si>
    <t>Комплект держателей</t>
  </si>
  <si>
    <t>Комплект держателей. Подробная характеристика согласно технической спецификации.</t>
  </si>
  <si>
    <t>Комплект корпусных фрез</t>
  </si>
  <si>
    <t>Комплект корпусных фрез. Подробная характеристика согласно технической спецификации</t>
  </si>
  <si>
    <t>Корпус сверла</t>
  </si>
  <si>
    <t xml:space="preserve">Корпус сверла. Подробная характеристика согласно технической спецификации. </t>
  </si>
  <si>
    <t>Лицензионное программное обеспечение Mimics Innovation Suite сроком действия 1 год</t>
  </si>
  <si>
    <t>Расходные материалы для исполнения заявок №77748104, №77747489  и для нужд ОЭЦ-ЛП</t>
  </si>
  <si>
    <t>Расходные материалы для исполнения заявок №77748104, №77747489  и для нужд ОЭЦ-ЛП. Подробная характеристика указана в технической спецификации</t>
  </si>
  <si>
    <t>Настольный фрезерно-лазерный станок</t>
  </si>
  <si>
    <t xml:space="preserve">Настольный фрезерно-лазерный станок. Подробная характеристика согласно технической спецификации. </t>
  </si>
  <si>
    <t>Реестр планируемых закупок товаров, работ, услуг на 2022 год</t>
  </si>
  <si>
    <t xml:space="preserve">Услуги для организации тренинга для стартап- участников 8-й программы бизнес- инкубации «ABC INCUBATIO N X TCA 4.0» и бизнес акселерации «QuickStart X»  </t>
  </si>
  <si>
    <t>Услуги для организации 2- дневного тренинга «Ораторское искусство и актерское мастерство»– для стартап- участников 8-й программы бизнес- инкубации «ABC INCUBATION X TCA 4.0»  и бизнес акселерации «QuickStart X»</t>
  </si>
  <si>
    <t>Костный цемент SmartSet GMV Endurance средней вязкости с гентамицином (40г) стерильный с принадлежностями</t>
  </si>
  <si>
    <t>Услуги по организации и проведении 2-х дневного тренинга в формате вебинара по «Юнит-экономике и фин. моделированию» для участников Программы бизнес-акселерации  Quick Start X</t>
  </si>
  <si>
    <t>Защитное стекло нижнее D27,9x4,1 для Bodor лазерных станков</t>
  </si>
  <si>
    <t>Керамическое кольцо для лазерных станков Bodor</t>
  </si>
  <si>
    <t>Сопло одинарное 1мм для Bodor лазерных станков</t>
  </si>
  <si>
    <t>Сопло двойное 1.5 мм для Bodor лазерных станков</t>
  </si>
  <si>
    <t>Сопло двойное 3мм для Bodor лазерных станков</t>
  </si>
  <si>
    <t>Комплект корпусных фрез и пластин</t>
  </si>
  <si>
    <t xml:space="preserve">Комплект корпусных фрез и пластин. Подробная характеристика согласно технической спецификации. </t>
  </si>
  <si>
    <t>Высокопроизводительная рабочая станция с монитором</t>
  </si>
  <si>
    <t xml:space="preserve">Высокопроизводительная рабочая станция с монитором. Подробная характеристика согласно технической спецификации. </t>
  </si>
  <si>
    <t xml:space="preserve">Услуги для организации и проведения тренинга вебинара на тему «Диджитал маркетинг и SMM» для участников программы акселерации «Quick Start X»
</t>
  </si>
  <si>
    <t xml:space="preserve">Фреза твердосплавная 28380400T008 TIALN
</t>
  </si>
  <si>
    <t xml:space="preserve">Фреза твердосплавная 40040500T013S TIALN
</t>
  </si>
  <si>
    <t>Круг 30х520мм ВТ1-0</t>
  </si>
  <si>
    <t>Круг 60х500 мм ВТ1-0</t>
  </si>
  <si>
    <t xml:space="preserve">Тепловой насос </t>
  </si>
  <si>
    <t>Тепловой насос Aquaviva AVH15S (15.2 кВт)</t>
  </si>
  <si>
    <t>Щуп измерительный для DMU-50</t>
  </si>
  <si>
    <t xml:space="preserve">Щуп измерительный для DMU-50. Подробная характеристика согласно технической спецификации. </t>
  </si>
  <si>
    <t xml:space="preserve">Услуги для организации тренинга для участников бизнес-лагеря  NURIS Business Camp </t>
  </si>
  <si>
    <t>Услуги для организации тренинга для участников бизнес-лагеря  NURIS Business Camp</t>
  </si>
  <si>
    <t>Канцелярские товары</t>
  </si>
  <si>
    <t>Канцелярские товары Подробная характеристика согласно технической спецификации.</t>
  </si>
  <si>
    <t xml:space="preserve">Пакет вакансий "стандарт плюс локальная"  - публикация 15 вакансий. Размещение на 30 дней. Обновление вакансии каждые 3 дня. </t>
  </si>
  <si>
    <t>Техническое обслуживание Установки лазерной резки с числовым программным управлением BODOR P3015</t>
  </si>
  <si>
    <t xml:space="preserve">Техническое обслуживание Установки лазерной резки с числовым программным управлением BODOR P3015. Подробная характеристика согласно технической спецификации. </t>
  </si>
  <si>
    <t>(по состоянию на 13.09.2022)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</si>
</sst>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-* #,##0.00_р_._-;\-* #,##0.00_р_._-;_-* &quot;-&quot;??_р_.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  <font>
      <sz val="12"/>
      <name val="Times New Roman"/>
      <family val="1"/>
      <charset val="204"/>
    </font>
    <font>
      <sz val="12.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5">
    <xf numFmtId="0" fontId="0" fillId="0" borderId="0"/>
    <xf numFmtId="165" fontId="4" fillId="0" borderId="0" applyFont="0" applyFill="0" applyBorder="0" applyAlignment="0" applyProtection="0"/>
    <xf numFmtId="0" fontId="3" fillId="0" borderId="0"/>
    <xf numFmtId="0" fontId="4" fillId="0" borderId="0"/>
    <xf numFmtId="165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5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5" fontId="5" fillId="0" borderId="0" applyFont="0" applyFill="0" applyBorder="0" applyAlignment="0" applyProtection="0"/>
    <xf numFmtId="0" fontId="2" fillId="0" borderId="0"/>
    <xf numFmtId="165" fontId="5" fillId="0" borderId="0" applyFont="0" applyFill="0" applyBorder="0" applyAlignment="0" applyProtection="0"/>
    <xf numFmtId="0" fontId="1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16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67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left" vertical="center" wrapText="1"/>
    </xf>
    <xf numFmtId="4" fontId="13" fillId="2" borderId="1" xfId="1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4" fontId="15" fillId="2" borderId="3" xfId="0" applyNumberFormat="1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3" fontId="15" fillId="2" borderId="1" xfId="23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165" fontId="15" fillId="2" borderId="1" xfId="24" applyNumberFormat="1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5" fillId="2" borderId="1" xfId="3" applyFont="1" applyFill="1" applyBorder="1" applyAlignment="1">
      <alignment horizontal="center" vertical="center" wrapText="1"/>
    </xf>
    <xf numFmtId="0" fontId="15" fillId="2" borderId="1" xfId="0" quotePrefix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5" fillId="2" borderId="5" xfId="3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15" fillId="2" borderId="3" xfId="0" quotePrefix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left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</cellXfs>
  <cellStyles count="25">
    <cellStyle name="Normal 2" xfId="11"/>
    <cellStyle name="Normal 2 5" xfId="6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2 4" xfId="23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2 3" xfId="24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02"/>
  <sheetViews>
    <sheetView tabSelected="1" zoomScale="75" zoomScaleNormal="75" workbookViewId="0">
      <pane ySplit="7" topLeftCell="A17" activePane="bottomLeft" state="frozen"/>
      <selection pane="bottomLeft" activeCell="D28" sqref="D28"/>
    </sheetView>
  </sheetViews>
  <sheetFormatPr defaultRowHeight="15" x14ac:dyDescent="0.25"/>
  <cols>
    <col min="1" max="1" width="5" style="3" customWidth="1"/>
    <col min="2" max="2" width="46.28515625" style="8" customWidth="1"/>
    <col min="3" max="3" width="20.5703125" style="3" customWidth="1"/>
    <col min="4" max="4" width="97.28515625" style="6" customWidth="1"/>
    <col min="5" max="5" width="14.5703125" style="3" customWidth="1"/>
    <col min="6" max="6" width="19.5703125" style="3" customWidth="1"/>
    <col min="7" max="7" width="17.42578125" style="10" customWidth="1"/>
    <col min="8" max="8" width="23.7109375" style="10" customWidth="1"/>
    <col min="9" max="16384" width="9.140625" style="3"/>
  </cols>
  <sheetData>
    <row r="3" spans="1:8" x14ac:dyDescent="0.25">
      <c r="A3" s="60" t="s">
        <v>137</v>
      </c>
      <c r="B3" s="60"/>
      <c r="C3" s="60"/>
      <c r="D3" s="60"/>
      <c r="E3" s="60"/>
      <c r="F3" s="60"/>
      <c r="G3" s="60"/>
      <c r="H3" s="60"/>
    </row>
    <row r="4" spans="1:8" x14ac:dyDescent="0.25">
      <c r="A4" s="60" t="s">
        <v>16</v>
      </c>
      <c r="B4" s="60"/>
      <c r="C4" s="60"/>
      <c r="D4" s="60"/>
      <c r="E4" s="60"/>
      <c r="F4" s="60"/>
      <c r="G4" s="60"/>
      <c r="H4" s="60"/>
    </row>
    <row r="5" spans="1:8" x14ac:dyDescent="0.25">
      <c r="A5" s="4" t="s">
        <v>0</v>
      </c>
      <c r="D5" s="62" t="s">
        <v>167</v>
      </c>
      <c r="E5" s="62"/>
    </row>
    <row r="6" spans="1:8" x14ac:dyDescent="0.25">
      <c r="A6" s="4"/>
      <c r="D6" s="5"/>
      <c r="E6" s="5"/>
    </row>
    <row r="7" spans="1:8" ht="42.75" x14ac:dyDescent="0.25">
      <c r="A7" s="14" t="s">
        <v>1</v>
      </c>
      <c r="B7" s="14" t="s">
        <v>2</v>
      </c>
      <c r="C7" s="14" t="s">
        <v>3</v>
      </c>
      <c r="D7" s="14" t="s">
        <v>4</v>
      </c>
      <c r="E7" s="14" t="s">
        <v>5</v>
      </c>
      <c r="F7" s="14" t="s">
        <v>6</v>
      </c>
      <c r="G7" s="11" t="s">
        <v>15</v>
      </c>
      <c r="H7" s="11" t="s">
        <v>7</v>
      </c>
    </row>
    <row r="8" spans="1:8" x14ac:dyDescent="0.25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</row>
    <row r="9" spans="1:8" x14ac:dyDescent="0.25">
      <c r="A9" s="64" t="s">
        <v>21</v>
      </c>
      <c r="B9" s="65"/>
      <c r="C9" s="65"/>
      <c r="D9" s="65"/>
      <c r="E9" s="65"/>
      <c r="F9" s="65"/>
      <c r="G9" s="65"/>
      <c r="H9" s="65"/>
    </row>
    <row r="10" spans="1:8" s="7" customFormat="1" ht="15.75" customHeight="1" x14ac:dyDescent="0.25">
      <c r="A10" s="63" t="s">
        <v>8</v>
      </c>
      <c r="B10" s="63"/>
      <c r="C10" s="63"/>
      <c r="D10" s="63"/>
      <c r="E10" s="63"/>
      <c r="F10" s="63"/>
      <c r="G10" s="63"/>
      <c r="H10" s="63"/>
    </row>
    <row r="11" spans="1:8" s="7" customFormat="1" ht="25.5" customHeight="1" x14ac:dyDescent="0.25">
      <c r="A11" s="42">
        <v>1</v>
      </c>
      <c r="B11" s="1" t="s">
        <v>89</v>
      </c>
      <c r="C11" s="41" t="s">
        <v>90</v>
      </c>
      <c r="D11" s="41" t="s">
        <v>91</v>
      </c>
      <c r="E11" s="41">
        <v>1</v>
      </c>
      <c r="F11" s="41" t="s">
        <v>60</v>
      </c>
      <c r="G11" s="23">
        <v>4719696.43</v>
      </c>
      <c r="H11" s="23">
        <f t="shared" ref="H11:H27" si="0">G11*E11</f>
        <v>4719696.43</v>
      </c>
    </row>
    <row r="12" spans="1:8" s="7" customFormat="1" ht="25.5" customHeight="1" x14ac:dyDescent="0.25">
      <c r="A12" s="42">
        <v>2</v>
      </c>
      <c r="B12" s="1" t="s">
        <v>92</v>
      </c>
      <c r="C12" s="41" t="s">
        <v>90</v>
      </c>
      <c r="D12" s="41" t="s">
        <v>93</v>
      </c>
      <c r="E12" s="41">
        <v>1</v>
      </c>
      <c r="F12" s="41" t="s">
        <v>60</v>
      </c>
      <c r="G12" s="23">
        <v>443482.15</v>
      </c>
      <c r="H12" s="23">
        <f t="shared" si="0"/>
        <v>443482.15</v>
      </c>
    </row>
    <row r="13" spans="1:8" s="7" customFormat="1" ht="25.5" customHeight="1" x14ac:dyDescent="0.25">
      <c r="A13" s="42">
        <v>3</v>
      </c>
      <c r="B13" s="1" t="s">
        <v>102</v>
      </c>
      <c r="C13" s="41" t="s">
        <v>90</v>
      </c>
      <c r="D13" s="41" t="s">
        <v>103</v>
      </c>
      <c r="E13" s="41">
        <v>4</v>
      </c>
      <c r="F13" s="41" t="s">
        <v>60</v>
      </c>
      <c r="G13" s="23">
        <v>316071</v>
      </c>
      <c r="H13" s="23">
        <f t="shared" si="0"/>
        <v>1264284</v>
      </c>
    </row>
    <row r="14" spans="1:8" s="7" customFormat="1" ht="25.5" customHeight="1" x14ac:dyDescent="0.25">
      <c r="A14" s="42">
        <v>4</v>
      </c>
      <c r="B14" s="1" t="s">
        <v>104</v>
      </c>
      <c r="C14" s="41" t="s">
        <v>90</v>
      </c>
      <c r="D14" s="41" t="s">
        <v>105</v>
      </c>
      <c r="E14" s="41">
        <v>1</v>
      </c>
      <c r="F14" s="41" t="s">
        <v>110</v>
      </c>
      <c r="G14" s="23">
        <v>2523900</v>
      </c>
      <c r="H14" s="23">
        <f t="shared" si="0"/>
        <v>2523900</v>
      </c>
    </row>
    <row r="15" spans="1:8" s="7" customFormat="1" ht="34.5" customHeight="1" x14ac:dyDescent="0.25">
      <c r="A15" s="42">
        <v>5</v>
      </c>
      <c r="B15" s="44" t="s">
        <v>112</v>
      </c>
      <c r="C15" s="41" t="s">
        <v>90</v>
      </c>
      <c r="D15" s="41" t="s">
        <v>113</v>
      </c>
      <c r="E15" s="41">
        <v>4</v>
      </c>
      <c r="F15" s="41" t="s">
        <v>60</v>
      </c>
      <c r="G15" s="23">
        <v>220000</v>
      </c>
      <c r="H15" s="28">
        <f t="shared" si="0"/>
        <v>880000</v>
      </c>
    </row>
    <row r="16" spans="1:8" s="7" customFormat="1" ht="51" customHeight="1" x14ac:dyDescent="0.25">
      <c r="A16" s="42">
        <v>6</v>
      </c>
      <c r="B16" s="44" t="s">
        <v>114</v>
      </c>
      <c r="C16" s="41" t="s">
        <v>90</v>
      </c>
      <c r="D16" s="41" t="s">
        <v>115</v>
      </c>
      <c r="E16" s="41">
        <v>1</v>
      </c>
      <c r="F16" s="41" t="s">
        <v>60</v>
      </c>
      <c r="G16" s="23">
        <v>3002480</v>
      </c>
      <c r="H16" s="28">
        <f t="shared" si="0"/>
        <v>3002480</v>
      </c>
    </row>
    <row r="17" spans="1:8" s="7" customFormat="1" ht="38.25" customHeight="1" x14ac:dyDescent="0.25">
      <c r="A17" s="42">
        <v>7</v>
      </c>
      <c r="B17" s="44" t="s">
        <v>116</v>
      </c>
      <c r="C17" s="41" t="s">
        <v>90</v>
      </c>
      <c r="D17" s="41" t="s">
        <v>117</v>
      </c>
      <c r="E17" s="41">
        <v>1</v>
      </c>
      <c r="F17" s="41" t="s">
        <v>60</v>
      </c>
      <c r="G17" s="23">
        <v>8448766</v>
      </c>
      <c r="H17" s="28">
        <f t="shared" si="0"/>
        <v>8448766</v>
      </c>
    </row>
    <row r="18" spans="1:8" s="7" customFormat="1" ht="38.25" customHeight="1" x14ac:dyDescent="0.25">
      <c r="A18" s="42">
        <v>8</v>
      </c>
      <c r="B18" s="44" t="s">
        <v>120</v>
      </c>
      <c r="C18" s="41" t="s">
        <v>90</v>
      </c>
      <c r="D18" s="41" t="s">
        <v>121</v>
      </c>
      <c r="E18" s="41">
        <v>1</v>
      </c>
      <c r="F18" s="41" t="s">
        <v>110</v>
      </c>
      <c r="G18" s="23">
        <v>184111.61</v>
      </c>
      <c r="H18" s="28">
        <f t="shared" si="0"/>
        <v>184111.61</v>
      </c>
    </row>
    <row r="19" spans="1:8" s="7" customFormat="1" ht="38.25" customHeight="1" x14ac:dyDescent="0.25">
      <c r="A19" s="42">
        <v>9</v>
      </c>
      <c r="B19" s="44" t="s">
        <v>122</v>
      </c>
      <c r="C19" s="41" t="s">
        <v>90</v>
      </c>
      <c r="D19" s="41" t="s">
        <v>123</v>
      </c>
      <c r="E19" s="41">
        <v>1</v>
      </c>
      <c r="F19" s="41" t="s">
        <v>110</v>
      </c>
      <c r="G19" s="23">
        <v>670071.43000000005</v>
      </c>
      <c r="H19" s="28">
        <f t="shared" si="0"/>
        <v>670071.43000000005</v>
      </c>
    </row>
    <row r="20" spans="1:8" s="7" customFormat="1" ht="38.25" customHeight="1" x14ac:dyDescent="0.25">
      <c r="A20" s="42">
        <v>10</v>
      </c>
      <c r="B20" s="44" t="s">
        <v>124</v>
      </c>
      <c r="C20" s="41" t="s">
        <v>90</v>
      </c>
      <c r="D20" s="41" t="s">
        <v>125</v>
      </c>
      <c r="E20" s="41">
        <v>1</v>
      </c>
      <c r="F20" s="41" t="s">
        <v>110</v>
      </c>
      <c r="G20" s="23">
        <v>709875</v>
      </c>
      <c r="H20" s="28">
        <f t="shared" si="0"/>
        <v>709875</v>
      </c>
    </row>
    <row r="21" spans="1:8" s="7" customFormat="1" ht="38.25" customHeight="1" x14ac:dyDescent="0.25">
      <c r="A21" s="42">
        <v>11</v>
      </c>
      <c r="B21" s="44" t="s">
        <v>126</v>
      </c>
      <c r="C21" s="41" t="s">
        <v>90</v>
      </c>
      <c r="D21" s="41" t="s">
        <v>127</v>
      </c>
      <c r="E21" s="41">
        <v>1</v>
      </c>
      <c r="F21" s="41" t="s">
        <v>110</v>
      </c>
      <c r="G21" s="23">
        <v>429330.36</v>
      </c>
      <c r="H21" s="28">
        <f t="shared" si="0"/>
        <v>429330.36</v>
      </c>
    </row>
    <row r="22" spans="1:8" s="7" customFormat="1" ht="38.25" customHeight="1" x14ac:dyDescent="0.25">
      <c r="A22" s="42">
        <v>12</v>
      </c>
      <c r="B22" s="44" t="s">
        <v>128</v>
      </c>
      <c r="C22" s="41" t="s">
        <v>90</v>
      </c>
      <c r="D22" s="41" t="s">
        <v>129</v>
      </c>
      <c r="E22" s="41">
        <v>1</v>
      </c>
      <c r="F22" s="41" t="s">
        <v>110</v>
      </c>
      <c r="G22" s="23">
        <v>489383.93</v>
      </c>
      <c r="H22" s="28">
        <f t="shared" si="0"/>
        <v>489383.93</v>
      </c>
    </row>
    <row r="23" spans="1:8" s="7" customFormat="1" ht="38.25" customHeight="1" x14ac:dyDescent="0.25">
      <c r="A23" s="42">
        <v>13</v>
      </c>
      <c r="B23" s="44" t="s">
        <v>130</v>
      </c>
      <c r="C23" s="41" t="s">
        <v>90</v>
      </c>
      <c r="D23" s="41" t="s">
        <v>131</v>
      </c>
      <c r="E23" s="41">
        <v>1</v>
      </c>
      <c r="F23" s="41" t="s">
        <v>110</v>
      </c>
      <c r="G23" s="23">
        <v>283410.71999999997</v>
      </c>
      <c r="H23" s="28">
        <f t="shared" si="0"/>
        <v>283410.71999999997</v>
      </c>
    </row>
    <row r="24" spans="1:8" s="7" customFormat="1" ht="38.25" customHeight="1" x14ac:dyDescent="0.25">
      <c r="A24" s="42">
        <v>14</v>
      </c>
      <c r="B24" s="44" t="s">
        <v>135</v>
      </c>
      <c r="C24" s="41" t="s">
        <v>90</v>
      </c>
      <c r="D24" s="41" t="s">
        <v>136</v>
      </c>
      <c r="E24" s="41">
        <v>1</v>
      </c>
      <c r="F24" s="41" t="s">
        <v>60</v>
      </c>
      <c r="G24" s="23">
        <v>440000</v>
      </c>
      <c r="H24" s="28">
        <f t="shared" si="0"/>
        <v>440000</v>
      </c>
    </row>
    <row r="25" spans="1:8" s="7" customFormat="1" ht="38.25" customHeight="1" x14ac:dyDescent="0.25">
      <c r="A25" s="42">
        <v>15</v>
      </c>
      <c r="B25" s="44" t="s">
        <v>147</v>
      </c>
      <c r="C25" s="41" t="s">
        <v>90</v>
      </c>
      <c r="D25" s="41" t="s">
        <v>148</v>
      </c>
      <c r="E25" s="41">
        <v>1</v>
      </c>
      <c r="F25" s="41" t="s">
        <v>110</v>
      </c>
      <c r="G25" s="23">
        <v>373214.29</v>
      </c>
      <c r="H25" s="28">
        <f t="shared" si="0"/>
        <v>373214.29</v>
      </c>
    </row>
    <row r="26" spans="1:8" s="7" customFormat="1" ht="38.25" customHeight="1" x14ac:dyDescent="0.25">
      <c r="A26" s="1">
        <v>16</v>
      </c>
      <c r="B26" s="44" t="s">
        <v>149</v>
      </c>
      <c r="C26" s="41" t="s">
        <v>90</v>
      </c>
      <c r="D26" s="41" t="s">
        <v>150</v>
      </c>
      <c r="E26" s="41">
        <v>5</v>
      </c>
      <c r="F26" s="41" t="s">
        <v>110</v>
      </c>
      <c r="G26" s="23">
        <v>1270281</v>
      </c>
      <c r="H26" s="28">
        <f t="shared" si="0"/>
        <v>6351405</v>
      </c>
    </row>
    <row r="27" spans="1:8" s="7" customFormat="1" ht="38.25" customHeight="1" x14ac:dyDescent="0.25">
      <c r="A27" s="42">
        <v>17</v>
      </c>
      <c r="B27" s="44" t="s">
        <v>158</v>
      </c>
      <c r="C27" s="41" t="s">
        <v>90</v>
      </c>
      <c r="D27" s="41" t="s">
        <v>159</v>
      </c>
      <c r="E27" s="41">
        <v>4</v>
      </c>
      <c r="F27" s="41" t="s">
        <v>60</v>
      </c>
      <c r="G27" s="23">
        <v>100000</v>
      </c>
      <c r="H27" s="28">
        <f t="shared" si="0"/>
        <v>400000</v>
      </c>
    </row>
    <row r="28" spans="1:8" s="7" customFormat="1" ht="41.25" customHeight="1" x14ac:dyDescent="0.25">
      <c r="A28" s="42">
        <v>18</v>
      </c>
      <c r="B28" s="1" t="s">
        <v>102</v>
      </c>
      <c r="C28" s="41" t="s">
        <v>90</v>
      </c>
      <c r="D28" s="41" t="s">
        <v>103</v>
      </c>
      <c r="E28" s="41">
        <v>3</v>
      </c>
      <c r="F28" s="41" t="s">
        <v>60</v>
      </c>
      <c r="G28" s="23">
        <v>327778.57</v>
      </c>
      <c r="H28" s="28">
        <f>G28*E28</f>
        <v>983335.71</v>
      </c>
    </row>
    <row r="29" spans="1:8" s="7" customFormat="1" ht="41.25" customHeight="1" x14ac:dyDescent="0.25">
      <c r="A29" s="66">
        <v>19</v>
      </c>
      <c r="B29" s="1" t="s">
        <v>102</v>
      </c>
      <c r="C29" s="41" t="s">
        <v>90</v>
      </c>
      <c r="D29" s="41" t="s">
        <v>103</v>
      </c>
      <c r="E29" s="41">
        <v>1</v>
      </c>
      <c r="F29" s="41" t="s">
        <v>60</v>
      </c>
      <c r="G29" s="23">
        <v>2368000</v>
      </c>
      <c r="H29" s="28">
        <f>G29*E29</f>
        <v>2368000</v>
      </c>
    </row>
    <row r="30" spans="1:8" ht="15" customHeight="1" x14ac:dyDescent="0.25">
      <c r="A30" s="58" t="s">
        <v>9</v>
      </c>
      <c r="B30" s="59"/>
      <c r="C30" s="14" t="s">
        <v>10</v>
      </c>
      <c r="D30" s="14" t="s">
        <v>10</v>
      </c>
      <c r="E30" s="14" t="s">
        <v>10</v>
      </c>
      <c r="F30" s="14"/>
      <c r="G30" s="11" t="s">
        <v>10</v>
      </c>
      <c r="H30" s="9">
        <f>SUM(H11:H29)</f>
        <v>34964746.629999995</v>
      </c>
    </row>
    <row r="31" spans="1:8" ht="15" customHeight="1" x14ac:dyDescent="0.25">
      <c r="A31" s="58" t="s">
        <v>11</v>
      </c>
      <c r="B31" s="61"/>
      <c r="C31" s="61"/>
      <c r="D31" s="61"/>
      <c r="E31" s="61"/>
      <c r="F31" s="61"/>
      <c r="G31" s="61"/>
      <c r="H31" s="61"/>
    </row>
    <row r="32" spans="1:8" ht="15" customHeight="1" x14ac:dyDescent="0.25">
      <c r="A32" s="58" t="s">
        <v>12</v>
      </c>
      <c r="B32" s="59"/>
      <c r="C32" s="1" t="s">
        <v>10</v>
      </c>
      <c r="D32" s="1" t="s">
        <v>10</v>
      </c>
      <c r="E32" s="1" t="s">
        <v>10</v>
      </c>
      <c r="F32" s="1"/>
      <c r="G32" s="13" t="s">
        <v>10</v>
      </c>
      <c r="H32" s="9">
        <v>0</v>
      </c>
    </row>
    <row r="33" spans="1:8" ht="15" customHeight="1" x14ac:dyDescent="0.25">
      <c r="A33" s="58" t="s">
        <v>13</v>
      </c>
      <c r="B33" s="61"/>
      <c r="C33" s="61"/>
      <c r="D33" s="61"/>
      <c r="E33" s="61"/>
      <c r="F33" s="61"/>
      <c r="G33" s="61"/>
      <c r="H33" s="61"/>
    </row>
    <row r="34" spans="1:8" ht="49.5" customHeight="1" x14ac:dyDescent="0.25">
      <c r="A34" s="42">
        <v>1</v>
      </c>
      <c r="B34" s="1" t="s">
        <v>165</v>
      </c>
      <c r="C34" s="41" t="s">
        <v>90</v>
      </c>
      <c r="D34" s="42" t="s">
        <v>166</v>
      </c>
      <c r="E34" s="1">
        <v>1</v>
      </c>
      <c r="F34" s="1" t="s">
        <v>20</v>
      </c>
      <c r="G34" s="23">
        <v>462500</v>
      </c>
      <c r="H34" s="23">
        <v>462500</v>
      </c>
    </row>
    <row r="35" spans="1:8" ht="15" customHeight="1" x14ac:dyDescent="0.25">
      <c r="A35" s="58" t="s">
        <v>14</v>
      </c>
      <c r="B35" s="59"/>
      <c r="C35" s="14" t="s">
        <v>10</v>
      </c>
      <c r="D35" s="14" t="s">
        <v>10</v>
      </c>
      <c r="E35" s="14" t="s">
        <v>10</v>
      </c>
      <c r="F35" s="14"/>
      <c r="G35" s="11" t="s">
        <v>10</v>
      </c>
      <c r="H35" s="9">
        <f>H34</f>
        <v>462500</v>
      </c>
    </row>
    <row r="36" spans="1:8" s="7" customFormat="1" ht="15" customHeight="1" x14ac:dyDescent="0.25">
      <c r="A36" s="51" t="s">
        <v>17</v>
      </c>
      <c r="B36" s="52"/>
      <c r="C36" s="14" t="s">
        <v>10</v>
      </c>
      <c r="D36" s="14" t="s">
        <v>10</v>
      </c>
      <c r="E36" s="14" t="s">
        <v>10</v>
      </c>
      <c r="F36" s="14"/>
      <c r="G36" s="11" t="s">
        <v>10</v>
      </c>
      <c r="H36" s="12">
        <f>H35+H32+H30</f>
        <v>35427246.629999995</v>
      </c>
    </row>
    <row r="37" spans="1:8" ht="15" customHeight="1" x14ac:dyDescent="0.25">
      <c r="A37" s="57" t="s">
        <v>22</v>
      </c>
      <c r="B37" s="57"/>
      <c r="C37" s="57"/>
      <c r="D37" s="57"/>
      <c r="E37" s="57"/>
      <c r="F37" s="57"/>
      <c r="G37" s="57"/>
      <c r="H37" s="57"/>
    </row>
    <row r="38" spans="1:8" s="7" customFormat="1" ht="14.25" x14ac:dyDescent="0.25">
      <c r="A38" s="50" t="s">
        <v>8</v>
      </c>
      <c r="B38" s="50"/>
      <c r="C38" s="50"/>
      <c r="D38" s="50"/>
      <c r="E38" s="50"/>
      <c r="F38" s="50"/>
      <c r="G38" s="50"/>
      <c r="H38" s="50"/>
    </row>
    <row r="39" spans="1:8" s="7" customFormat="1" ht="27" customHeight="1" x14ac:dyDescent="0.25">
      <c r="A39" s="1">
        <v>1</v>
      </c>
      <c r="B39" s="21" t="s">
        <v>58</v>
      </c>
      <c r="C39" s="1" t="s">
        <v>32</v>
      </c>
      <c r="D39" s="21" t="s">
        <v>59</v>
      </c>
      <c r="E39" s="1">
        <v>30</v>
      </c>
      <c r="F39" s="19" t="s">
        <v>60</v>
      </c>
      <c r="G39" s="28">
        <v>10000</v>
      </c>
      <c r="H39" s="23">
        <f t="shared" ref="H39:H44" si="1">E39*G39</f>
        <v>300000</v>
      </c>
    </row>
    <row r="40" spans="1:8" s="7" customFormat="1" ht="30.75" customHeight="1" x14ac:dyDescent="0.25">
      <c r="A40" s="1">
        <v>2</v>
      </c>
      <c r="B40" s="21" t="s">
        <v>68</v>
      </c>
      <c r="C40" s="1" t="s">
        <v>32</v>
      </c>
      <c r="D40" s="21" t="s">
        <v>68</v>
      </c>
      <c r="E40" s="1">
        <v>1</v>
      </c>
      <c r="F40" s="19" t="s">
        <v>60</v>
      </c>
      <c r="G40" s="28">
        <v>142559.82999999999</v>
      </c>
      <c r="H40" s="23">
        <f t="shared" si="1"/>
        <v>142559.82999999999</v>
      </c>
    </row>
    <row r="41" spans="1:8" s="7" customFormat="1" ht="30.75" customHeight="1" x14ac:dyDescent="0.25">
      <c r="A41" s="1">
        <v>3</v>
      </c>
      <c r="B41" s="21" t="s">
        <v>76</v>
      </c>
      <c r="C41" s="1" t="s">
        <v>32</v>
      </c>
      <c r="D41" s="21" t="s">
        <v>76</v>
      </c>
      <c r="E41" s="1">
        <v>5</v>
      </c>
      <c r="F41" s="19" t="s">
        <v>77</v>
      </c>
      <c r="G41" s="28">
        <v>16964.29</v>
      </c>
      <c r="H41" s="23">
        <f t="shared" si="1"/>
        <v>84821.450000000012</v>
      </c>
    </row>
    <row r="42" spans="1:8" s="7" customFormat="1" ht="30.75" customHeight="1" x14ac:dyDescent="0.25">
      <c r="A42" s="1">
        <v>4</v>
      </c>
      <c r="B42" s="21" t="s">
        <v>82</v>
      </c>
      <c r="C42" s="39" t="s">
        <v>32</v>
      </c>
      <c r="D42" s="40" t="s">
        <v>83</v>
      </c>
      <c r="E42" s="21">
        <v>52.5</v>
      </c>
      <c r="F42" s="21" t="s">
        <v>84</v>
      </c>
      <c r="G42" s="23">
        <f>1992/1.12</f>
        <v>1778.5714285714284</v>
      </c>
      <c r="H42" s="23">
        <f t="shared" si="1"/>
        <v>93375</v>
      </c>
    </row>
    <row r="43" spans="1:8" s="7" customFormat="1" ht="30.75" customHeight="1" x14ac:dyDescent="0.25">
      <c r="A43" s="1">
        <v>5</v>
      </c>
      <c r="B43" s="21" t="s">
        <v>85</v>
      </c>
      <c r="C43" s="39" t="s">
        <v>32</v>
      </c>
      <c r="D43" s="40" t="s">
        <v>86</v>
      </c>
      <c r="E43" s="21">
        <v>12.5</v>
      </c>
      <c r="F43" s="21" t="s">
        <v>84</v>
      </c>
      <c r="G43" s="23">
        <f>1992/1.12</f>
        <v>1778.5714285714284</v>
      </c>
      <c r="H43" s="23">
        <f t="shared" si="1"/>
        <v>22232.142857142855</v>
      </c>
    </row>
    <row r="44" spans="1:8" s="7" customFormat="1" ht="30.75" customHeight="1" x14ac:dyDescent="0.25">
      <c r="A44" s="1">
        <v>6</v>
      </c>
      <c r="B44" s="21" t="s">
        <v>87</v>
      </c>
      <c r="C44" s="39" t="s">
        <v>32</v>
      </c>
      <c r="D44" s="40" t="s">
        <v>88</v>
      </c>
      <c r="E44" s="21">
        <v>18.75</v>
      </c>
      <c r="F44" s="21" t="s">
        <v>84</v>
      </c>
      <c r="G44" s="23">
        <f>1992/1.12</f>
        <v>1778.5714285714284</v>
      </c>
      <c r="H44" s="23">
        <f t="shared" si="1"/>
        <v>33348.214285714283</v>
      </c>
    </row>
    <row r="45" spans="1:8" s="7" customFormat="1" ht="30.75" customHeight="1" x14ac:dyDescent="0.25">
      <c r="A45" s="1">
        <v>7</v>
      </c>
      <c r="B45" s="21" t="s">
        <v>106</v>
      </c>
      <c r="C45" s="39" t="s">
        <v>32</v>
      </c>
      <c r="D45" s="40" t="s">
        <v>107</v>
      </c>
      <c r="E45" s="21">
        <v>1</v>
      </c>
      <c r="F45" s="21" t="s">
        <v>108</v>
      </c>
      <c r="G45" s="23">
        <v>36642.86</v>
      </c>
      <c r="H45" s="23">
        <f>E45*G45</f>
        <v>36642.86</v>
      </c>
    </row>
    <row r="46" spans="1:8" s="7" customFormat="1" ht="30.75" customHeight="1" x14ac:dyDescent="0.25">
      <c r="A46" s="1">
        <v>8</v>
      </c>
      <c r="B46" s="40" t="s">
        <v>109</v>
      </c>
      <c r="C46" s="39" t="s">
        <v>32</v>
      </c>
      <c r="D46" s="40" t="s">
        <v>109</v>
      </c>
      <c r="E46" s="21">
        <v>20</v>
      </c>
      <c r="F46" s="19" t="s">
        <v>60</v>
      </c>
      <c r="G46" s="23">
        <v>10107.15</v>
      </c>
      <c r="H46" s="23">
        <f>E46*G46</f>
        <v>202143</v>
      </c>
    </row>
    <row r="47" spans="1:8" s="7" customFormat="1" ht="30.75" customHeight="1" x14ac:dyDescent="0.25">
      <c r="A47" s="1">
        <v>9</v>
      </c>
      <c r="B47" s="40" t="s">
        <v>133</v>
      </c>
      <c r="C47" s="39" t="s">
        <v>32</v>
      </c>
      <c r="D47" s="40" t="s">
        <v>134</v>
      </c>
      <c r="E47" s="21">
        <v>1</v>
      </c>
      <c r="F47" s="19" t="s">
        <v>110</v>
      </c>
      <c r="G47" s="23">
        <v>131855.18</v>
      </c>
      <c r="H47" s="23">
        <f>E47*G47</f>
        <v>131855.18</v>
      </c>
    </row>
    <row r="48" spans="1:8" s="7" customFormat="1" ht="30.75" customHeight="1" x14ac:dyDescent="0.25">
      <c r="A48" s="1">
        <v>10</v>
      </c>
      <c r="B48" s="40" t="s">
        <v>154</v>
      </c>
      <c r="C48" s="39" t="s">
        <v>32</v>
      </c>
      <c r="D48" s="40" t="s">
        <v>154</v>
      </c>
      <c r="E48" s="21">
        <v>1</v>
      </c>
      <c r="F48" s="19" t="s">
        <v>60</v>
      </c>
      <c r="G48" s="23">
        <v>61371.43</v>
      </c>
      <c r="H48" s="23">
        <f>E48*G48</f>
        <v>61371.43</v>
      </c>
    </row>
    <row r="49" spans="1:9" s="7" customFormat="1" ht="30.75" customHeight="1" x14ac:dyDescent="0.25">
      <c r="A49" s="1">
        <v>11</v>
      </c>
      <c r="B49" s="40" t="s">
        <v>155</v>
      </c>
      <c r="C49" s="39" t="s">
        <v>32</v>
      </c>
      <c r="D49" s="40" t="s">
        <v>155</v>
      </c>
      <c r="E49" s="21">
        <v>1</v>
      </c>
      <c r="F49" s="19" t="s">
        <v>60</v>
      </c>
      <c r="G49" s="23">
        <v>208217.86</v>
      </c>
      <c r="H49" s="23">
        <f>E49*G49</f>
        <v>208217.86</v>
      </c>
    </row>
    <row r="50" spans="1:9" s="7" customFormat="1" ht="30.75" customHeight="1" x14ac:dyDescent="0.25">
      <c r="A50" s="1">
        <v>12</v>
      </c>
      <c r="B50" s="40" t="s">
        <v>140</v>
      </c>
      <c r="C50" s="39" t="s">
        <v>32</v>
      </c>
      <c r="D50" s="40" t="s">
        <v>140</v>
      </c>
      <c r="E50" s="21">
        <v>4</v>
      </c>
      <c r="F50" s="19" t="s">
        <v>60</v>
      </c>
      <c r="G50" s="23">
        <v>45000</v>
      </c>
      <c r="H50" s="23">
        <f t="shared" ref="H50:H59" si="2">E50*G50</f>
        <v>180000</v>
      </c>
    </row>
    <row r="51" spans="1:9" s="7" customFormat="1" ht="30.75" customHeight="1" x14ac:dyDescent="0.25">
      <c r="A51" s="1">
        <v>13</v>
      </c>
      <c r="B51" s="40" t="s">
        <v>142</v>
      </c>
      <c r="C51" s="46" t="s">
        <v>32</v>
      </c>
      <c r="D51" s="40" t="s">
        <v>142</v>
      </c>
      <c r="E51" s="21">
        <v>10</v>
      </c>
      <c r="F51" s="21" t="s">
        <v>60</v>
      </c>
      <c r="G51" s="23">
        <v>7321.43</v>
      </c>
      <c r="H51" s="23">
        <f t="shared" si="2"/>
        <v>73214.3</v>
      </c>
    </row>
    <row r="52" spans="1:9" s="7" customFormat="1" ht="30.75" customHeight="1" x14ac:dyDescent="0.25">
      <c r="A52" s="1">
        <v>14</v>
      </c>
      <c r="B52" s="40" t="s">
        <v>143</v>
      </c>
      <c r="C52" s="46" t="s">
        <v>32</v>
      </c>
      <c r="D52" s="40" t="s">
        <v>143</v>
      </c>
      <c r="E52" s="21">
        <v>3</v>
      </c>
      <c r="F52" s="21" t="s">
        <v>60</v>
      </c>
      <c r="G52" s="23">
        <v>11026.79</v>
      </c>
      <c r="H52" s="23">
        <f t="shared" si="2"/>
        <v>33080.370000000003</v>
      </c>
    </row>
    <row r="53" spans="1:9" s="7" customFormat="1" ht="30.75" customHeight="1" x14ac:dyDescent="0.25">
      <c r="A53" s="1">
        <v>15</v>
      </c>
      <c r="B53" s="40" t="s">
        <v>144</v>
      </c>
      <c r="C53" s="46" t="s">
        <v>32</v>
      </c>
      <c r="D53" s="40" t="s">
        <v>144</v>
      </c>
      <c r="E53" s="21">
        <v>5</v>
      </c>
      <c r="F53" s="21" t="s">
        <v>60</v>
      </c>
      <c r="G53" s="23">
        <v>4401.79</v>
      </c>
      <c r="H53" s="23">
        <f t="shared" si="2"/>
        <v>22008.95</v>
      </c>
    </row>
    <row r="54" spans="1:9" s="7" customFormat="1" ht="30.75" customHeight="1" x14ac:dyDescent="0.25">
      <c r="A54" s="1">
        <v>16</v>
      </c>
      <c r="B54" s="40" t="s">
        <v>145</v>
      </c>
      <c r="C54" s="46" t="s">
        <v>32</v>
      </c>
      <c r="D54" s="40" t="s">
        <v>145</v>
      </c>
      <c r="E54" s="21">
        <v>5</v>
      </c>
      <c r="F54" s="21" t="s">
        <v>60</v>
      </c>
      <c r="G54" s="23">
        <v>4401.79</v>
      </c>
      <c r="H54" s="23">
        <f t="shared" si="2"/>
        <v>22008.95</v>
      </c>
    </row>
    <row r="55" spans="1:9" s="7" customFormat="1" ht="30.75" customHeight="1" x14ac:dyDescent="0.25">
      <c r="A55" s="1">
        <v>17</v>
      </c>
      <c r="B55" s="40" t="s">
        <v>146</v>
      </c>
      <c r="C55" s="46" t="s">
        <v>32</v>
      </c>
      <c r="D55" s="40" t="s">
        <v>146</v>
      </c>
      <c r="E55" s="21">
        <v>5</v>
      </c>
      <c r="F55" s="21" t="s">
        <v>60</v>
      </c>
      <c r="G55" s="23">
        <v>4401.79</v>
      </c>
      <c r="H55" s="23">
        <f t="shared" si="2"/>
        <v>22008.95</v>
      </c>
    </row>
    <row r="56" spans="1:9" s="7" customFormat="1" ht="30.75" customHeight="1" x14ac:dyDescent="0.25">
      <c r="A56" s="1">
        <v>18</v>
      </c>
      <c r="B56" s="40" t="s">
        <v>152</v>
      </c>
      <c r="C56" s="40" t="s">
        <v>32</v>
      </c>
      <c r="D56" s="40" t="s">
        <v>152</v>
      </c>
      <c r="E56" s="21">
        <v>7</v>
      </c>
      <c r="F56" s="21" t="s">
        <v>60</v>
      </c>
      <c r="G56" s="23">
        <v>10133.93</v>
      </c>
      <c r="H56" s="23">
        <f t="shared" si="2"/>
        <v>70937.510000000009</v>
      </c>
      <c r="I56" s="41"/>
    </row>
    <row r="57" spans="1:9" s="7" customFormat="1" ht="30.75" customHeight="1" x14ac:dyDescent="0.25">
      <c r="A57" s="1">
        <v>19</v>
      </c>
      <c r="B57" s="40" t="s">
        <v>153</v>
      </c>
      <c r="C57" s="40" t="s">
        <v>32</v>
      </c>
      <c r="D57" s="40" t="s">
        <v>153</v>
      </c>
      <c r="E57" s="21">
        <v>7</v>
      </c>
      <c r="F57" s="21" t="s">
        <v>60</v>
      </c>
      <c r="G57" s="23">
        <v>8959.83</v>
      </c>
      <c r="H57" s="23">
        <f t="shared" si="2"/>
        <v>62718.81</v>
      </c>
      <c r="I57" s="41"/>
    </row>
    <row r="58" spans="1:9" s="7" customFormat="1" ht="30.75" customHeight="1" x14ac:dyDescent="0.25">
      <c r="A58" s="1">
        <v>20</v>
      </c>
      <c r="B58" s="48" t="s">
        <v>156</v>
      </c>
      <c r="C58" s="40" t="s">
        <v>64</v>
      </c>
      <c r="D58" s="40" t="s">
        <v>157</v>
      </c>
      <c r="E58" s="21">
        <v>1</v>
      </c>
      <c r="F58" s="21" t="s">
        <v>60</v>
      </c>
      <c r="G58" s="23">
        <v>2131352</v>
      </c>
      <c r="H58" s="23">
        <f t="shared" si="2"/>
        <v>2131352</v>
      </c>
      <c r="I58" s="49"/>
    </row>
    <row r="59" spans="1:9" s="7" customFormat="1" ht="30.75" customHeight="1" x14ac:dyDescent="0.25">
      <c r="A59" s="1">
        <v>21</v>
      </c>
      <c r="B59" s="48" t="s">
        <v>162</v>
      </c>
      <c r="C59" s="1" t="s">
        <v>24</v>
      </c>
      <c r="D59" s="40" t="s">
        <v>163</v>
      </c>
      <c r="E59" s="21">
        <v>1</v>
      </c>
      <c r="F59" s="21" t="s">
        <v>110</v>
      </c>
      <c r="G59" s="23">
        <v>1207266.08</v>
      </c>
      <c r="H59" s="23">
        <f t="shared" si="2"/>
        <v>1207266.08</v>
      </c>
      <c r="I59" s="49"/>
    </row>
    <row r="60" spans="1:9" x14ac:dyDescent="0.25">
      <c r="A60" s="50" t="s">
        <v>9</v>
      </c>
      <c r="B60" s="56"/>
      <c r="C60" s="1" t="s">
        <v>10</v>
      </c>
      <c r="D60" s="1" t="s">
        <v>10</v>
      </c>
      <c r="E60" s="1" t="s">
        <v>10</v>
      </c>
      <c r="F60" s="1"/>
      <c r="G60" s="13" t="s">
        <v>10</v>
      </c>
      <c r="H60" s="12">
        <f>SUM(H39:H59)</f>
        <v>5141162.8871428575</v>
      </c>
    </row>
    <row r="61" spans="1:9" x14ac:dyDescent="0.25">
      <c r="A61" s="50" t="s">
        <v>11</v>
      </c>
      <c r="B61" s="50"/>
      <c r="C61" s="50"/>
      <c r="D61" s="50"/>
      <c r="E61" s="50"/>
      <c r="F61" s="50"/>
      <c r="G61" s="50"/>
      <c r="H61" s="50"/>
    </row>
    <row r="62" spans="1:9" x14ac:dyDescent="0.25">
      <c r="A62" s="50" t="s">
        <v>12</v>
      </c>
      <c r="B62" s="50"/>
      <c r="C62" s="1" t="s">
        <v>10</v>
      </c>
      <c r="D62" s="1" t="s">
        <v>10</v>
      </c>
      <c r="E62" s="1" t="s">
        <v>10</v>
      </c>
      <c r="F62" s="1"/>
      <c r="G62" s="13" t="s">
        <v>10</v>
      </c>
      <c r="H62" s="12">
        <v>0</v>
      </c>
    </row>
    <row r="63" spans="1:9" x14ac:dyDescent="0.25">
      <c r="A63" s="50" t="s">
        <v>13</v>
      </c>
      <c r="B63" s="50"/>
      <c r="C63" s="50"/>
      <c r="D63" s="50"/>
      <c r="E63" s="50"/>
      <c r="F63" s="50"/>
      <c r="G63" s="50"/>
      <c r="H63" s="50"/>
    </row>
    <row r="64" spans="1:9" ht="31.5" x14ac:dyDescent="0.25">
      <c r="A64" s="1">
        <v>1</v>
      </c>
      <c r="B64" s="22" t="s">
        <v>23</v>
      </c>
      <c r="C64" s="1" t="s">
        <v>24</v>
      </c>
      <c r="D64" s="21" t="s">
        <v>28</v>
      </c>
      <c r="E64" s="1">
        <v>1</v>
      </c>
      <c r="F64" s="19" t="s">
        <v>20</v>
      </c>
      <c r="G64" s="24"/>
      <c r="H64" s="23">
        <v>3491585.71</v>
      </c>
    </row>
    <row r="65" spans="1:8" ht="31.5" x14ac:dyDescent="0.25">
      <c r="A65" s="1">
        <v>2</v>
      </c>
      <c r="B65" s="1" t="s">
        <v>29</v>
      </c>
      <c r="C65" s="1" t="s">
        <v>24</v>
      </c>
      <c r="D65" s="21" t="s">
        <v>30</v>
      </c>
      <c r="E65" s="19">
        <v>1</v>
      </c>
      <c r="F65" s="19" t="s">
        <v>20</v>
      </c>
      <c r="G65" s="25"/>
      <c r="H65" s="23">
        <v>3960000</v>
      </c>
    </row>
    <row r="66" spans="1:8" ht="33.75" customHeight="1" x14ac:dyDescent="0.25">
      <c r="A66" s="1">
        <v>3</v>
      </c>
      <c r="B66" s="21" t="s">
        <v>25</v>
      </c>
      <c r="C66" s="1" t="s">
        <v>26</v>
      </c>
      <c r="D66" s="21" t="s">
        <v>27</v>
      </c>
      <c r="E66" s="1">
        <v>1</v>
      </c>
      <c r="F66" s="19" t="s">
        <v>20</v>
      </c>
      <c r="G66" s="20"/>
      <c r="H66" s="23">
        <v>957545</v>
      </c>
    </row>
    <row r="67" spans="1:8" ht="28.5" customHeight="1" x14ac:dyDescent="0.25">
      <c r="A67" s="1">
        <v>4</v>
      </c>
      <c r="B67" s="21" t="s">
        <v>31</v>
      </c>
      <c r="C67" s="1" t="s">
        <v>32</v>
      </c>
      <c r="D67" s="21" t="s">
        <v>33</v>
      </c>
      <c r="E67" s="1">
        <v>1</v>
      </c>
      <c r="F67" s="19" t="s">
        <v>20</v>
      </c>
      <c r="G67" s="26"/>
      <c r="H67" s="23">
        <v>500000</v>
      </c>
    </row>
    <row r="68" spans="1:8" ht="47.25" x14ac:dyDescent="0.25">
      <c r="A68" s="2">
        <v>5</v>
      </c>
      <c r="B68" s="21" t="s">
        <v>34</v>
      </c>
      <c r="C68" s="1" t="s">
        <v>24</v>
      </c>
      <c r="D68" s="21" t="s">
        <v>35</v>
      </c>
      <c r="E68" s="1">
        <v>1</v>
      </c>
      <c r="F68" s="19" t="s">
        <v>20</v>
      </c>
      <c r="G68" s="27"/>
      <c r="H68" s="28">
        <v>5554607.1399999997</v>
      </c>
    </row>
    <row r="69" spans="1:8" ht="78.75" x14ac:dyDescent="0.25">
      <c r="A69" s="1">
        <v>6</v>
      </c>
      <c r="B69" s="21" t="s">
        <v>36</v>
      </c>
      <c r="C69" s="1" t="s">
        <v>24</v>
      </c>
      <c r="D69" s="21" t="s">
        <v>37</v>
      </c>
      <c r="E69" s="1">
        <v>1</v>
      </c>
      <c r="F69" s="19" t="s">
        <v>20</v>
      </c>
      <c r="G69" s="27"/>
      <c r="H69" s="28">
        <v>446428.58</v>
      </c>
    </row>
    <row r="70" spans="1:8" ht="47.25" x14ac:dyDescent="0.25">
      <c r="A70" s="1">
        <v>7</v>
      </c>
      <c r="B70" s="29" t="s">
        <v>38</v>
      </c>
      <c r="C70" s="1" t="s">
        <v>24</v>
      </c>
      <c r="D70" s="21" t="s">
        <v>39</v>
      </c>
      <c r="E70" s="1">
        <v>1</v>
      </c>
      <c r="F70" s="19" t="s">
        <v>20</v>
      </c>
      <c r="G70" s="27"/>
      <c r="H70" s="28">
        <v>148000</v>
      </c>
    </row>
    <row r="71" spans="1:8" ht="31.5" x14ac:dyDescent="0.25">
      <c r="A71" s="1">
        <v>8</v>
      </c>
      <c r="B71" s="29" t="s">
        <v>40</v>
      </c>
      <c r="C71" s="1" t="s">
        <v>43</v>
      </c>
      <c r="D71" s="21" t="s">
        <v>41</v>
      </c>
      <c r="E71" s="1">
        <v>1</v>
      </c>
      <c r="F71" s="19" t="s">
        <v>20</v>
      </c>
      <c r="G71" s="27"/>
      <c r="H71" s="28">
        <v>9756912.4499999993</v>
      </c>
    </row>
    <row r="72" spans="1:8" ht="47.25" x14ac:dyDescent="0.25">
      <c r="A72" s="1">
        <v>9</v>
      </c>
      <c r="B72" s="29" t="s">
        <v>42</v>
      </c>
      <c r="C72" s="1" t="s">
        <v>45</v>
      </c>
      <c r="D72" s="21" t="s">
        <v>44</v>
      </c>
      <c r="E72" s="1">
        <v>1</v>
      </c>
      <c r="F72" s="19" t="s">
        <v>20</v>
      </c>
      <c r="G72" s="27"/>
      <c r="H72" s="28">
        <v>2957581.44</v>
      </c>
    </row>
    <row r="73" spans="1:8" ht="31.5" x14ac:dyDescent="0.25">
      <c r="A73" s="1">
        <v>10</v>
      </c>
      <c r="B73" s="29" t="s">
        <v>46</v>
      </c>
      <c r="C73" s="1" t="s">
        <v>24</v>
      </c>
      <c r="D73" s="21" t="s">
        <v>47</v>
      </c>
      <c r="E73" s="1">
        <v>1</v>
      </c>
      <c r="F73" s="19" t="s">
        <v>20</v>
      </c>
      <c r="G73" s="27"/>
      <c r="H73" s="28">
        <v>1418922</v>
      </c>
    </row>
    <row r="74" spans="1:8" ht="31.5" x14ac:dyDescent="0.25">
      <c r="A74" s="1">
        <v>11</v>
      </c>
      <c r="B74" s="29" t="s">
        <v>48</v>
      </c>
      <c r="C74" s="1" t="s">
        <v>24</v>
      </c>
      <c r="D74" s="21" t="s">
        <v>49</v>
      </c>
      <c r="E74" s="1">
        <v>1</v>
      </c>
      <c r="F74" s="19" t="s">
        <v>20</v>
      </c>
      <c r="G74" s="27"/>
      <c r="H74" s="28">
        <v>29462799</v>
      </c>
    </row>
    <row r="75" spans="1:8" ht="47.25" x14ac:dyDescent="0.25">
      <c r="A75" s="1">
        <v>12</v>
      </c>
      <c r="B75" s="29" t="s">
        <v>50</v>
      </c>
      <c r="C75" s="1" t="s">
        <v>24</v>
      </c>
      <c r="D75" s="21" t="s">
        <v>67</v>
      </c>
      <c r="E75" s="1">
        <v>1</v>
      </c>
      <c r="F75" s="19" t="s">
        <v>20</v>
      </c>
      <c r="G75" s="27"/>
      <c r="H75" s="28">
        <v>26776430.359999999</v>
      </c>
    </row>
    <row r="76" spans="1:8" ht="78.75" x14ac:dyDescent="0.25">
      <c r="A76" s="1">
        <v>13</v>
      </c>
      <c r="B76" s="29" t="s">
        <v>51</v>
      </c>
      <c r="C76" s="1" t="s">
        <v>24</v>
      </c>
      <c r="D76" s="21" t="s">
        <v>52</v>
      </c>
      <c r="E76" s="1">
        <v>1</v>
      </c>
      <c r="F76" s="19" t="s">
        <v>20</v>
      </c>
      <c r="G76" s="27"/>
      <c r="H76" s="28">
        <v>34269300</v>
      </c>
    </row>
    <row r="77" spans="1:8" ht="85.5" customHeight="1" x14ac:dyDescent="0.25">
      <c r="A77" s="1">
        <v>14</v>
      </c>
      <c r="B77" s="29" t="s">
        <v>53</v>
      </c>
      <c r="C77" s="1" t="s">
        <v>24</v>
      </c>
      <c r="D77" s="21" t="s">
        <v>54</v>
      </c>
      <c r="E77" s="1">
        <v>1</v>
      </c>
      <c r="F77" s="19" t="s">
        <v>20</v>
      </c>
      <c r="G77" s="27"/>
      <c r="H77" s="28">
        <v>48433039.289999999</v>
      </c>
    </row>
    <row r="78" spans="1:8" ht="38.25" customHeight="1" x14ac:dyDescent="0.25">
      <c r="A78" s="1">
        <v>15</v>
      </c>
      <c r="B78" s="29" t="s">
        <v>63</v>
      </c>
      <c r="C78" s="1" t="s">
        <v>64</v>
      </c>
      <c r="D78" s="21" t="s">
        <v>65</v>
      </c>
      <c r="E78" s="1">
        <v>1</v>
      </c>
      <c r="F78" s="19" t="s">
        <v>20</v>
      </c>
      <c r="G78" s="27"/>
      <c r="H78" s="28">
        <f>600000+450000</f>
        <v>1050000</v>
      </c>
    </row>
    <row r="79" spans="1:8" ht="38.25" customHeight="1" x14ac:dyDescent="0.25">
      <c r="A79" s="1">
        <v>16</v>
      </c>
      <c r="B79" s="29" t="s">
        <v>66</v>
      </c>
      <c r="C79" s="1" t="s">
        <v>64</v>
      </c>
      <c r="D79" s="21" t="s">
        <v>66</v>
      </c>
      <c r="E79" s="1">
        <v>1</v>
      </c>
      <c r="F79" s="19" t="s">
        <v>20</v>
      </c>
      <c r="G79" s="27"/>
      <c r="H79" s="28">
        <v>67500</v>
      </c>
    </row>
    <row r="80" spans="1:8" ht="33.75" customHeight="1" x14ac:dyDescent="0.25">
      <c r="A80" s="1">
        <v>17</v>
      </c>
      <c r="B80" s="29" t="s">
        <v>55</v>
      </c>
      <c r="C80" s="1" t="s">
        <v>56</v>
      </c>
      <c r="D80" s="21" t="s">
        <v>57</v>
      </c>
      <c r="E80" s="1">
        <v>1</v>
      </c>
      <c r="F80" s="19" t="s">
        <v>20</v>
      </c>
      <c r="G80" s="27"/>
      <c r="H80" s="28">
        <v>170000</v>
      </c>
    </row>
    <row r="81" spans="1:8" ht="60" customHeight="1" x14ac:dyDescent="0.25">
      <c r="A81" s="1">
        <v>18</v>
      </c>
      <c r="B81" s="21" t="s">
        <v>61</v>
      </c>
      <c r="C81" s="1" t="s">
        <v>24</v>
      </c>
      <c r="D81" s="21" t="s">
        <v>62</v>
      </c>
      <c r="E81" s="1">
        <v>1</v>
      </c>
      <c r="F81" s="19" t="s">
        <v>20</v>
      </c>
      <c r="G81" s="28"/>
      <c r="H81" s="23">
        <v>507808</v>
      </c>
    </row>
    <row r="82" spans="1:8" ht="60" customHeight="1" x14ac:dyDescent="0.25">
      <c r="A82" s="1">
        <v>19</v>
      </c>
      <c r="B82" s="30" t="s">
        <v>69</v>
      </c>
      <c r="C82" s="1" t="s">
        <v>24</v>
      </c>
      <c r="D82" s="21" t="s">
        <v>70</v>
      </c>
      <c r="E82" s="1">
        <v>1</v>
      </c>
      <c r="F82" s="19" t="s">
        <v>20</v>
      </c>
      <c r="G82" s="28"/>
      <c r="H82" s="23">
        <v>3339285.72</v>
      </c>
    </row>
    <row r="83" spans="1:8" ht="60" customHeight="1" x14ac:dyDescent="0.25">
      <c r="A83" s="1">
        <v>20</v>
      </c>
      <c r="B83" s="31" t="s">
        <v>71</v>
      </c>
      <c r="C83" s="1" t="s">
        <v>64</v>
      </c>
      <c r="D83" s="21" t="s">
        <v>72</v>
      </c>
      <c r="E83" s="1">
        <v>1</v>
      </c>
      <c r="F83" s="19" t="s">
        <v>20</v>
      </c>
      <c r="G83" s="28"/>
      <c r="H83" s="23">
        <v>109480</v>
      </c>
    </row>
    <row r="84" spans="1:8" ht="60" customHeight="1" x14ac:dyDescent="0.25">
      <c r="A84" s="32">
        <v>21</v>
      </c>
      <c r="B84" s="33" t="s">
        <v>73</v>
      </c>
      <c r="C84" s="34" t="s">
        <v>74</v>
      </c>
      <c r="D84" s="33" t="s">
        <v>75</v>
      </c>
      <c r="E84" s="35">
        <v>1</v>
      </c>
      <c r="F84" s="33" t="s">
        <v>20</v>
      </c>
      <c r="G84" s="36"/>
      <c r="H84" s="23">
        <v>105625</v>
      </c>
    </row>
    <row r="85" spans="1:8" ht="60" customHeight="1" x14ac:dyDescent="0.25">
      <c r="A85" s="2">
        <v>22</v>
      </c>
      <c r="B85" s="37" t="s">
        <v>78</v>
      </c>
      <c r="C85" s="1" t="s">
        <v>56</v>
      </c>
      <c r="D85" s="33" t="s">
        <v>79</v>
      </c>
      <c r="E85" s="35">
        <v>1</v>
      </c>
      <c r="F85" s="33" t="s">
        <v>20</v>
      </c>
      <c r="G85" s="36"/>
      <c r="H85" s="23">
        <v>250000</v>
      </c>
    </row>
    <row r="86" spans="1:8" ht="60" customHeight="1" x14ac:dyDescent="0.25">
      <c r="A86" s="38">
        <v>23</v>
      </c>
      <c r="B86" s="33" t="s">
        <v>80</v>
      </c>
      <c r="C86" s="1" t="s">
        <v>56</v>
      </c>
      <c r="D86" s="33" t="s">
        <v>81</v>
      </c>
      <c r="E86" s="35">
        <v>1</v>
      </c>
      <c r="F86" s="33" t="s">
        <v>20</v>
      </c>
      <c r="G86" s="36"/>
      <c r="H86" s="23">
        <v>700000</v>
      </c>
    </row>
    <row r="87" spans="1:8" ht="60" customHeight="1" x14ac:dyDescent="0.25">
      <c r="A87" s="1">
        <v>24</v>
      </c>
      <c r="B87" s="43" t="s">
        <v>94</v>
      </c>
      <c r="C87" s="1" t="s">
        <v>32</v>
      </c>
      <c r="D87" s="33" t="s">
        <v>94</v>
      </c>
      <c r="E87" s="35">
        <v>1</v>
      </c>
      <c r="F87" s="33" t="s">
        <v>20</v>
      </c>
      <c r="G87" s="36"/>
      <c r="H87" s="23">
        <v>5357.15</v>
      </c>
    </row>
    <row r="88" spans="1:8" ht="60" customHeight="1" x14ac:dyDescent="0.25">
      <c r="A88" s="1">
        <v>25</v>
      </c>
      <c r="B88" s="43" t="s">
        <v>95</v>
      </c>
      <c r="C88" s="1" t="s">
        <v>32</v>
      </c>
      <c r="D88" s="33" t="s">
        <v>96</v>
      </c>
      <c r="E88" s="35">
        <v>1</v>
      </c>
      <c r="F88" s="33" t="s">
        <v>20</v>
      </c>
      <c r="G88" s="36"/>
      <c r="H88" s="23">
        <v>3025</v>
      </c>
    </row>
    <row r="89" spans="1:8" ht="60" customHeight="1" x14ac:dyDescent="0.25">
      <c r="A89" s="2">
        <v>26</v>
      </c>
      <c r="B89" s="37" t="s">
        <v>97</v>
      </c>
      <c r="C89" s="1" t="s">
        <v>56</v>
      </c>
      <c r="D89" s="33" t="s">
        <v>98</v>
      </c>
      <c r="E89" s="35">
        <v>1</v>
      </c>
      <c r="F89" s="33" t="s">
        <v>20</v>
      </c>
      <c r="G89" s="36"/>
      <c r="H89" s="23">
        <v>250000</v>
      </c>
    </row>
    <row r="90" spans="1:8" ht="60" customHeight="1" x14ac:dyDescent="0.25">
      <c r="A90" s="2">
        <v>27</v>
      </c>
      <c r="B90" s="37" t="s">
        <v>97</v>
      </c>
      <c r="C90" s="1" t="s">
        <v>56</v>
      </c>
      <c r="D90" s="33" t="s">
        <v>99</v>
      </c>
      <c r="E90" s="35">
        <v>1</v>
      </c>
      <c r="F90" s="33" t="s">
        <v>20</v>
      </c>
      <c r="G90" s="36"/>
      <c r="H90" s="23">
        <v>150000</v>
      </c>
    </row>
    <row r="91" spans="1:8" ht="60" customHeight="1" x14ac:dyDescent="0.25">
      <c r="A91" s="2">
        <v>28</v>
      </c>
      <c r="B91" s="37" t="s">
        <v>100</v>
      </c>
      <c r="C91" s="1" t="s">
        <v>56</v>
      </c>
      <c r="D91" s="33" t="s">
        <v>101</v>
      </c>
      <c r="E91" s="35">
        <v>1</v>
      </c>
      <c r="F91" s="33" t="s">
        <v>20</v>
      </c>
      <c r="G91" s="36"/>
      <c r="H91" s="23">
        <v>350000</v>
      </c>
    </row>
    <row r="92" spans="1:8" ht="60" customHeight="1" x14ac:dyDescent="0.25">
      <c r="A92" s="2">
        <v>29</v>
      </c>
      <c r="B92" s="45" t="s">
        <v>100</v>
      </c>
      <c r="C92" s="1" t="s">
        <v>56</v>
      </c>
      <c r="D92" s="33" t="s">
        <v>111</v>
      </c>
      <c r="E92" s="35">
        <v>1</v>
      </c>
      <c r="F92" s="33" t="s">
        <v>20</v>
      </c>
      <c r="G92" s="36"/>
      <c r="H92" s="23">
        <v>300000</v>
      </c>
    </row>
    <row r="93" spans="1:8" ht="51" customHeight="1" x14ac:dyDescent="0.25">
      <c r="A93" s="2">
        <v>30</v>
      </c>
      <c r="B93" s="45" t="s">
        <v>118</v>
      </c>
      <c r="C93" s="1" t="s">
        <v>56</v>
      </c>
      <c r="D93" s="33" t="s">
        <v>119</v>
      </c>
      <c r="E93" s="35">
        <v>1</v>
      </c>
      <c r="F93" s="33" t="s">
        <v>20</v>
      </c>
      <c r="G93" s="36"/>
      <c r="H93" s="23">
        <v>200000</v>
      </c>
    </row>
    <row r="94" spans="1:8" ht="51" customHeight="1" x14ac:dyDescent="0.25">
      <c r="A94" s="1">
        <v>31</v>
      </c>
      <c r="B94" s="33" t="s">
        <v>132</v>
      </c>
      <c r="C94" s="1" t="s">
        <v>45</v>
      </c>
      <c r="D94" s="33" t="s">
        <v>132</v>
      </c>
      <c r="E94" s="35">
        <v>1</v>
      </c>
      <c r="F94" s="33" t="s">
        <v>20</v>
      </c>
      <c r="G94" s="36"/>
      <c r="H94" s="23">
        <v>7650720</v>
      </c>
    </row>
    <row r="95" spans="1:8" ht="51" customHeight="1" x14ac:dyDescent="0.25">
      <c r="A95" s="32">
        <v>32</v>
      </c>
      <c r="B95" s="37" t="s">
        <v>138</v>
      </c>
      <c r="C95" s="1" t="s">
        <v>56</v>
      </c>
      <c r="D95" s="33" t="s">
        <v>139</v>
      </c>
      <c r="E95" s="35">
        <v>1</v>
      </c>
      <c r="F95" s="33" t="s">
        <v>20</v>
      </c>
      <c r="G95" s="36"/>
      <c r="H95" s="23">
        <v>333500</v>
      </c>
    </row>
    <row r="96" spans="1:8" ht="51" customHeight="1" x14ac:dyDescent="0.25">
      <c r="A96" s="1">
        <v>33</v>
      </c>
      <c r="B96" s="33" t="s">
        <v>100</v>
      </c>
      <c r="C96" s="1" t="s">
        <v>56</v>
      </c>
      <c r="D96" s="33" t="s">
        <v>141</v>
      </c>
      <c r="E96" s="35">
        <v>1</v>
      </c>
      <c r="F96" s="33" t="s">
        <v>20</v>
      </c>
      <c r="G96" s="36"/>
      <c r="H96" s="23">
        <v>310000</v>
      </c>
    </row>
    <row r="97" spans="1:8" ht="51" customHeight="1" x14ac:dyDescent="0.25">
      <c r="A97" s="2">
        <v>34</v>
      </c>
      <c r="B97" s="33" t="s">
        <v>100</v>
      </c>
      <c r="C97" s="1" t="s">
        <v>56</v>
      </c>
      <c r="D97" s="33" t="s">
        <v>151</v>
      </c>
      <c r="E97" s="35">
        <v>1</v>
      </c>
      <c r="F97" s="33" t="s">
        <v>20</v>
      </c>
      <c r="G97" s="47"/>
      <c r="H97" s="23">
        <v>150000</v>
      </c>
    </row>
    <row r="98" spans="1:8" ht="51" customHeight="1" x14ac:dyDescent="0.25">
      <c r="A98" s="1">
        <v>35</v>
      </c>
      <c r="B98" s="33" t="s">
        <v>160</v>
      </c>
      <c r="C98" s="1" t="s">
        <v>56</v>
      </c>
      <c r="D98" s="33" t="s">
        <v>161</v>
      </c>
      <c r="E98" s="35">
        <v>1</v>
      </c>
      <c r="F98" s="33" t="s">
        <v>20</v>
      </c>
      <c r="G98" s="47"/>
      <c r="H98" s="23">
        <v>80000</v>
      </c>
    </row>
    <row r="99" spans="1:8" ht="51" customHeight="1" x14ac:dyDescent="0.25">
      <c r="A99" s="2">
        <v>36</v>
      </c>
      <c r="B99" s="33" t="s">
        <v>73</v>
      </c>
      <c r="C99" s="34" t="s">
        <v>74</v>
      </c>
      <c r="D99" s="33" t="s">
        <v>164</v>
      </c>
      <c r="E99" s="35">
        <v>1</v>
      </c>
      <c r="F99" s="33" t="s">
        <v>20</v>
      </c>
      <c r="G99" s="36"/>
      <c r="H99" s="23">
        <v>121875</v>
      </c>
    </row>
    <row r="100" spans="1:8" s="18" customFormat="1" ht="14.25" customHeight="1" x14ac:dyDescent="0.2">
      <c r="A100" s="51" t="s">
        <v>14</v>
      </c>
      <c r="B100" s="52"/>
      <c r="C100" s="14" t="s">
        <v>10</v>
      </c>
      <c r="D100" s="14" t="s">
        <v>10</v>
      </c>
      <c r="E100" s="14" t="s">
        <v>10</v>
      </c>
      <c r="F100" s="14"/>
      <c r="G100" s="11" t="s">
        <v>10</v>
      </c>
      <c r="H100" s="12">
        <f>SUM(H64:H99)</f>
        <v>184337326.84</v>
      </c>
    </row>
    <row r="101" spans="1:8" x14ac:dyDescent="0.25">
      <c r="A101" s="51" t="s">
        <v>18</v>
      </c>
      <c r="B101" s="52"/>
      <c r="C101" s="14" t="s">
        <v>10</v>
      </c>
      <c r="D101" s="14" t="s">
        <v>10</v>
      </c>
      <c r="E101" s="14" t="s">
        <v>10</v>
      </c>
      <c r="F101" s="14"/>
      <c r="G101" s="11" t="s">
        <v>10</v>
      </c>
      <c r="H101" s="12">
        <f>H100+H62+H60</f>
        <v>189478489.72714287</v>
      </c>
    </row>
    <row r="102" spans="1:8" x14ac:dyDescent="0.25">
      <c r="A102" s="53" t="s">
        <v>19</v>
      </c>
      <c r="B102" s="54"/>
      <c r="C102" s="55"/>
      <c r="D102" s="16" t="s">
        <v>10</v>
      </c>
      <c r="E102" s="16" t="s">
        <v>10</v>
      </c>
      <c r="F102" s="16" t="s">
        <v>10</v>
      </c>
      <c r="G102" s="17" t="s">
        <v>10</v>
      </c>
      <c r="H102" s="17">
        <f>H101+H36</f>
        <v>224905736.35714287</v>
      </c>
    </row>
  </sheetData>
  <sheetProtection formatCells="0" formatColumns="0" formatRows="0" insertColumns="0" insertRows="0" insertHyperlinks="0" deleteColumns="0" deleteRows="0" sort="0" autoFilter="0" pivotTables="0"/>
  <autoFilter ref="A7:J102"/>
  <mergeCells count="20">
    <mergeCell ref="A37:H37"/>
    <mergeCell ref="A35:B35"/>
    <mergeCell ref="A36:B36"/>
    <mergeCell ref="A3:H3"/>
    <mergeCell ref="A4:H4"/>
    <mergeCell ref="A31:H31"/>
    <mergeCell ref="A32:B32"/>
    <mergeCell ref="D5:E5"/>
    <mergeCell ref="A10:H10"/>
    <mergeCell ref="A33:H33"/>
    <mergeCell ref="A9:H9"/>
    <mergeCell ref="A30:B30"/>
    <mergeCell ref="A63:H63"/>
    <mergeCell ref="A100:B100"/>
    <mergeCell ref="A101:B101"/>
    <mergeCell ref="A102:C102"/>
    <mergeCell ref="A38:H38"/>
    <mergeCell ref="A60:B60"/>
    <mergeCell ref="A61:H61"/>
    <mergeCell ref="A62:B62"/>
  </mergeCells>
  <pageMargins left="0.43307086614173229" right="0.23622047244094491" top="0.35433070866141736" bottom="0.35433070866141736" header="0" footer="0"/>
  <pageSetup paperSize="9" scale="4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2022-09-13T05:12:33Z</dcterms:modified>
</cp:coreProperties>
</file>