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192165C4-85E8-4E8B-A47A-8278FFE17818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" l="1"/>
  <c r="H44" i="1" l="1"/>
  <c r="H43" i="1"/>
  <c r="H42" i="1"/>
  <c r="H41" i="1"/>
  <c r="H40" i="1"/>
  <c r="H38" i="1"/>
  <c r="H78" i="1" l="1"/>
  <c r="H37" i="1" l="1"/>
  <c r="H36" i="1"/>
  <c r="H51" i="1" l="1"/>
  <c r="H53" i="1" s="1"/>
  <c r="H35" i="1" l="1"/>
  <c r="H77" i="1" l="1"/>
  <c r="H76" i="1"/>
  <c r="H75" i="1"/>
  <c r="H74" i="1"/>
  <c r="H73" i="1"/>
  <c r="H72" i="1"/>
  <c r="H71" i="1" l="1"/>
  <c r="H70" i="1"/>
  <c r="H69" i="1"/>
  <c r="H68" i="1" l="1"/>
  <c r="H67" i="1"/>
  <c r="H66" i="1"/>
  <c r="H65" i="1" l="1"/>
  <c r="H33" i="1" l="1"/>
  <c r="H58" i="1" l="1"/>
  <c r="H64" i="1"/>
  <c r="H63" i="1"/>
  <c r="H62" i="1"/>
  <c r="H61" i="1"/>
  <c r="H60" i="1"/>
  <c r="H59" i="1"/>
  <c r="H48" i="1" l="1"/>
  <c r="H49" i="1" s="1"/>
  <c r="H57" i="1" l="1"/>
  <c r="H79" i="1" s="1"/>
  <c r="H98" i="1" l="1"/>
  <c r="H32" i="1"/>
  <c r="H31" i="1" l="1"/>
  <c r="H30" i="1"/>
  <c r="H29" i="1"/>
  <c r="H28" i="1"/>
  <c r="H26" i="1" l="1"/>
  <c r="H25" i="1"/>
  <c r="H24" i="1" l="1"/>
  <c r="H23" i="1" l="1"/>
  <c r="H21" i="1" l="1"/>
  <c r="H22" i="1"/>
  <c r="H20" i="1"/>
  <c r="H19" i="1" l="1"/>
  <c r="H18" i="1" l="1"/>
  <c r="H17" i="1"/>
  <c r="H16" i="1"/>
  <c r="H11" i="1" l="1"/>
  <c r="H12" i="1"/>
  <c r="H13" i="1"/>
  <c r="H14" i="1"/>
  <c r="H15" i="1"/>
  <c r="H46" i="1" l="1"/>
  <c r="H54" i="1" l="1"/>
  <c r="H99" i="1" s="1"/>
</calcChain>
</file>

<file path=xl/sharedStrings.xml><?xml version="1.0" encoding="utf-8"?>
<sst xmlns="http://schemas.openxmlformats.org/spreadsheetml/2006/main" count="416" uniqueCount="173">
  <si>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</si>
  <si>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</si>
  <si>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</si>
  <si>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</si>
  <si>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</si>
  <si>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</si>
  <si>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</si>
  <si>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</si>
  <si>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</si>
  <si>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</si>
  <si>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</si>
  <si>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</si>
  <si>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</si>
  <si>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</si>
  <si>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</si>
  <si>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</si>
  <si>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</si>
  <si>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</si>
  <si>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Реестр планируемых закупок товаров, работ, услуг на 2019 год</t>
  </si>
  <si>
    <t>Раздел 1. Закупки товаров, работ, услуг, осуществляемые способами тендера, запроса ценовых предложений.</t>
  </si>
  <si>
    <t>шт</t>
  </si>
  <si>
    <t>Запрос ценовых предложений</t>
  </si>
  <si>
    <t>Кресло</t>
  </si>
  <si>
    <t>Шкаф офисный</t>
  </si>
  <si>
    <t>Шкаф гардеробный</t>
  </si>
  <si>
    <t>Тумба мобильная</t>
  </si>
  <si>
    <t>Стол офисный для сотрудника</t>
  </si>
  <si>
    <t>9</t>
  </si>
  <si>
    <t>июнь</t>
  </si>
  <si>
    <t>Стол офисный для сотрудника. Подробная характеристика, согласно технической  спецификации.</t>
  </si>
  <si>
    <t>Тумба мобильная. Подробная характеристика, согласно технической  спецификации.</t>
  </si>
  <si>
    <t>Шкаф гардеробный. Подробная характеристика, согласно технической  спецификации.</t>
  </si>
  <si>
    <t>Шкаф офисный. Подробная характеристика, согласно технической  спецификации.</t>
  </si>
  <si>
    <t>Кресло офисное для сотрудника. Подробная характеристика, согласно технической  спецификации.</t>
  </si>
  <si>
    <t>Шкаф картотека</t>
  </si>
  <si>
    <t>Шкаф картотека. Подробная характеристика согласно технической спецификации</t>
  </si>
  <si>
    <t>Шкаф металлический</t>
  </si>
  <si>
    <t>Шкаф металлический. Подробная характеристика согласно технической спецификации</t>
  </si>
  <si>
    <t>Сейф</t>
  </si>
  <si>
    <t>Сейф офисный. Подробная характеристика согласно технической спецификации</t>
  </si>
  <si>
    <t>Автомобиль легковой. Подробная характеристка согласно технической спецификации.</t>
  </si>
  <si>
    <t>Тендер</t>
  </si>
  <si>
    <t xml:space="preserve">Автомобиль легковой </t>
  </si>
  <si>
    <t>комплект</t>
  </si>
  <si>
    <t>июль</t>
  </si>
  <si>
    <t>Моноблок (тип I)</t>
  </si>
  <si>
    <t>Моноблок (тип I). Подробная характеристика согласно технической спецификации</t>
  </si>
  <si>
    <t>Моноблок (тип II)</t>
  </si>
  <si>
    <t>Моноблок (тип II). Подробная характеристика согласно технической спецификации</t>
  </si>
  <si>
    <t>Мобильная рабочая станция - ноутбук</t>
  </si>
  <si>
    <t>Мобильная рабочая станция - ноутбук. Подробная характеристка согласно технической спецификации.</t>
  </si>
  <si>
    <t>Комплект канцелярских товаров</t>
  </si>
  <si>
    <t>Комплект канцелярских товаров. Подробная характеристка согласно технической спецификации.</t>
  </si>
  <si>
    <t>Комплект мягкой мебели для руководителя</t>
  </si>
  <si>
    <t>Комплект мягкой мебели для руководителя. Подробная характеристка согласно технической спецификации.</t>
  </si>
  <si>
    <t>IP Телефонный аппарат для сотрудников Тип - 1</t>
  </si>
  <si>
    <t>IP Телефонный аппарат для сотрудников Тип - 1.  Подробная характеристка согласно технической спецификации.</t>
  </si>
  <si>
    <t>Многофункциональное устройство. Тип 1</t>
  </si>
  <si>
    <t>Многофункциональное устройство. Тип 1. Подробная характеристка согласно технической спецификации.</t>
  </si>
  <si>
    <t>Многофункциональное устройство. Тип 2</t>
  </si>
  <si>
    <t>Многофункциональное устройство. Тип 2. Подробная характеристка согласно технической спецификации.</t>
  </si>
  <si>
    <t>Цветное многофункциональное устройство</t>
  </si>
  <si>
    <t>Цветное многофункциональное устройство. Подробная характеристка согласно технической спецификации.</t>
  </si>
  <si>
    <t>Принтер локальный</t>
  </si>
  <si>
    <t>Принтер, локальный, лазерный, черно белый. Подробная характеристка согласно технической спецификации.</t>
  </si>
  <si>
    <t>исключен</t>
  </si>
  <si>
    <t>IP Телефонный аппарат для руководителя Тип - 2</t>
  </si>
  <si>
    <t>IP Телефонный аппарат для руководителя Тип - 2. Подробная характеристка согласно технической спецификации.</t>
  </si>
  <si>
    <t>Вычислительный узел</t>
  </si>
  <si>
    <t>Вычислительный узел. Подробная характеристка согласно технической спецификации.</t>
  </si>
  <si>
    <t>Раздел 2. Закупки товаров, работ, услуг, осуществляемые в соответствии с подпунктом 3.1. Правил.</t>
  </si>
  <si>
    <t>Доступ к базе резюме соискателей на сайте HH.KZ на 30 дней</t>
  </si>
  <si>
    <t>п.п.11 п.3.1.</t>
  </si>
  <si>
    <t>услуга</t>
  </si>
  <si>
    <t>Всего по разделу 2:</t>
  </si>
  <si>
    <t>Всего по разделам 1 и 2:</t>
  </si>
  <si>
    <t>Бензин</t>
  </si>
  <si>
    <t>п.п.6 п.3.1.</t>
  </si>
  <si>
    <t>Бензин. Не ниже АИ 95</t>
  </si>
  <si>
    <t>литр</t>
  </si>
  <si>
    <t>Услуги информационной системы "Параграф"</t>
  </si>
  <si>
    <t>п.п.4 п.3.1.</t>
  </si>
  <si>
    <t>Дизайн проекта офиского помещения</t>
  </si>
  <si>
    <t>Дизайн проекта офиского помещения. Подробная характеристка согласно технической спецификации.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</si>
  <si>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</si>
  <si>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</si>
  <si>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август</t>
  </si>
  <si>
    <t>Изготовление и монтаж стеклянных перегородок с алюминиевым профилем</t>
  </si>
  <si>
    <t>Изготовление и монтаж стеклянных перегородок с алюминиевым профилем. Подробная характеристика согласно технической спецификации.</t>
  </si>
  <si>
    <t>работа</t>
  </si>
  <si>
    <t>Холодильник</t>
  </si>
  <si>
    <t>Холодильник (не менее 92 л)</t>
  </si>
  <si>
    <t>Микроволновая печь</t>
  </si>
  <si>
    <t>Микроволновая печь не менее 25 л, не менее 800 Вт</t>
  </si>
  <si>
    <t>Телевизор</t>
  </si>
  <si>
    <t>Телевизор (диагональ не менее 124 см)</t>
  </si>
  <si>
    <t>Сетевой фильтр</t>
  </si>
  <si>
    <t>Сетевой фильтр (не менее 5 м, не менее 6 розеток)</t>
  </si>
  <si>
    <t>Внешний жесткий диск</t>
  </si>
  <si>
    <t>Внешний жесткий диск (не менее 1 ТБ)</t>
  </si>
  <si>
    <t>Флеш накопитель</t>
  </si>
  <si>
    <t>Флеш накопитель (не менее 8 ГБ)</t>
  </si>
  <si>
    <t xml:space="preserve">Часы настенные </t>
  </si>
  <si>
    <t>Возмещение расходов по услугам связи</t>
  </si>
  <si>
    <t>п.п.3 п.3.1.</t>
  </si>
  <si>
    <t>Услуги телекоммуникаций, интернет и телевидение</t>
  </si>
  <si>
    <t>п.п.22 п 3.1.</t>
  </si>
  <si>
    <t>Услуги телекоммуникаций, интернет и телевидение. Подробная характеристика согласно технической спецификации.</t>
  </si>
  <si>
    <t xml:space="preserve">п.п.6 п.3.1. </t>
  </si>
  <si>
    <t xml:space="preserve">п.п. 5 п.3.1. </t>
  </si>
  <si>
    <t>п.п. 5 п.3.1.</t>
  </si>
  <si>
    <t>Услуги по уборке помещений</t>
  </si>
  <si>
    <t>п.п.21 п 3.1.</t>
  </si>
  <si>
    <t>Услуги по уборке помещений. Подробная характеристика согласно технической спецификации.</t>
  </si>
  <si>
    <t>Услуги по обслуживанию и содержанию административных зданий</t>
  </si>
  <si>
    <t>Услуги по обслуживанию и содержанию административных зданий. Подробная характеристика согласно технической спецификации.</t>
  </si>
  <si>
    <t>Почтово - курьерские услуги</t>
  </si>
  <si>
    <t>сентябрь</t>
  </si>
  <si>
    <t>Почтово - курьерские услуги. Подробная характеристика согласно технической спецификации.</t>
  </si>
  <si>
    <t>Услуги письменного перевода с английского языка на русский язык</t>
  </si>
  <si>
    <t>Услуги письменного перевода с английского языка на русский язык. Подробная характеристика согласно технической спецификации.</t>
  </si>
  <si>
    <t>Услуги письменного перевода с русского языка на государственный язык</t>
  </si>
  <si>
    <t>Комплект офисных кресел и стульев</t>
  </si>
  <si>
    <t>Комплект офисных кресел и стульев. Подробная характеристка согласно технической спецификации.</t>
  </si>
  <si>
    <t>Внешний жесткий диск (не менее 4 ТБ)</t>
  </si>
  <si>
    <t>USB HUB 4-port</t>
  </si>
  <si>
    <t>Кабель экранированный, VGA 15M/15M, VCOM</t>
  </si>
  <si>
    <t>Кабель питания (розетка - системный блок)</t>
  </si>
  <si>
    <t>Увлажнитель воздуха</t>
  </si>
  <si>
    <t>Увлажнитель воздуха (не менее 25 кв.м.)</t>
  </si>
  <si>
    <t>Увлажнитель воздуха (не менее 50 кв.м.)</t>
  </si>
  <si>
    <t xml:space="preserve">Масляный обогреватель </t>
  </si>
  <si>
    <t>Масляный обогреватель (не менее 25 кв. м.)</t>
  </si>
  <si>
    <t>октябрь</t>
  </si>
  <si>
    <t>Услуги сертификации на соответствия информационной безопасности, в том числе  выполнение проверки на отсутствие ПЭМИН</t>
  </si>
  <si>
    <t>Услуги по ремонту и заправке картриджей</t>
  </si>
  <si>
    <t xml:space="preserve">Услуги по ремонту и заправке картриджей </t>
  </si>
  <si>
    <t>Ноутбук</t>
  </si>
  <si>
    <t>Монитор</t>
  </si>
  <si>
    <t>Монитор жидкокристаллический</t>
  </si>
  <si>
    <t>Ноутбук (i7)</t>
  </si>
  <si>
    <t xml:space="preserve">Ноутбук (i3) </t>
  </si>
  <si>
    <t>Мышь</t>
  </si>
  <si>
    <t>Системный блок (i3)</t>
  </si>
  <si>
    <t>Системный блок (i7)</t>
  </si>
  <si>
    <t>Кресло Тип 2</t>
  </si>
  <si>
    <t>Кресло офисное для сотрудника. Тип 2. Подробная характеристика, согласно технической  спецификации.</t>
  </si>
  <si>
    <t>Аудит годовой финансовой отчетности за 2019 год</t>
  </si>
  <si>
    <t>Аудит годовой финансовой отчетности за 2019 год. Подробная характеристика согласно технической спецификации.</t>
  </si>
  <si>
    <t>ноябрь</t>
  </si>
  <si>
    <t>Услуги по аренде помещения для размещения офиса</t>
  </si>
  <si>
    <t>п.п.23 п.3.1.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</si>
  <si>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</si>
  <si>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спецификации.</t>
  </si>
  <si>
    <t>декабрь</t>
  </si>
  <si>
    <t>Комплект мебели для руководителя ТИП 2</t>
  </si>
  <si>
    <t>Комплект мебели для руководителя ТИП 2. Подробная характеристика согласно технической спецификации.</t>
  </si>
  <si>
    <t>запрос ценовых предложений</t>
  </si>
  <si>
    <t>Рабочая станция (Компьютер). Подробная характеристика согласно технической спецификации.</t>
  </si>
  <si>
    <t>Мобильная рабочая станция - ноутбук (Тип 1)</t>
  </si>
  <si>
    <t>Мобильная рабочая станция - ноутбук (тип 1). Подробная характеристика согласно технической спецификации.</t>
  </si>
  <si>
    <t>Моноблок Тип 3</t>
  </si>
  <si>
    <t>Моноблок тип 3. Подробная характеристика согласно технической спецификации.</t>
  </si>
  <si>
    <t>Монитор. Подробная характеристика согласно технической спецификации.</t>
  </si>
  <si>
    <t>штука</t>
  </si>
  <si>
    <t>Телефонный аппарат для сотрудников Тип -1</t>
  </si>
  <si>
    <t>Телефонный аппарат для сотрудников Тип - 1. Подробная характеристика согласно технической спецификации.</t>
  </si>
  <si>
    <t>Моноблок Тип 4</t>
  </si>
  <si>
    <t>Моноблок Тип 4. Подробная характеристика согласно технической спецификации.</t>
  </si>
  <si>
    <t>Подарочный сертификат</t>
  </si>
  <si>
    <t>Комплект мебели для приемной ТИП 1</t>
  </si>
  <si>
    <t>Комплект мебели для приемной ТИП 1. Подробная характеристика согласно технической спецификации.</t>
  </si>
  <si>
    <t>(по состоянию на 31.12.2019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</si>
</sst>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4" fontId="15" fillId="2" borderId="1" xfId="1" applyNumberFormat="1" applyFont="1" applyFill="1" applyBorder="1" applyAlignment="1">
      <alignment horizontal="center" vertical="center" wrapText="1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4" xfId="18" applyFont="1" applyFill="1" applyBorder="1" applyAlignment="1">
      <alignment horizontal="center" vertical="center" wrapText="1"/>
    </xf>
    <xf numFmtId="0" fontId="16" fillId="2" borderId="6" xfId="18" applyFont="1" applyFill="1" applyBorder="1" applyAlignment="1">
      <alignment horizontal="center" vertical="center" wrapText="1"/>
    </xf>
    <xf numFmtId="0" fontId="16" fillId="2" borderId="5" xfId="18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J100"/>
  <sheetViews>
    <sheetView tabSelected="1" zoomScaleNormal="100" workbookViewId="0">
      <pane ySplit="7" topLeftCell="A22" activePane="bottomLeft" state="frozen"/>
      <selection pane="bottomLeft" activeCell="H106" sqref="H106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31" customWidth="1"/>
    <col min="8" max="8" width="23.7265625" style="31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9" x14ac:dyDescent="0.35">
      <c r="A3" s="55" t="s">
        <v>18</v>
      </c>
      <c r="B3" s="55"/>
      <c r="C3" s="55"/>
      <c r="D3" s="55"/>
      <c r="E3" s="55"/>
      <c r="F3" s="55"/>
      <c r="G3" s="55"/>
      <c r="H3" s="55"/>
    </row>
    <row r="4" spans="1:9" x14ac:dyDescent="0.35">
      <c r="A4" s="55"/>
      <c r="B4" s="55"/>
      <c r="C4" s="55"/>
      <c r="D4" s="55"/>
      <c r="E4" s="55"/>
      <c r="F4" s="55"/>
      <c r="G4" s="55"/>
      <c r="H4" s="55"/>
    </row>
    <row r="5" spans="1:9" x14ac:dyDescent="0.35">
      <c r="A5" s="28" t="s">
        <v>0</v>
      </c>
      <c r="D5" s="56" t="s">
        <v>172</v>
      </c>
      <c r="E5" s="56"/>
    </row>
    <row r="6" spans="1:9" x14ac:dyDescent="0.35">
      <c r="A6" s="28"/>
      <c r="D6" s="32"/>
      <c r="E6" s="32"/>
    </row>
    <row r="7" spans="1:9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9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3" t="s">
        <v>27</v>
      </c>
    </row>
    <row r="9" spans="1:9" x14ac:dyDescent="0.35">
      <c r="A9" s="51" t="s">
        <v>19</v>
      </c>
      <c r="B9" s="52"/>
      <c r="C9" s="52"/>
      <c r="D9" s="52"/>
      <c r="E9" s="52"/>
      <c r="F9" s="52"/>
      <c r="G9" s="52"/>
      <c r="H9" s="52"/>
      <c r="I9" s="53"/>
    </row>
    <row r="10" spans="1:9" s="19" customFormat="1" ht="15.75" customHeight="1" x14ac:dyDescent="0.35">
      <c r="A10" s="54" t="s">
        <v>8</v>
      </c>
      <c r="B10" s="54"/>
      <c r="C10" s="54"/>
      <c r="D10" s="54"/>
      <c r="E10" s="54"/>
      <c r="F10" s="54"/>
      <c r="G10" s="54"/>
      <c r="H10" s="54"/>
      <c r="I10" s="54"/>
    </row>
    <row r="11" spans="1:9" s="19" customFormat="1" ht="31" x14ac:dyDescent="0.35">
      <c r="A11" s="1">
        <v>1</v>
      </c>
      <c r="B11" s="15" t="s">
        <v>26</v>
      </c>
      <c r="C11" s="16" t="s">
        <v>21</v>
      </c>
      <c r="D11" s="15" t="s">
        <v>29</v>
      </c>
      <c r="E11" s="18">
        <v>45</v>
      </c>
      <c r="F11" s="18" t="s">
        <v>20</v>
      </c>
      <c r="G11" s="29">
        <v>36803.571428571428</v>
      </c>
      <c r="H11" s="29">
        <f t="shared" ref="H11:H15" si="0">E11*G11</f>
        <v>1656160.7142857143</v>
      </c>
      <c r="I11" s="17" t="s">
        <v>28</v>
      </c>
    </row>
    <row r="12" spans="1:9" s="19" customFormat="1" ht="31" x14ac:dyDescent="0.35">
      <c r="A12" s="1">
        <v>2</v>
      </c>
      <c r="B12" s="15" t="s">
        <v>22</v>
      </c>
      <c r="C12" s="16" t="s">
        <v>21</v>
      </c>
      <c r="D12" s="15" t="s">
        <v>33</v>
      </c>
      <c r="E12" s="18">
        <v>55</v>
      </c>
      <c r="F12" s="18" t="s">
        <v>20</v>
      </c>
      <c r="G12" s="29">
        <v>24075.892857142855</v>
      </c>
      <c r="H12" s="29">
        <f t="shared" si="0"/>
        <v>1324174.107142857</v>
      </c>
      <c r="I12" s="17" t="s">
        <v>28</v>
      </c>
    </row>
    <row r="13" spans="1:9" s="19" customFormat="1" ht="31" x14ac:dyDescent="0.35">
      <c r="A13" s="1">
        <v>3</v>
      </c>
      <c r="B13" s="15" t="s">
        <v>23</v>
      </c>
      <c r="C13" s="16" t="s">
        <v>21</v>
      </c>
      <c r="D13" s="15" t="s">
        <v>32</v>
      </c>
      <c r="E13" s="18">
        <v>20</v>
      </c>
      <c r="F13" s="18" t="s">
        <v>20</v>
      </c>
      <c r="G13" s="29">
        <v>85651.78571428571</v>
      </c>
      <c r="H13" s="29">
        <f t="shared" si="0"/>
        <v>1713035.7142857141</v>
      </c>
      <c r="I13" s="17" t="s">
        <v>28</v>
      </c>
    </row>
    <row r="14" spans="1:9" s="19" customFormat="1" ht="31" x14ac:dyDescent="0.35">
      <c r="A14" s="1">
        <v>4</v>
      </c>
      <c r="B14" s="15" t="s">
        <v>24</v>
      </c>
      <c r="C14" s="16" t="s">
        <v>21</v>
      </c>
      <c r="D14" s="15" t="s">
        <v>31</v>
      </c>
      <c r="E14" s="18">
        <v>20</v>
      </c>
      <c r="F14" s="18" t="s">
        <v>20</v>
      </c>
      <c r="G14" s="29">
        <v>68883.928571428565</v>
      </c>
      <c r="H14" s="29">
        <f t="shared" si="0"/>
        <v>1377678.5714285714</v>
      </c>
      <c r="I14" s="17" t="s">
        <v>28</v>
      </c>
    </row>
    <row r="15" spans="1:9" s="19" customFormat="1" ht="31" x14ac:dyDescent="0.35">
      <c r="A15" s="1">
        <v>5</v>
      </c>
      <c r="B15" s="15" t="s">
        <v>25</v>
      </c>
      <c r="C15" s="16" t="s">
        <v>21</v>
      </c>
      <c r="D15" s="15" t="s">
        <v>30</v>
      </c>
      <c r="E15" s="18">
        <v>45</v>
      </c>
      <c r="F15" s="18" t="s">
        <v>20</v>
      </c>
      <c r="G15" s="29">
        <v>36098.214285714283</v>
      </c>
      <c r="H15" s="29">
        <f t="shared" si="0"/>
        <v>1624419.6428571427</v>
      </c>
      <c r="I15" s="17" t="s">
        <v>28</v>
      </c>
    </row>
    <row r="16" spans="1:9" s="19" customFormat="1" ht="31" x14ac:dyDescent="0.35">
      <c r="A16" s="1">
        <v>6</v>
      </c>
      <c r="B16" s="15" t="s">
        <v>34</v>
      </c>
      <c r="C16" s="16" t="s">
        <v>21</v>
      </c>
      <c r="D16" s="15" t="s">
        <v>35</v>
      </c>
      <c r="E16" s="18">
        <v>1</v>
      </c>
      <c r="F16" s="18" t="s">
        <v>20</v>
      </c>
      <c r="G16" s="29">
        <v>52716</v>
      </c>
      <c r="H16" s="29">
        <f t="shared" ref="H16:H23" si="1">E16*G16</f>
        <v>52716</v>
      </c>
      <c r="I16" s="17" t="s">
        <v>28</v>
      </c>
    </row>
    <row r="17" spans="1:9" s="19" customFormat="1" ht="31" x14ac:dyDescent="0.35">
      <c r="A17" s="1">
        <v>7</v>
      </c>
      <c r="B17" s="15" t="s">
        <v>36</v>
      </c>
      <c r="C17" s="16" t="s">
        <v>21</v>
      </c>
      <c r="D17" s="15" t="s">
        <v>37</v>
      </c>
      <c r="E17" s="18">
        <v>3</v>
      </c>
      <c r="F17" s="18" t="s">
        <v>20</v>
      </c>
      <c r="G17" s="29">
        <v>55685</v>
      </c>
      <c r="H17" s="29">
        <f t="shared" si="1"/>
        <v>167055</v>
      </c>
      <c r="I17" s="17" t="s">
        <v>28</v>
      </c>
    </row>
    <row r="18" spans="1:9" s="19" customFormat="1" ht="31" x14ac:dyDescent="0.35">
      <c r="A18" s="1">
        <v>8</v>
      </c>
      <c r="B18" s="15" t="s">
        <v>38</v>
      </c>
      <c r="C18" s="16" t="s">
        <v>21</v>
      </c>
      <c r="D18" s="15" t="s">
        <v>39</v>
      </c>
      <c r="E18" s="18">
        <v>2</v>
      </c>
      <c r="F18" s="18" t="s">
        <v>20</v>
      </c>
      <c r="G18" s="29">
        <v>84911</v>
      </c>
      <c r="H18" s="29">
        <f t="shared" si="1"/>
        <v>169822</v>
      </c>
      <c r="I18" s="17" t="s">
        <v>28</v>
      </c>
    </row>
    <row r="19" spans="1:9" s="19" customFormat="1" ht="31" x14ac:dyDescent="0.35">
      <c r="A19" s="1">
        <v>9</v>
      </c>
      <c r="B19" s="15" t="s">
        <v>42</v>
      </c>
      <c r="C19" s="16" t="s">
        <v>41</v>
      </c>
      <c r="D19" s="15" t="s">
        <v>40</v>
      </c>
      <c r="E19" s="18">
        <v>1</v>
      </c>
      <c r="F19" s="18" t="s">
        <v>20</v>
      </c>
      <c r="G19" s="29">
        <v>12817009</v>
      </c>
      <c r="H19" s="29">
        <f t="shared" si="1"/>
        <v>12817009</v>
      </c>
      <c r="I19" s="17" t="s">
        <v>28</v>
      </c>
    </row>
    <row r="20" spans="1:9" s="19" customFormat="1" ht="31" x14ac:dyDescent="0.35">
      <c r="A20" s="1">
        <v>10</v>
      </c>
      <c r="B20" s="15" t="s">
        <v>45</v>
      </c>
      <c r="C20" s="16" t="s">
        <v>21</v>
      </c>
      <c r="D20" s="15" t="s">
        <v>46</v>
      </c>
      <c r="E20" s="18">
        <v>4</v>
      </c>
      <c r="F20" s="18" t="s">
        <v>43</v>
      </c>
      <c r="G20" s="29">
        <v>655200</v>
      </c>
      <c r="H20" s="29">
        <f t="shared" si="1"/>
        <v>2620800</v>
      </c>
      <c r="I20" s="17" t="s">
        <v>44</v>
      </c>
    </row>
    <row r="21" spans="1:9" s="19" customFormat="1" ht="31" x14ac:dyDescent="0.35">
      <c r="A21" s="1">
        <v>11</v>
      </c>
      <c r="B21" s="15" t="s">
        <v>47</v>
      </c>
      <c r="C21" s="16" t="s">
        <v>21</v>
      </c>
      <c r="D21" s="15" t="s">
        <v>48</v>
      </c>
      <c r="E21" s="18">
        <v>21</v>
      </c>
      <c r="F21" s="18" t="s">
        <v>43</v>
      </c>
      <c r="G21" s="29">
        <v>599991</v>
      </c>
      <c r="H21" s="29">
        <f t="shared" si="1"/>
        <v>12599811</v>
      </c>
      <c r="I21" s="17" t="s">
        <v>44</v>
      </c>
    </row>
    <row r="22" spans="1:9" s="19" customFormat="1" ht="31" x14ac:dyDescent="0.35">
      <c r="A22" s="1">
        <v>12</v>
      </c>
      <c r="B22" s="15" t="s">
        <v>49</v>
      </c>
      <c r="C22" s="16" t="s">
        <v>21</v>
      </c>
      <c r="D22" s="15" t="s">
        <v>50</v>
      </c>
      <c r="E22" s="18">
        <v>10</v>
      </c>
      <c r="F22" s="18" t="s">
        <v>43</v>
      </c>
      <c r="G22" s="29">
        <v>1235813</v>
      </c>
      <c r="H22" s="29">
        <f t="shared" si="1"/>
        <v>12358130</v>
      </c>
      <c r="I22" s="17" t="s">
        <v>44</v>
      </c>
    </row>
    <row r="23" spans="1:9" s="19" customFormat="1" ht="31" x14ac:dyDescent="0.35">
      <c r="A23" s="1">
        <v>13</v>
      </c>
      <c r="B23" s="15" t="s">
        <v>51</v>
      </c>
      <c r="C23" s="16" t="s">
        <v>21</v>
      </c>
      <c r="D23" s="15" t="s">
        <v>52</v>
      </c>
      <c r="E23" s="18">
        <v>1</v>
      </c>
      <c r="F23" s="18" t="s">
        <v>43</v>
      </c>
      <c r="G23" s="29">
        <v>1300427.68</v>
      </c>
      <c r="H23" s="29">
        <f t="shared" si="1"/>
        <v>1300427.68</v>
      </c>
      <c r="I23" s="17" t="s">
        <v>44</v>
      </c>
    </row>
    <row r="24" spans="1:9" s="19" customFormat="1" ht="31" x14ac:dyDescent="0.35">
      <c r="A24" s="1">
        <v>14</v>
      </c>
      <c r="B24" s="15" t="s">
        <v>53</v>
      </c>
      <c r="C24" s="16" t="s">
        <v>21</v>
      </c>
      <c r="D24" s="15" t="s">
        <v>54</v>
      </c>
      <c r="E24" s="18">
        <v>3</v>
      </c>
      <c r="F24" s="18" t="s">
        <v>43</v>
      </c>
      <c r="G24" s="29">
        <v>285715</v>
      </c>
      <c r="H24" s="29">
        <f t="shared" ref="H24:H26" si="2">E24*G24</f>
        <v>857145</v>
      </c>
      <c r="I24" s="17" t="s">
        <v>44</v>
      </c>
    </row>
    <row r="25" spans="1:9" s="19" customFormat="1" ht="50.25" customHeight="1" x14ac:dyDescent="0.35">
      <c r="A25" s="1">
        <v>15</v>
      </c>
      <c r="B25" s="15" t="s">
        <v>55</v>
      </c>
      <c r="C25" s="16" t="s">
        <v>21</v>
      </c>
      <c r="D25" s="15" t="s">
        <v>56</v>
      </c>
      <c r="E25" s="18">
        <v>31</v>
      </c>
      <c r="F25" s="18" t="s">
        <v>20</v>
      </c>
      <c r="G25" s="29">
        <v>15600</v>
      </c>
      <c r="H25" s="29">
        <f t="shared" si="2"/>
        <v>483600</v>
      </c>
      <c r="I25" s="17" t="s">
        <v>86</v>
      </c>
    </row>
    <row r="26" spans="1:9" s="19" customFormat="1" ht="50.25" customHeight="1" x14ac:dyDescent="0.35">
      <c r="A26" s="1">
        <v>16</v>
      </c>
      <c r="B26" s="15" t="s">
        <v>66</v>
      </c>
      <c r="C26" s="16" t="s">
        <v>21</v>
      </c>
      <c r="D26" s="15" t="s">
        <v>67</v>
      </c>
      <c r="E26" s="18">
        <v>6</v>
      </c>
      <c r="F26" s="18" t="s">
        <v>20</v>
      </c>
      <c r="G26" s="29">
        <v>98225</v>
      </c>
      <c r="H26" s="29">
        <f t="shared" si="2"/>
        <v>589350</v>
      </c>
      <c r="I26" s="17" t="s">
        <v>133</v>
      </c>
    </row>
    <row r="27" spans="1:9" s="19" customFormat="1" ht="15.5" x14ac:dyDescent="0.35">
      <c r="A27" s="1">
        <v>17</v>
      </c>
      <c r="B27" s="57" t="s">
        <v>65</v>
      </c>
      <c r="C27" s="58"/>
      <c r="D27" s="59"/>
      <c r="E27" s="18"/>
      <c r="F27" s="18"/>
      <c r="G27" s="29"/>
      <c r="H27" s="29"/>
      <c r="I27" s="17"/>
    </row>
    <row r="28" spans="1:9" s="19" customFormat="1" ht="31" x14ac:dyDescent="0.35">
      <c r="A28" s="1">
        <v>18</v>
      </c>
      <c r="B28" s="15" t="s">
        <v>57</v>
      </c>
      <c r="C28" s="16" t="s">
        <v>21</v>
      </c>
      <c r="D28" s="15" t="s">
        <v>58</v>
      </c>
      <c r="E28" s="18">
        <v>2</v>
      </c>
      <c r="F28" s="18" t="s">
        <v>20</v>
      </c>
      <c r="G28" s="29">
        <v>67732</v>
      </c>
      <c r="H28" s="29">
        <f t="shared" ref="H28:H33" si="3">E28*G28</f>
        <v>135464</v>
      </c>
      <c r="I28" s="17" t="s">
        <v>44</v>
      </c>
    </row>
    <row r="29" spans="1:9" s="19" customFormat="1" ht="31" x14ac:dyDescent="0.35">
      <c r="A29" s="1">
        <v>19</v>
      </c>
      <c r="B29" s="15" t="s">
        <v>59</v>
      </c>
      <c r="C29" s="16" t="s">
        <v>21</v>
      </c>
      <c r="D29" s="15" t="s">
        <v>60</v>
      </c>
      <c r="E29" s="18">
        <v>6</v>
      </c>
      <c r="F29" s="18" t="s">
        <v>20</v>
      </c>
      <c r="G29" s="29">
        <v>156331</v>
      </c>
      <c r="H29" s="29">
        <f t="shared" si="3"/>
        <v>937986</v>
      </c>
      <c r="I29" s="17" t="s">
        <v>44</v>
      </c>
    </row>
    <row r="30" spans="1:9" s="19" customFormat="1" ht="31" x14ac:dyDescent="0.35">
      <c r="A30" s="1">
        <v>20</v>
      </c>
      <c r="B30" s="15" t="s">
        <v>61</v>
      </c>
      <c r="C30" s="16" t="s">
        <v>21</v>
      </c>
      <c r="D30" s="15" t="s">
        <v>62</v>
      </c>
      <c r="E30" s="18">
        <v>4</v>
      </c>
      <c r="F30" s="18" t="s">
        <v>20</v>
      </c>
      <c r="G30" s="29">
        <v>120768</v>
      </c>
      <c r="H30" s="29">
        <f t="shared" si="3"/>
        <v>483072</v>
      </c>
      <c r="I30" s="17" t="s">
        <v>44</v>
      </c>
    </row>
    <row r="31" spans="1:9" s="19" customFormat="1" ht="31" x14ac:dyDescent="0.35">
      <c r="A31" s="1">
        <v>21</v>
      </c>
      <c r="B31" s="15" t="s">
        <v>63</v>
      </c>
      <c r="C31" s="16" t="s">
        <v>21</v>
      </c>
      <c r="D31" s="15" t="s">
        <v>64</v>
      </c>
      <c r="E31" s="18">
        <v>5</v>
      </c>
      <c r="F31" s="18" t="s">
        <v>20</v>
      </c>
      <c r="G31" s="29">
        <v>34209</v>
      </c>
      <c r="H31" s="29">
        <f t="shared" si="3"/>
        <v>171045</v>
      </c>
      <c r="I31" s="17" t="s">
        <v>44</v>
      </c>
    </row>
    <row r="32" spans="1:9" s="19" customFormat="1" ht="31" x14ac:dyDescent="0.35">
      <c r="A32" s="1">
        <v>22</v>
      </c>
      <c r="B32" s="15" t="s">
        <v>68</v>
      </c>
      <c r="C32" s="16" t="s">
        <v>21</v>
      </c>
      <c r="D32" s="15" t="s">
        <v>69</v>
      </c>
      <c r="E32" s="18">
        <v>1</v>
      </c>
      <c r="F32" s="18" t="s">
        <v>20</v>
      </c>
      <c r="G32" s="29">
        <v>3978836</v>
      </c>
      <c r="H32" s="29">
        <f t="shared" si="3"/>
        <v>3978836</v>
      </c>
      <c r="I32" s="17" t="s">
        <v>44</v>
      </c>
    </row>
    <row r="33" spans="1:9" s="19" customFormat="1" ht="31" x14ac:dyDescent="0.35">
      <c r="A33" s="1">
        <v>23</v>
      </c>
      <c r="B33" s="15" t="s">
        <v>122</v>
      </c>
      <c r="C33" s="16" t="s">
        <v>21</v>
      </c>
      <c r="D33" s="15" t="s">
        <v>123</v>
      </c>
      <c r="E33" s="18">
        <v>3</v>
      </c>
      <c r="F33" s="18" t="s">
        <v>43</v>
      </c>
      <c r="G33" s="29">
        <v>463403.4</v>
      </c>
      <c r="H33" s="29">
        <f t="shared" si="3"/>
        <v>1390210.2000000002</v>
      </c>
      <c r="I33" s="17" t="s">
        <v>117</v>
      </c>
    </row>
    <row r="34" spans="1:9" s="19" customFormat="1" ht="15.5" x14ac:dyDescent="0.35">
      <c r="A34" s="1">
        <v>24</v>
      </c>
      <c r="B34" s="57" t="s">
        <v>65</v>
      </c>
      <c r="C34" s="58"/>
      <c r="D34" s="59"/>
      <c r="E34" s="18"/>
      <c r="F34" s="18"/>
      <c r="G34" s="29"/>
      <c r="H34" s="29"/>
      <c r="I34" s="17"/>
    </row>
    <row r="35" spans="1:9" s="19" customFormat="1" ht="31" x14ac:dyDescent="0.35">
      <c r="A35" s="1">
        <v>25</v>
      </c>
      <c r="B35" s="15" t="s">
        <v>145</v>
      </c>
      <c r="C35" s="16" t="s">
        <v>21</v>
      </c>
      <c r="D35" s="15" t="s">
        <v>146</v>
      </c>
      <c r="E35" s="18">
        <v>10</v>
      </c>
      <c r="F35" s="18" t="s">
        <v>20</v>
      </c>
      <c r="G35" s="29">
        <v>71500</v>
      </c>
      <c r="H35" s="29">
        <f t="shared" ref="H35" si="4">E35*G35</f>
        <v>715000</v>
      </c>
      <c r="I35" s="17" t="s">
        <v>133</v>
      </c>
    </row>
    <row r="36" spans="1:9" s="19" customFormat="1" ht="31" x14ac:dyDescent="0.35">
      <c r="A36" s="1">
        <v>26</v>
      </c>
      <c r="B36" s="15" t="s">
        <v>152</v>
      </c>
      <c r="C36" s="16" t="s">
        <v>21</v>
      </c>
      <c r="D36" s="15" t="s">
        <v>153</v>
      </c>
      <c r="E36" s="18">
        <v>1</v>
      </c>
      <c r="F36" s="18" t="s">
        <v>20</v>
      </c>
      <c r="G36" s="29">
        <v>4397360</v>
      </c>
      <c r="H36" s="29">
        <f>E36*G36</f>
        <v>4397360</v>
      </c>
      <c r="I36" s="17" t="s">
        <v>154</v>
      </c>
    </row>
    <row r="37" spans="1:9" s="19" customFormat="1" ht="31" x14ac:dyDescent="0.35">
      <c r="A37" s="1">
        <v>27</v>
      </c>
      <c r="B37" s="15" t="s">
        <v>155</v>
      </c>
      <c r="C37" s="16" t="s">
        <v>21</v>
      </c>
      <c r="D37" s="15" t="s">
        <v>156</v>
      </c>
      <c r="E37" s="18">
        <v>1</v>
      </c>
      <c r="F37" s="18" t="s">
        <v>20</v>
      </c>
      <c r="G37" s="29">
        <v>1962400</v>
      </c>
      <c r="H37" s="29">
        <f>E37*G37</f>
        <v>1962400</v>
      </c>
      <c r="I37" s="17" t="s">
        <v>154</v>
      </c>
    </row>
    <row r="38" spans="1:9" s="30" customFormat="1" ht="31" x14ac:dyDescent="0.35">
      <c r="A38" s="1">
        <v>28</v>
      </c>
      <c r="B38" s="15" t="s">
        <v>170</v>
      </c>
      <c r="C38" s="16" t="s">
        <v>21</v>
      </c>
      <c r="D38" s="15" t="s">
        <v>171</v>
      </c>
      <c r="E38" s="18">
        <v>1</v>
      </c>
      <c r="F38" s="18" t="s">
        <v>20</v>
      </c>
      <c r="G38" s="29">
        <v>493393</v>
      </c>
      <c r="H38" s="29">
        <f>E38*G38</f>
        <v>493393</v>
      </c>
      <c r="I38" s="17" t="s">
        <v>154</v>
      </c>
    </row>
    <row r="39" spans="1:9" s="19" customFormat="1" ht="15.5" x14ac:dyDescent="0.35">
      <c r="A39" s="1">
        <v>29</v>
      </c>
      <c r="B39" s="57" t="s">
        <v>65</v>
      </c>
      <c r="C39" s="58" t="s">
        <v>157</v>
      </c>
      <c r="D39" s="59" t="s">
        <v>158</v>
      </c>
      <c r="E39" s="18"/>
      <c r="F39" s="18"/>
      <c r="G39" s="29"/>
      <c r="H39" s="29"/>
      <c r="I39" s="17"/>
    </row>
    <row r="40" spans="1:9" s="30" customFormat="1" ht="31" x14ac:dyDescent="0.35">
      <c r="A40" s="1">
        <v>30</v>
      </c>
      <c r="B40" s="15" t="s">
        <v>159</v>
      </c>
      <c r="C40" s="16" t="s">
        <v>157</v>
      </c>
      <c r="D40" s="15" t="s">
        <v>160</v>
      </c>
      <c r="E40" s="18">
        <v>5</v>
      </c>
      <c r="F40" s="18" t="s">
        <v>43</v>
      </c>
      <c r="G40" s="29">
        <v>441428</v>
      </c>
      <c r="H40" s="29">
        <f t="shared" ref="H40:H44" si="5">E40*G40</f>
        <v>2207140</v>
      </c>
      <c r="I40" s="17" t="s">
        <v>154</v>
      </c>
    </row>
    <row r="41" spans="1:9" s="30" customFormat="1" ht="31" x14ac:dyDescent="0.35">
      <c r="A41" s="1">
        <v>31</v>
      </c>
      <c r="B41" s="15" t="s">
        <v>161</v>
      </c>
      <c r="C41" s="16" t="s">
        <v>157</v>
      </c>
      <c r="D41" s="15" t="s">
        <v>162</v>
      </c>
      <c r="E41" s="18">
        <v>8</v>
      </c>
      <c r="F41" s="18" t="s">
        <v>43</v>
      </c>
      <c r="G41" s="29">
        <v>547440</v>
      </c>
      <c r="H41" s="29">
        <f t="shared" si="5"/>
        <v>4379520</v>
      </c>
      <c r="I41" s="17" t="s">
        <v>154</v>
      </c>
    </row>
    <row r="42" spans="1:9" s="30" customFormat="1" ht="31" x14ac:dyDescent="0.35">
      <c r="A42" s="1">
        <v>32</v>
      </c>
      <c r="B42" s="15" t="s">
        <v>138</v>
      </c>
      <c r="C42" s="16" t="s">
        <v>157</v>
      </c>
      <c r="D42" s="15" t="s">
        <v>163</v>
      </c>
      <c r="E42" s="18">
        <v>5</v>
      </c>
      <c r="F42" s="18" t="s">
        <v>164</v>
      </c>
      <c r="G42" s="29">
        <v>51875</v>
      </c>
      <c r="H42" s="29">
        <f t="shared" si="5"/>
        <v>259375</v>
      </c>
      <c r="I42" s="17" t="s">
        <v>154</v>
      </c>
    </row>
    <row r="43" spans="1:9" s="30" customFormat="1" ht="31" x14ac:dyDescent="0.35">
      <c r="A43" s="1">
        <v>33</v>
      </c>
      <c r="B43" s="15" t="s">
        <v>165</v>
      </c>
      <c r="C43" s="16" t="s">
        <v>21</v>
      </c>
      <c r="D43" s="15" t="s">
        <v>166</v>
      </c>
      <c r="E43" s="18">
        <v>10</v>
      </c>
      <c r="F43" s="18" t="s">
        <v>20</v>
      </c>
      <c r="G43" s="29">
        <v>22410</v>
      </c>
      <c r="H43" s="29">
        <f t="shared" si="5"/>
        <v>224100</v>
      </c>
      <c r="I43" s="17" t="s">
        <v>154</v>
      </c>
    </row>
    <row r="44" spans="1:9" s="30" customFormat="1" ht="31" x14ac:dyDescent="0.35">
      <c r="A44" s="1">
        <v>34</v>
      </c>
      <c r="B44" s="15" t="s">
        <v>167</v>
      </c>
      <c r="C44" s="16" t="s">
        <v>21</v>
      </c>
      <c r="D44" s="15" t="s">
        <v>168</v>
      </c>
      <c r="E44" s="18">
        <v>1</v>
      </c>
      <c r="F44" s="18" t="s">
        <v>43</v>
      </c>
      <c r="G44" s="29">
        <v>812410</v>
      </c>
      <c r="H44" s="29">
        <f t="shared" si="5"/>
        <v>812410</v>
      </c>
      <c r="I44" s="17" t="s">
        <v>154</v>
      </c>
    </row>
    <row r="45" spans="1:9" s="19" customFormat="1" ht="15.5" x14ac:dyDescent="0.35">
      <c r="A45" s="1">
        <v>35</v>
      </c>
      <c r="B45" s="15"/>
      <c r="C45" s="16"/>
      <c r="D45" s="15"/>
      <c r="E45" s="18"/>
      <c r="F45" s="18"/>
      <c r="G45" s="29"/>
      <c r="H45" s="29"/>
      <c r="I45" s="17"/>
    </row>
    <row r="46" spans="1:9" ht="15" customHeight="1" x14ac:dyDescent="0.35">
      <c r="A46" s="48" t="s">
        <v>9</v>
      </c>
      <c r="B46" s="50"/>
      <c r="C46" s="7" t="s">
        <v>10</v>
      </c>
      <c r="D46" s="7" t="s">
        <v>10</v>
      </c>
      <c r="E46" s="7" t="s">
        <v>10</v>
      </c>
      <c r="F46" s="7"/>
      <c r="G46" s="4" t="s">
        <v>10</v>
      </c>
      <c r="H46" s="5">
        <f>SUM(H11:H45)</f>
        <v>74258645.629999995</v>
      </c>
      <c r="I46" s="9"/>
    </row>
    <row r="47" spans="1:9" ht="15" customHeight="1" x14ac:dyDescent="0.35">
      <c r="A47" s="48" t="s">
        <v>11</v>
      </c>
      <c r="B47" s="49"/>
      <c r="C47" s="49"/>
      <c r="D47" s="49"/>
      <c r="E47" s="49"/>
      <c r="F47" s="49"/>
      <c r="G47" s="49"/>
      <c r="H47" s="50"/>
      <c r="I47" s="9"/>
    </row>
    <row r="48" spans="1:9" ht="46.5" x14ac:dyDescent="0.35">
      <c r="A48" s="1">
        <v>1</v>
      </c>
      <c r="B48" s="15" t="s">
        <v>87</v>
      </c>
      <c r="C48" s="16" t="s">
        <v>21</v>
      </c>
      <c r="D48" s="15" t="s">
        <v>88</v>
      </c>
      <c r="E48" s="18">
        <v>1</v>
      </c>
      <c r="F48" s="18" t="s">
        <v>89</v>
      </c>
      <c r="G48" s="29">
        <v>2526750</v>
      </c>
      <c r="H48" s="29">
        <f>G48</f>
        <v>2526750</v>
      </c>
      <c r="I48" s="17" t="s">
        <v>86</v>
      </c>
    </row>
    <row r="49" spans="1:12" ht="15" customHeight="1" x14ac:dyDescent="0.35">
      <c r="A49" s="48" t="s">
        <v>12</v>
      </c>
      <c r="B49" s="50"/>
      <c r="C49" s="1" t="s">
        <v>10</v>
      </c>
      <c r="D49" s="1" t="s">
        <v>10</v>
      </c>
      <c r="E49" s="1" t="s">
        <v>10</v>
      </c>
      <c r="F49" s="1"/>
      <c r="G49" s="6" t="s">
        <v>10</v>
      </c>
      <c r="H49" s="3">
        <f>H48</f>
        <v>2526750</v>
      </c>
      <c r="I49" s="9"/>
    </row>
    <row r="50" spans="1:12" ht="15" customHeight="1" x14ac:dyDescent="0.35">
      <c r="A50" s="48" t="s">
        <v>13</v>
      </c>
      <c r="B50" s="49"/>
      <c r="C50" s="49"/>
      <c r="D50" s="49"/>
      <c r="E50" s="49"/>
      <c r="F50" s="49"/>
      <c r="G50" s="49"/>
      <c r="H50" s="49"/>
      <c r="I50" s="50"/>
    </row>
    <row r="51" spans="1:12" ht="31" x14ac:dyDescent="0.35">
      <c r="A51" s="47">
        <v>1</v>
      </c>
      <c r="B51" s="1" t="s">
        <v>147</v>
      </c>
      <c r="C51" s="16" t="s">
        <v>21</v>
      </c>
      <c r="D51" s="1" t="s">
        <v>148</v>
      </c>
      <c r="E51" s="9">
        <v>1</v>
      </c>
      <c r="F51" s="9" t="s">
        <v>73</v>
      </c>
      <c r="G51" s="10">
        <v>3500000</v>
      </c>
      <c r="H51" s="11">
        <f>G51*E51</f>
        <v>3500000</v>
      </c>
      <c r="I51" s="12" t="s">
        <v>149</v>
      </c>
    </row>
    <row r="52" spans="1:12" x14ac:dyDescent="0.35">
      <c r="A52" s="45"/>
      <c r="B52" s="13"/>
      <c r="C52" s="46"/>
      <c r="D52" s="23"/>
      <c r="E52" s="9"/>
      <c r="F52" s="9"/>
      <c r="G52" s="10"/>
      <c r="H52" s="11"/>
      <c r="I52" s="12"/>
    </row>
    <row r="53" spans="1:12" ht="15" customHeight="1" x14ac:dyDescent="0.35">
      <c r="A53" s="48" t="s">
        <v>14</v>
      </c>
      <c r="B53" s="50"/>
      <c r="C53" s="7" t="s">
        <v>10</v>
      </c>
      <c r="D53" s="7" t="s">
        <v>10</v>
      </c>
      <c r="E53" s="7" t="s">
        <v>10</v>
      </c>
      <c r="F53" s="7"/>
      <c r="G53" s="4" t="s">
        <v>10</v>
      </c>
      <c r="H53" s="5">
        <f>SUM(H51+H52)</f>
        <v>3500000</v>
      </c>
      <c r="I53" s="9"/>
    </row>
    <row r="54" spans="1:12" s="19" customFormat="1" ht="15" customHeight="1" x14ac:dyDescent="0.35">
      <c r="A54" s="48" t="s">
        <v>17</v>
      </c>
      <c r="B54" s="50"/>
      <c r="C54" s="7" t="s">
        <v>10</v>
      </c>
      <c r="D54" s="7" t="s">
        <v>10</v>
      </c>
      <c r="E54" s="7" t="s">
        <v>10</v>
      </c>
      <c r="F54" s="7"/>
      <c r="G54" s="4" t="s">
        <v>10</v>
      </c>
      <c r="H54" s="5">
        <f>H53+H49+H46</f>
        <v>80285395.629999995</v>
      </c>
      <c r="I54" s="9"/>
    </row>
    <row r="55" spans="1:12" x14ac:dyDescent="0.35">
      <c r="A55" s="51" t="s">
        <v>70</v>
      </c>
      <c r="B55" s="52"/>
      <c r="C55" s="52"/>
      <c r="D55" s="52"/>
      <c r="E55" s="52"/>
      <c r="F55" s="52"/>
      <c r="G55" s="52"/>
      <c r="H55" s="52"/>
      <c r="I55" s="53"/>
    </row>
    <row r="56" spans="1:12" s="30" customFormat="1" ht="15.75" customHeight="1" x14ac:dyDescent="0.35">
      <c r="A56" s="54" t="s">
        <v>8</v>
      </c>
      <c r="B56" s="54"/>
      <c r="C56" s="54"/>
      <c r="D56" s="54"/>
      <c r="E56" s="54"/>
      <c r="F56" s="54"/>
      <c r="G56" s="54"/>
      <c r="H56" s="54"/>
      <c r="I56" s="54"/>
    </row>
    <row r="57" spans="1:12" s="13" customFormat="1" ht="15.5" x14ac:dyDescent="0.35">
      <c r="A57" s="1">
        <v>1</v>
      </c>
      <c r="B57" s="1" t="s">
        <v>76</v>
      </c>
      <c r="C57" s="22" t="s">
        <v>108</v>
      </c>
      <c r="D57" s="1" t="s">
        <v>78</v>
      </c>
      <c r="E57" s="26">
        <v>1533</v>
      </c>
      <c r="F57" s="26" t="s">
        <v>79</v>
      </c>
      <c r="G57" s="11">
        <v>150</v>
      </c>
      <c r="H57" s="11">
        <f>G57*E57</f>
        <v>229950</v>
      </c>
      <c r="I57" s="1" t="s">
        <v>44</v>
      </c>
    </row>
    <row r="58" spans="1:12" s="38" customFormat="1" ht="15.5" x14ac:dyDescent="0.35">
      <c r="A58" s="35">
        <v>2</v>
      </c>
      <c r="B58" s="15" t="s">
        <v>90</v>
      </c>
      <c r="C58" s="16" t="s">
        <v>109</v>
      </c>
      <c r="D58" s="36" t="s">
        <v>91</v>
      </c>
      <c r="E58" s="18">
        <v>1</v>
      </c>
      <c r="F58" s="36" t="s">
        <v>20</v>
      </c>
      <c r="G58" s="37">
        <v>46420</v>
      </c>
      <c r="H58" s="11">
        <f>E58*G58</f>
        <v>46420</v>
      </c>
      <c r="I58" s="17" t="s">
        <v>86</v>
      </c>
      <c r="L58" s="39"/>
    </row>
    <row r="59" spans="1:12" s="38" customFormat="1" ht="15.5" x14ac:dyDescent="0.35">
      <c r="A59" s="35">
        <v>3</v>
      </c>
      <c r="B59" s="15" t="s">
        <v>92</v>
      </c>
      <c r="C59" s="16" t="s">
        <v>109</v>
      </c>
      <c r="D59" s="36" t="s">
        <v>93</v>
      </c>
      <c r="E59" s="18">
        <v>1</v>
      </c>
      <c r="F59" s="36" t="s">
        <v>20</v>
      </c>
      <c r="G59" s="37">
        <v>31242</v>
      </c>
      <c r="H59" s="11">
        <f t="shared" ref="H59:H64" si="6">E59*G59</f>
        <v>31242</v>
      </c>
      <c r="I59" s="17" t="s">
        <v>86</v>
      </c>
      <c r="L59" s="39"/>
    </row>
    <row r="60" spans="1:12" s="38" customFormat="1" ht="15.5" x14ac:dyDescent="0.35">
      <c r="A60" s="35">
        <v>4</v>
      </c>
      <c r="B60" s="15" t="s">
        <v>94</v>
      </c>
      <c r="C60" s="16" t="s">
        <v>109</v>
      </c>
      <c r="D60" s="15" t="s">
        <v>95</v>
      </c>
      <c r="E60" s="18">
        <v>2</v>
      </c>
      <c r="F60" s="36" t="s">
        <v>20</v>
      </c>
      <c r="G60" s="37">
        <v>187044</v>
      </c>
      <c r="H60" s="11">
        <f t="shared" si="6"/>
        <v>374088</v>
      </c>
      <c r="I60" s="17" t="s">
        <v>86</v>
      </c>
      <c r="L60" s="39"/>
    </row>
    <row r="61" spans="1:12" s="38" customFormat="1" ht="15.5" x14ac:dyDescent="0.35">
      <c r="A61" s="35">
        <v>5</v>
      </c>
      <c r="B61" s="15" t="s">
        <v>96</v>
      </c>
      <c r="C61" s="16" t="s">
        <v>110</v>
      </c>
      <c r="D61" s="36" t="s">
        <v>97</v>
      </c>
      <c r="E61" s="18">
        <v>10</v>
      </c>
      <c r="F61" s="36" t="s">
        <v>20</v>
      </c>
      <c r="G61" s="37">
        <v>4099</v>
      </c>
      <c r="H61" s="11">
        <f t="shared" si="6"/>
        <v>40990</v>
      </c>
      <c r="I61" s="17" t="s">
        <v>86</v>
      </c>
      <c r="L61" s="39"/>
    </row>
    <row r="62" spans="1:12" s="38" customFormat="1" ht="15.5" x14ac:dyDescent="0.35">
      <c r="A62" s="1">
        <v>6</v>
      </c>
      <c r="B62" s="15" t="s">
        <v>98</v>
      </c>
      <c r="C62" s="16" t="s">
        <v>110</v>
      </c>
      <c r="D62" s="36" t="s">
        <v>124</v>
      </c>
      <c r="E62" s="18">
        <v>3</v>
      </c>
      <c r="F62" s="36" t="s">
        <v>20</v>
      </c>
      <c r="G62" s="37">
        <v>58840</v>
      </c>
      <c r="H62" s="11">
        <f t="shared" si="6"/>
        <v>176520</v>
      </c>
      <c r="I62" s="17" t="s">
        <v>86</v>
      </c>
      <c r="L62" s="39"/>
    </row>
    <row r="63" spans="1:12" s="38" customFormat="1" ht="15.5" x14ac:dyDescent="0.35">
      <c r="A63" s="35">
        <v>7</v>
      </c>
      <c r="B63" s="15" t="s">
        <v>100</v>
      </c>
      <c r="C63" s="16" t="s">
        <v>109</v>
      </c>
      <c r="D63" s="36" t="s">
        <v>101</v>
      </c>
      <c r="E63" s="18">
        <v>30</v>
      </c>
      <c r="F63" s="36" t="s">
        <v>20</v>
      </c>
      <c r="G63" s="37">
        <v>1518</v>
      </c>
      <c r="H63" s="11">
        <f t="shared" si="6"/>
        <v>45540</v>
      </c>
      <c r="I63" s="17" t="s">
        <v>86</v>
      </c>
      <c r="L63" s="39"/>
    </row>
    <row r="64" spans="1:12" s="38" customFormat="1" ht="15.5" x14ac:dyDescent="0.35">
      <c r="A64" s="35">
        <v>8</v>
      </c>
      <c r="B64" s="15" t="s">
        <v>102</v>
      </c>
      <c r="C64" s="16" t="s">
        <v>109</v>
      </c>
      <c r="D64" s="15" t="s">
        <v>102</v>
      </c>
      <c r="E64" s="18">
        <v>8</v>
      </c>
      <c r="F64" s="36" t="s">
        <v>20</v>
      </c>
      <c r="G64" s="37">
        <v>5483</v>
      </c>
      <c r="H64" s="11">
        <f t="shared" si="6"/>
        <v>43864</v>
      </c>
      <c r="I64" s="17" t="s">
        <v>86</v>
      </c>
      <c r="L64" s="39"/>
    </row>
    <row r="65" spans="1:12" s="38" customFormat="1" ht="15.5" x14ac:dyDescent="0.35">
      <c r="A65" s="1">
        <v>9</v>
      </c>
      <c r="B65" s="15" t="s">
        <v>98</v>
      </c>
      <c r="C65" s="16" t="s">
        <v>110</v>
      </c>
      <c r="D65" s="36" t="s">
        <v>99</v>
      </c>
      <c r="E65" s="18">
        <v>1</v>
      </c>
      <c r="F65" s="36" t="s">
        <v>20</v>
      </c>
      <c r="G65" s="37">
        <v>19554</v>
      </c>
      <c r="H65" s="11">
        <f t="shared" ref="H65:H67" si="7">E65*G65</f>
        <v>19554</v>
      </c>
      <c r="I65" s="17" t="s">
        <v>117</v>
      </c>
      <c r="L65" s="39"/>
    </row>
    <row r="66" spans="1:12" s="38" customFormat="1" ht="15.5" x14ac:dyDescent="0.35">
      <c r="A66" s="35">
        <v>10</v>
      </c>
      <c r="B66" s="15" t="s">
        <v>125</v>
      </c>
      <c r="C66" s="16" t="s">
        <v>109</v>
      </c>
      <c r="D66" s="36" t="s">
        <v>125</v>
      </c>
      <c r="E66" s="18">
        <v>1</v>
      </c>
      <c r="F66" s="36" t="s">
        <v>20</v>
      </c>
      <c r="G66" s="37">
        <v>1687.5</v>
      </c>
      <c r="H66" s="11">
        <f t="shared" si="7"/>
        <v>1687.5</v>
      </c>
      <c r="I66" s="17" t="s">
        <v>117</v>
      </c>
      <c r="L66" s="39"/>
    </row>
    <row r="67" spans="1:12" s="38" customFormat="1" ht="31" x14ac:dyDescent="0.35">
      <c r="A67" s="35">
        <v>11</v>
      </c>
      <c r="B67" s="15" t="s">
        <v>126</v>
      </c>
      <c r="C67" s="16" t="s">
        <v>109</v>
      </c>
      <c r="D67" s="15" t="s">
        <v>126</v>
      </c>
      <c r="E67" s="18">
        <v>1</v>
      </c>
      <c r="F67" s="36" t="s">
        <v>20</v>
      </c>
      <c r="G67" s="37">
        <v>1509</v>
      </c>
      <c r="H67" s="11">
        <f t="shared" si="7"/>
        <v>1509</v>
      </c>
      <c r="I67" s="17" t="s">
        <v>117</v>
      </c>
      <c r="L67" s="39"/>
    </row>
    <row r="68" spans="1:12" s="38" customFormat="1" ht="31" x14ac:dyDescent="0.35">
      <c r="A68" s="1">
        <v>12</v>
      </c>
      <c r="B68" s="15" t="s">
        <v>127</v>
      </c>
      <c r="C68" s="16" t="s">
        <v>110</v>
      </c>
      <c r="D68" s="36" t="s">
        <v>127</v>
      </c>
      <c r="E68" s="18">
        <v>2</v>
      </c>
      <c r="F68" s="36" t="s">
        <v>20</v>
      </c>
      <c r="G68" s="37">
        <v>839.3</v>
      </c>
      <c r="H68" s="11">
        <f t="shared" ref="H68:H70" si="8">E68*G68</f>
        <v>1678.6</v>
      </c>
      <c r="I68" s="17" t="s">
        <v>117</v>
      </c>
      <c r="L68" s="39"/>
    </row>
    <row r="69" spans="1:12" s="38" customFormat="1" ht="15.5" x14ac:dyDescent="0.35">
      <c r="A69" s="35">
        <v>13</v>
      </c>
      <c r="B69" s="15" t="s">
        <v>128</v>
      </c>
      <c r="C69" s="16" t="s">
        <v>109</v>
      </c>
      <c r="D69" s="36" t="s">
        <v>129</v>
      </c>
      <c r="E69" s="18">
        <v>8</v>
      </c>
      <c r="F69" s="36" t="s">
        <v>20</v>
      </c>
      <c r="G69" s="37">
        <v>14276.8</v>
      </c>
      <c r="H69" s="11">
        <f t="shared" si="8"/>
        <v>114214.39999999999</v>
      </c>
      <c r="I69" s="17" t="s">
        <v>117</v>
      </c>
      <c r="L69" s="39"/>
    </row>
    <row r="70" spans="1:12" s="38" customFormat="1" ht="15.5" x14ac:dyDescent="0.35">
      <c r="A70" s="35">
        <v>14</v>
      </c>
      <c r="B70" s="15" t="s">
        <v>128</v>
      </c>
      <c r="C70" s="16" t="s">
        <v>109</v>
      </c>
      <c r="D70" s="36" t="s">
        <v>130</v>
      </c>
      <c r="E70" s="18">
        <v>13</v>
      </c>
      <c r="F70" s="36" t="s">
        <v>20</v>
      </c>
      <c r="G70" s="37">
        <v>21419.599999999999</v>
      </c>
      <c r="H70" s="11">
        <f t="shared" si="8"/>
        <v>278454.8</v>
      </c>
      <c r="I70" s="17" t="s">
        <v>117</v>
      </c>
      <c r="L70" s="39"/>
    </row>
    <row r="71" spans="1:12" s="38" customFormat="1" ht="15.5" x14ac:dyDescent="0.35">
      <c r="A71" s="1">
        <v>15</v>
      </c>
      <c r="B71" s="15" t="s">
        <v>131</v>
      </c>
      <c r="C71" s="16" t="s">
        <v>110</v>
      </c>
      <c r="D71" s="36" t="s">
        <v>132</v>
      </c>
      <c r="E71" s="18">
        <v>10</v>
      </c>
      <c r="F71" s="36" t="s">
        <v>20</v>
      </c>
      <c r="G71" s="37">
        <v>24098.2</v>
      </c>
      <c r="H71" s="11">
        <f t="shared" ref="H71:H77" si="9">E71*G71</f>
        <v>240982</v>
      </c>
      <c r="I71" s="17" t="s">
        <v>117</v>
      </c>
      <c r="L71" s="39"/>
    </row>
    <row r="72" spans="1:12" s="38" customFormat="1" ht="15.5" x14ac:dyDescent="0.35">
      <c r="A72" s="35">
        <v>16</v>
      </c>
      <c r="B72" s="15" t="s">
        <v>137</v>
      </c>
      <c r="C72" s="16" t="s">
        <v>110</v>
      </c>
      <c r="D72" s="15" t="s">
        <v>140</v>
      </c>
      <c r="E72" s="18">
        <v>5</v>
      </c>
      <c r="F72" s="36" t="s">
        <v>20</v>
      </c>
      <c r="G72" s="37">
        <v>353483.03</v>
      </c>
      <c r="H72" s="40">
        <f t="shared" si="9"/>
        <v>1767415.1500000001</v>
      </c>
      <c r="I72" s="17" t="s">
        <v>133</v>
      </c>
      <c r="L72" s="39"/>
    </row>
    <row r="73" spans="1:12" s="38" customFormat="1" ht="15.5" x14ac:dyDescent="0.35">
      <c r="A73" s="35">
        <v>17</v>
      </c>
      <c r="B73" s="15" t="s">
        <v>137</v>
      </c>
      <c r="C73" s="16" t="s">
        <v>110</v>
      </c>
      <c r="D73" s="15" t="s">
        <v>141</v>
      </c>
      <c r="E73" s="18">
        <v>1</v>
      </c>
      <c r="F73" s="36" t="s">
        <v>20</v>
      </c>
      <c r="G73" s="37">
        <v>137804.46</v>
      </c>
      <c r="H73" s="40">
        <f t="shared" si="9"/>
        <v>137804.46</v>
      </c>
      <c r="I73" s="17" t="s">
        <v>133</v>
      </c>
      <c r="L73" s="39"/>
    </row>
    <row r="74" spans="1:12" s="38" customFormat="1" ht="15.5" x14ac:dyDescent="0.35">
      <c r="A74" s="1">
        <v>18</v>
      </c>
      <c r="B74" s="15" t="s">
        <v>138</v>
      </c>
      <c r="C74" s="16" t="s">
        <v>110</v>
      </c>
      <c r="D74" s="15" t="s">
        <v>139</v>
      </c>
      <c r="E74" s="18">
        <v>3</v>
      </c>
      <c r="F74" s="36" t="s">
        <v>20</v>
      </c>
      <c r="G74" s="37">
        <v>35622.300000000003</v>
      </c>
      <c r="H74" s="40">
        <f t="shared" si="9"/>
        <v>106866.90000000001</v>
      </c>
      <c r="I74" s="17" t="s">
        <v>133</v>
      </c>
      <c r="L74" s="39"/>
    </row>
    <row r="75" spans="1:12" s="38" customFormat="1" ht="15.5" x14ac:dyDescent="0.35">
      <c r="A75" s="35">
        <v>19</v>
      </c>
      <c r="B75" s="15" t="s">
        <v>142</v>
      </c>
      <c r="C75" s="16" t="s">
        <v>110</v>
      </c>
      <c r="D75" s="15" t="s">
        <v>142</v>
      </c>
      <c r="E75" s="18">
        <v>6</v>
      </c>
      <c r="F75" s="36" t="s">
        <v>20</v>
      </c>
      <c r="G75" s="37">
        <v>2024.1</v>
      </c>
      <c r="H75" s="40">
        <f t="shared" si="9"/>
        <v>12144.599999999999</v>
      </c>
      <c r="I75" s="17" t="s">
        <v>133</v>
      </c>
      <c r="L75" s="39"/>
    </row>
    <row r="76" spans="1:12" s="38" customFormat="1" ht="15.5" x14ac:dyDescent="0.35">
      <c r="A76" s="35">
        <v>20</v>
      </c>
      <c r="B76" s="15" t="s">
        <v>143</v>
      </c>
      <c r="C76" s="16" t="s">
        <v>110</v>
      </c>
      <c r="D76" s="15" t="s">
        <v>143</v>
      </c>
      <c r="E76" s="18">
        <v>3</v>
      </c>
      <c r="F76" s="36" t="s">
        <v>20</v>
      </c>
      <c r="G76" s="37">
        <v>135329.46</v>
      </c>
      <c r="H76" s="40">
        <f t="shared" si="9"/>
        <v>405988.38</v>
      </c>
      <c r="I76" s="17" t="s">
        <v>133</v>
      </c>
      <c r="L76" s="39"/>
    </row>
    <row r="77" spans="1:12" s="38" customFormat="1" ht="15.5" x14ac:dyDescent="0.35">
      <c r="A77" s="1">
        <v>21</v>
      </c>
      <c r="B77" s="15" t="s">
        <v>144</v>
      </c>
      <c r="C77" s="16" t="s">
        <v>110</v>
      </c>
      <c r="D77" s="15" t="s">
        <v>144</v>
      </c>
      <c r="E77" s="18">
        <v>1</v>
      </c>
      <c r="F77" s="36" t="s">
        <v>20</v>
      </c>
      <c r="G77" s="37">
        <v>403803.57</v>
      </c>
      <c r="H77" s="40">
        <f t="shared" si="9"/>
        <v>403803.57</v>
      </c>
      <c r="I77" s="17" t="s">
        <v>133</v>
      </c>
      <c r="L77" s="39"/>
    </row>
    <row r="78" spans="1:12" s="38" customFormat="1" ht="15.5" x14ac:dyDescent="0.35">
      <c r="A78" s="1">
        <v>22</v>
      </c>
      <c r="B78" s="15" t="s">
        <v>169</v>
      </c>
      <c r="C78" s="16" t="s">
        <v>108</v>
      </c>
      <c r="D78" s="15" t="s">
        <v>169</v>
      </c>
      <c r="E78" s="18">
        <v>34</v>
      </c>
      <c r="F78" s="36" t="s">
        <v>20</v>
      </c>
      <c r="G78" s="37">
        <v>10000</v>
      </c>
      <c r="H78" s="40">
        <f>G78*E78</f>
        <v>340000</v>
      </c>
      <c r="I78" s="17" t="s">
        <v>154</v>
      </c>
      <c r="L78" s="39"/>
    </row>
    <row r="79" spans="1:12" ht="15" customHeight="1" x14ac:dyDescent="0.35">
      <c r="A79" s="48" t="s">
        <v>9</v>
      </c>
      <c r="B79" s="50"/>
      <c r="C79" s="7" t="s">
        <v>10</v>
      </c>
      <c r="D79" s="7" t="s">
        <v>10</v>
      </c>
      <c r="E79" s="7" t="s">
        <v>10</v>
      </c>
      <c r="F79" s="7"/>
      <c r="G79" s="4" t="s">
        <v>10</v>
      </c>
      <c r="H79" s="5">
        <f>SUM(H57:H78)</f>
        <v>4820717.3600000003</v>
      </c>
      <c r="I79" s="9"/>
    </row>
    <row r="80" spans="1:12" ht="15" customHeight="1" x14ac:dyDescent="0.35">
      <c r="A80" s="48" t="s">
        <v>11</v>
      </c>
      <c r="B80" s="49"/>
      <c r="C80" s="49"/>
      <c r="D80" s="49"/>
      <c r="E80" s="49"/>
      <c r="F80" s="49"/>
      <c r="G80" s="49"/>
      <c r="H80" s="49"/>
      <c r="I80" s="9"/>
    </row>
    <row r="81" spans="1:36" ht="15" customHeight="1" x14ac:dyDescent="0.35">
      <c r="A81" s="48" t="s">
        <v>12</v>
      </c>
      <c r="B81" s="50"/>
      <c r="C81" s="1" t="s">
        <v>10</v>
      </c>
      <c r="D81" s="1" t="s">
        <v>10</v>
      </c>
      <c r="E81" s="1" t="s">
        <v>10</v>
      </c>
      <c r="F81" s="1"/>
      <c r="G81" s="6" t="s">
        <v>10</v>
      </c>
      <c r="H81" s="3">
        <v>0</v>
      </c>
      <c r="I81" s="9"/>
    </row>
    <row r="82" spans="1:36" ht="15" customHeight="1" x14ac:dyDescent="0.35">
      <c r="A82" s="48" t="s">
        <v>13</v>
      </c>
      <c r="B82" s="49"/>
      <c r="C82" s="49"/>
      <c r="D82" s="49"/>
      <c r="E82" s="49"/>
      <c r="F82" s="49"/>
      <c r="G82" s="49"/>
      <c r="H82" s="49"/>
      <c r="I82" s="50"/>
    </row>
    <row r="83" spans="1:36" ht="28" x14ac:dyDescent="0.35">
      <c r="A83" s="1">
        <v>1</v>
      </c>
      <c r="B83" s="1" t="s">
        <v>103</v>
      </c>
      <c r="C83" s="22" t="s">
        <v>104</v>
      </c>
      <c r="D83" s="1" t="s">
        <v>103</v>
      </c>
      <c r="E83" s="24">
        <v>1</v>
      </c>
      <c r="F83" s="24" t="s">
        <v>73</v>
      </c>
      <c r="G83" s="25"/>
      <c r="H83" s="25">
        <v>71428.570000000007</v>
      </c>
      <c r="I83" s="23" t="s">
        <v>28</v>
      </c>
      <c r="AI83" s="30"/>
      <c r="AJ83" s="30"/>
    </row>
    <row r="84" spans="1:36" s="30" customFormat="1" ht="28" x14ac:dyDescent="0.35">
      <c r="A84" s="1">
        <v>2</v>
      </c>
      <c r="B84" s="1" t="s">
        <v>71</v>
      </c>
      <c r="C84" s="22" t="s">
        <v>72</v>
      </c>
      <c r="D84" s="23" t="s">
        <v>71</v>
      </c>
      <c r="E84" s="24">
        <v>1</v>
      </c>
      <c r="F84" s="24" t="s">
        <v>73</v>
      </c>
      <c r="G84" s="25"/>
      <c r="H84" s="25">
        <v>94642.86</v>
      </c>
      <c r="I84" s="23" t="s">
        <v>44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30" customFormat="1" ht="28" x14ac:dyDescent="0.35">
      <c r="A85" s="1">
        <v>3</v>
      </c>
      <c r="B85" s="27" t="s">
        <v>80</v>
      </c>
      <c r="C85" s="22" t="s">
        <v>81</v>
      </c>
      <c r="D85" s="27" t="s">
        <v>80</v>
      </c>
      <c r="E85" s="26">
        <v>1</v>
      </c>
      <c r="F85" s="26" t="s">
        <v>73</v>
      </c>
      <c r="G85" s="6"/>
      <c r="H85" s="6">
        <v>1022800</v>
      </c>
      <c r="I85" s="1" t="s">
        <v>44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19" customFormat="1" ht="28" x14ac:dyDescent="0.35">
      <c r="A86" s="1">
        <v>4</v>
      </c>
      <c r="B86" s="1" t="s">
        <v>82</v>
      </c>
      <c r="C86" s="22" t="s">
        <v>77</v>
      </c>
      <c r="D86" s="23" t="s">
        <v>83</v>
      </c>
      <c r="E86" s="24">
        <v>1</v>
      </c>
      <c r="F86" s="24" t="s">
        <v>73</v>
      </c>
      <c r="G86" s="25"/>
      <c r="H86" s="25">
        <v>1436870</v>
      </c>
      <c r="I86" s="23" t="s">
        <v>44</v>
      </c>
    </row>
    <row r="87" spans="1:36" ht="28" x14ac:dyDescent="0.35">
      <c r="A87" s="1">
        <v>5</v>
      </c>
      <c r="B87" s="1" t="s">
        <v>84</v>
      </c>
      <c r="C87" s="22" t="s">
        <v>77</v>
      </c>
      <c r="D87" s="23" t="s">
        <v>85</v>
      </c>
      <c r="E87" s="24">
        <v>1</v>
      </c>
      <c r="F87" s="24" t="s">
        <v>73</v>
      </c>
      <c r="G87" s="25"/>
      <c r="H87" s="25">
        <v>84000</v>
      </c>
      <c r="I87" s="23" t="s">
        <v>44</v>
      </c>
    </row>
    <row r="88" spans="1:36" ht="28" x14ac:dyDescent="0.35">
      <c r="A88" s="1">
        <v>6</v>
      </c>
      <c r="B88" s="27" t="s">
        <v>105</v>
      </c>
      <c r="C88" s="22" t="s">
        <v>106</v>
      </c>
      <c r="D88" s="27" t="s">
        <v>107</v>
      </c>
      <c r="E88" s="26">
        <v>1</v>
      </c>
      <c r="F88" s="26" t="s">
        <v>73</v>
      </c>
      <c r="G88" s="6"/>
      <c r="H88" s="6">
        <v>1758476.07</v>
      </c>
      <c r="I88" s="1" t="s">
        <v>86</v>
      </c>
    </row>
    <row r="89" spans="1:36" ht="28" x14ac:dyDescent="0.35">
      <c r="A89" s="1">
        <v>7</v>
      </c>
      <c r="B89" s="27" t="s">
        <v>111</v>
      </c>
      <c r="C89" s="22" t="s">
        <v>112</v>
      </c>
      <c r="D89" s="27" t="s">
        <v>113</v>
      </c>
      <c r="E89" s="26">
        <v>1</v>
      </c>
      <c r="F89" s="26" t="s">
        <v>73</v>
      </c>
      <c r="G89" s="6"/>
      <c r="H89" s="6">
        <v>1499091.43</v>
      </c>
      <c r="I89" s="1" t="s">
        <v>86</v>
      </c>
    </row>
    <row r="90" spans="1:36" ht="42" x14ac:dyDescent="0.35">
      <c r="A90" s="1">
        <v>8</v>
      </c>
      <c r="B90" s="27" t="s">
        <v>114</v>
      </c>
      <c r="C90" s="22" t="s">
        <v>112</v>
      </c>
      <c r="D90" s="27" t="s">
        <v>115</v>
      </c>
      <c r="E90" s="26">
        <v>1</v>
      </c>
      <c r="F90" s="26" t="s">
        <v>73</v>
      </c>
      <c r="G90" s="6"/>
      <c r="H90" s="6">
        <v>837720</v>
      </c>
      <c r="I90" s="1" t="s">
        <v>86</v>
      </c>
    </row>
    <row r="91" spans="1:36" ht="28" x14ac:dyDescent="0.35">
      <c r="A91" s="1">
        <v>9</v>
      </c>
      <c r="B91" s="27" t="s">
        <v>116</v>
      </c>
      <c r="C91" s="22" t="s">
        <v>77</v>
      </c>
      <c r="D91" s="27" t="s">
        <v>118</v>
      </c>
      <c r="E91" s="26">
        <v>1</v>
      </c>
      <c r="F91" s="26" t="s">
        <v>73</v>
      </c>
      <c r="G91" s="6"/>
      <c r="H91" s="6">
        <v>335463</v>
      </c>
      <c r="I91" s="1" t="s">
        <v>117</v>
      </c>
    </row>
    <row r="92" spans="1:36" ht="42" x14ac:dyDescent="0.35">
      <c r="A92" s="1">
        <v>10</v>
      </c>
      <c r="B92" s="27" t="s">
        <v>119</v>
      </c>
      <c r="C92" s="22" t="s">
        <v>77</v>
      </c>
      <c r="D92" s="27" t="s">
        <v>120</v>
      </c>
      <c r="E92" s="26">
        <v>1</v>
      </c>
      <c r="F92" s="26" t="s">
        <v>73</v>
      </c>
      <c r="G92" s="6"/>
      <c r="H92" s="6">
        <v>45600</v>
      </c>
      <c r="I92" s="1" t="s">
        <v>117</v>
      </c>
    </row>
    <row r="93" spans="1:36" ht="42" x14ac:dyDescent="0.35">
      <c r="A93" s="1">
        <v>11</v>
      </c>
      <c r="B93" s="27" t="s">
        <v>121</v>
      </c>
      <c r="C93" s="22" t="s">
        <v>77</v>
      </c>
      <c r="D93" s="27" t="s">
        <v>120</v>
      </c>
      <c r="E93" s="26">
        <v>1</v>
      </c>
      <c r="F93" s="26" t="s">
        <v>73</v>
      </c>
      <c r="G93" s="6"/>
      <c r="H93" s="6">
        <v>38000</v>
      </c>
      <c r="I93" s="1" t="s">
        <v>117</v>
      </c>
    </row>
    <row r="94" spans="1:36" ht="70" x14ac:dyDescent="0.35">
      <c r="A94" s="1">
        <v>12</v>
      </c>
      <c r="B94" s="41" t="s">
        <v>134</v>
      </c>
      <c r="C94" s="14" t="s">
        <v>110</v>
      </c>
      <c r="D94" s="41" t="s">
        <v>134</v>
      </c>
      <c r="E94" s="42">
        <v>1</v>
      </c>
      <c r="F94" s="43" t="s">
        <v>73</v>
      </c>
      <c r="G94" s="44"/>
      <c r="H94" s="11">
        <v>178571.4</v>
      </c>
      <c r="I94" s="12" t="s">
        <v>133</v>
      </c>
    </row>
    <row r="95" spans="1:36" ht="28" x14ac:dyDescent="0.35">
      <c r="A95" s="1">
        <v>13</v>
      </c>
      <c r="B95" s="41" t="s">
        <v>135</v>
      </c>
      <c r="C95" s="14" t="s">
        <v>77</v>
      </c>
      <c r="D95" s="41" t="s">
        <v>136</v>
      </c>
      <c r="E95" s="42">
        <v>1</v>
      </c>
      <c r="F95" s="43" t="s">
        <v>73</v>
      </c>
      <c r="G95" s="44"/>
      <c r="H95" s="11">
        <v>83571.399999999994</v>
      </c>
      <c r="I95" s="12" t="s">
        <v>133</v>
      </c>
    </row>
    <row r="96" spans="1:36" ht="28" x14ac:dyDescent="0.35">
      <c r="A96" s="1">
        <v>14</v>
      </c>
      <c r="B96" s="41" t="s">
        <v>150</v>
      </c>
      <c r="C96" s="14" t="s">
        <v>151</v>
      </c>
      <c r="D96" s="41" t="s">
        <v>150</v>
      </c>
      <c r="E96" s="42">
        <v>1</v>
      </c>
      <c r="F96" s="43" t="s">
        <v>73</v>
      </c>
      <c r="G96" s="44"/>
      <c r="H96" s="11">
        <v>53483652</v>
      </c>
      <c r="I96" s="12" t="s">
        <v>149</v>
      </c>
    </row>
    <row r="97" spans="1:9" x14ac:dyDescent="0.35">
      <c r="A97" s="48" t="s">
        <v>14</v>
      </c>
      <c r="B97" s="50"/>
      <c r="C97" s="7" t="s">
        <v>10</v>
      </c>
      <c r="D97" s="7" t="s">
        <v>10</v>
      </c>
      <c r="E97" s="7" t="s">
        <v>10</v>
      </c>
      <c r="F97" s="7"/>
      <c r="G97" s="4" t="s">
        <v>10</v>
      </c>
      <c r="H97" s="5">
        <f>H83+H84+H85+H86+H87+H88+H89+H90+H91+H92+H93+H94+H95+H96</f>
        <v>60969886.730000004</v>
      </c>
      <c r="I97" s="9"/>
    </row>
    <row r="98" spans="1:9" x14ac:dyDescent="0.35">
      <c r="A98" s="48" t="s">
        <v>74</v>
      </c>
      <c r="B98" s="50"/>
      <c r="C98" s="7" t="s">
        <v>10</v>
      </c>
      <c r="D98" s="7" t="s">
        <v>10</v>
      </c>
      <c r="E98" s="7" t="s">
        <v>10</v>
      </c>
      <c r="F98" s="7"/>
      <c r="G98" s="4" t="s">
        <v>10</v>
      </c>
      <c r="H98" s="5">
        <f>H97+H81+H79</f>
        <v>65790604.090000004</v>
      </c>
      <c r="I98" s="9"/>
    </row>
    <row r="99" spans="1:9" x14ac:dyDescent="0.35">
      <c r="A99" s="48" t="s">
        <v>75</v>
      </c>
      <c r="B99" s="50"/>
      <c r="C99" s="7" t="s">
        <v>10</v>
      </c>
      <c r="D99" s="7" t="s">
        <v>10</v>
      </c>
      <c r="E99" s="7" t="s">
        <v>10</v>
      </c>
      <c r="F99" s="7"/>
      <c r="G99" s="4" t="s">
        <v>10</v>
      </c>
      <c r="H99" s="5">
        <f>H98+H54</f>
        <v>146075999.72</v>
      </c>
      <c r="I99" s="9"/>
    </row>
    <row r="100" spans="1:9" x14ac:dyDescent="0.35">
      <c r="A100" s="19"/>
      <c r="B100" s="19"/>
      <c r="C100" s="19"/>
      <c r="D100" s="19"/>
      <c r="E100" s="19"/>
      <c r="F100" s="19"/>
      <c r="G100" s="20"/>
      <c r="H100" s="21"/>
      <c r="I100" s="34"/>
    </row>
  </sheetData>
  <sheetProtection formatCells="0" formatColumns="0" formatRows="0" insertColumns="0" insertRows="0" insertHyperlinks="0" deleteColumns="0" deleteRows="0" sort="0" autoFilter="0" pivotTables="0"/>
  <autoFilter ref="A7:J54" xr:uid="{00000000-0009-0000-0000-000000000000}"/>
  <mergeCells count="23">
    <mergeCell ref="A53:B53"/>
    <mergeCell ref="A54:B54"/>
    <mergeCell ref="A3:H3"/>
    <mergeCell ref="A4:H4"/>
    <mergeCell ref="D5:E5"/>
    <mergeCell ref="A10:I10"/>
    <mergeCell ref="A9:I9"/>
    <mergeCell ref="A46:B46"/>
    <mergeCell ref="A47:H47"/>
    <mergeCell ref="A49:B49"/>
    <mergeCell ref="A50:I50"/>
    <mergeCell ref="B27:D27"/>
    <mergeCell ref="B34:D34"/>
    <mergeCell ref="B39:D39"/>
    <mergeCell ref="A82:I82"/>
    <mergeCell ref="A97:B97"/>
    <mergeCell ref="A98:B98"/>
    <mergeCell ref="A99:B99"/>
    <mergeCell ref="A55:I55"/>
    <mergeCell ref="A56:I56"/>
    <mergeCell ref="A79:B79"/>
    <mergeCell ref="A80:H80"/>
    <mergeCell ref="A81:B81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2019-12-31T05:59:01Z</dcterms:modified>
</cp:coreProperties>
</file>