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2019'!$A$2:$L$691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75" i="7" l="1"/>
  <c r="H574" i="7"/>
  <c r="H573" i="7"/>
  <c r="H572" i="7"/>
  <c r="H571" i="7" l="1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141" i="7" l="1"/>
  <c r="H140" i="7"/>
  <c r="H139" i="7"/>
  <c r="H138" i="7"/>
  <c r="H137" i="7"/>
  <c r="H136" i="7"/>
  <c r="H135" i="7"/>
  <c r="H134" i="7"/>
  <c r="H556" i="7" l="1"/>
  <c r="H555" i="7"/>
  <c r="H133" i="7" l="1"/>
  <c r="H132" i="7"/>
  <c r="H131" i="7"/>
  <c r="H130" i="7"/>
  <c r="H129" i="7"/>
  <c r="H128" i="7"/>
  <c r="H127" i="7"/>
  <c r="H554" i="7" l="1"/>
  <c r="I605" i="7" l="1"/>
  <c r="H606" i="7"/>
  <c r="H553" i="7" l="1"/>
  <c r="I604" i="7"/>
  <c r="H201" i="7" l="1"/>
  <c r="H552" i="7" l="1"/>
  <c r="H551" i="7" l="1"/>
  <c r="H550" i="7"/>
  <c r="H549" i="7"/>
  <c r="H546" i="7" l="1"/>
  <c r="H547" i="7"/>
  <c r="H548" i="7" l="1"/>
  <c r="H545" i="7"/>
  <c r="H544" i="7"/>
  <c r="H543" i="7"/>
  <c r="I542" i="7" l="1"/>
  <c r="H542" i="7"/>
  <c r="I541" i="7" l="1"/>
  <c r="H541" i="7"/>
  <c r="I540" i="7"/>
  <c r="H540" i="7"/>
  <c r="I539" i="7" l="1"/>
  <c r="I538" i="7"/>
  <c r="I537" i="7"/>
  <c r="I536" i="7"/>
  <c r="I535" i="7"/>
  <c r="I534" i="7"/>
  <c r="H539" i="7" l="1"/>
  <c r="H538" i="7"/>
  <c r="H537" i="7"/>
  <c r="H536" i="7"/>
  <c r="H535" i="7"/>
  <c r="H534" i="7"/>
  <c r="I603" i="7" l="1"/>
  <c r="I602" i="7" l="1"/>
  <c r="I601" i="7" l="1"/>
  <c r="I600" i="7"/>
  <c r="I599" i="7"/>
  <c r="I598" i="7"/>
  <c r="I597" i="7"/>
  <c r="I533" i="7" l="1"/>
  <c r="H533" i="7"/>
  <c r="I532" i="7" l="1"/>
  <c r="H532" i="7"/>
  <c r="I531" i="7" l="1"/>
  <c r="I530" i="7"/>
  <c r="H530" i="7"/>
  <c r="I529" i="7" l="1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I501" i="7"/>
  <c r="H501" i="7"/>
  <c r="I500" i="7"/>
  <c r="H500" i="7"/>
  <c r="I499" i="7"/>
  <c r="H499" i="7"/>
  <c r="I596" i="7" l="1"/>
  <c r="I595" i="7"/>
  <c r="I498" i="7"/>
  <c r="H498" i="7"/>
  <c r="I497" i="7"/>
  <c r="H497" i="7"/>
  <c r="I496" i="7"/>
  <c r="H496" i="7"/>
  <c r="I495" i="7"/>
  <c r="H495" i="7"/>
  <c r="I594" i="7"/>
  <c r="I593" i="7" l="1"/>
  <c r="J72" i="7" l="1"/>
  <c r="K72" i="7"/>
  <c r="J73" i="7"/>
  <c r="K73" i="7"/>
  <c r="J74" i="7"/>
  <c r="K74" i="7"/>
  <c r="J117" i="7"/>
  <c r="K117" i="7"/>
  <c r="K123" i="7" s="1"/>
  <c r="J118" i="7"/>
  <c r="J124" i="7" s="1"/>
  <c r="J130" i="7" s="1"/>
  <c r="K118" i="7"/>
  <c r="K124" i="7" s="1"/>
  <c r="J119" i="7"/>
  <c r="J125" i="7" s="1"/>
  <c r="J131" i="7" s="1"/>
  <c r="K119" i="7"/>
  <c r="K125" i="7" s="1"/>
  <c r="J120" i="7"/>
  <c r="J126" i="7" s="1"/>
  <c r="J132" i="7" s="1"/>
  <c r="K120" i="7"/>
  <c r="K126" i="7" s="1"/>
  <c r="J121" i="7"/>
  <c r="J127" i="7" s="1"/>
  <c r="J133" i="7" s="1"/>
  <c r="K121" i="7"/>
  <c r="J122" i="7"/>
  <c r="J128" i="7" s="1"/>
  <c r="K122" i="7"/>
  <c r="J123" i="7"/>
  <c r="J129" i="7" s="1"/>
  <c r="J177" i="7"/>
  <c r="J179" i="7" s="1"/>
  <c r="K177" i="7"/>
  <c r="K179" i="7" s="1"/>
  <c r="J178" i="7"/>
  <c r="J180" i="7" s="1"/>
  <c r="K178" i="7"/>
  <c r="J209" i="7"/>
  <c r="J210" i="7" s="1"/>
  <c r="K209" i="7"/>
  <c r="K210" i="7" s="1"/>
  <c r="L209" i="7"/>
  <c r="L210" i="7" s="1"/>
  <c r="J579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78" i="7" l="1"/>
  <c r="K211" i="7"/>
  <c r="I493" i="7"/>
  <c r="H493" i="7"/>
  <c r="I492" i="7" l="1"/>
  <c r="H492" i="7"/>
  <c r="I491" i="7" l="1"/>
  <c r="H491" i="7"/>
  <c r="I490" i="7" l="1"/>
  <c r="H490" i="7"/>
  <c r="H399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89" i="7" l="1"/>
  <c r="H489" i="7"/>
  <c r="I488" i="7" l="1"/>
  <c r="H488" i="7"/>
  <c r="I591" i="7" l="1"/>
  <c r="I487" i="7"/>
  <c r="H487" i="7"/>
  <c r="H494" i="7"/>
  <c r="I486" i="7"/>
  <c r="H486" i="7"/>
  <c r="I485" i="7"/>
  <c r="H485" i="7"/>
  <c r="I484" i="7" l="1"/>
  <c r="H484" i="7"/>
  <c r="I483" i="7" l="1"/>
  <c r="H483" i="7"/>
  <c r="H155" i="7" l="1"/>
  <c r="H116" i="7"/>
  <c r="I592" i="7" l="1"/>
  <c r="I494" i="7"/>
  <c r="I482" i="7"/>
  <c r="H482" i="7"/>
  <c r="I481" i="7" l="1"/>
  <c r="H481" i="7"/>
  <c r="I480" i="7"/>
  <c r="H480" i="7"/>
  <c r="I479" i="7" l="1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95" i="7" l="1"/>
  <c r="I451" i="7" l="1"/>
  <c r="H451" i="7"/>
  <c r="I455" i="7"/>
  <c r="I454" i="7"/>
  <c r="H454" i="7"/>
  <c r="I453" i="7"/>
  <c r="H453" i="7"/>
  <c r="I452" i="7"/>
  <c r="H455" i="7"/>
  <c r="H452" i="7"/>
  <c r="I450" i="7" l="1"/>
  <c r="H450" i="7"/>
  <c r="I449" i="7"/>
  <c r="H449" i="7"/>
  <c r="I448" i="7"/>
  <c r="H448" i="7"/>
  <c r="I447" i="7"/>
  <c r="H447" i="7"/>
  <c r="I446" i="7" l="1"/>
  <c r="H446" i="7"/>
  <c r="I445" i="7" l="1"/>
  <c r="H445" i="7"/>
  <c r="H357" i="7"/>
  <c r="I444" i="7" l="1"/>
  <c r="H444" i="7"/>
  <c r="I590" i="7" l="1"/>
  <c r="I589" i="7" l="1"/>
  <c r="I443" i="7" l="1"/>
  <c r="H443" i="7"/>
  <c r="I442" i="7"/>
  <c r="H442" i="7"/>
  <c r="H94" i="7" l="1"/>
  <c r="I588" i="7" l="1"/>
  <c r="I441" i="7" l="1"/>
  <c r="H441" i="7"/>
  <c r="I440" i="7"/>
  <c r="H440" i="7"/>
  <c r="I439" i="7" l="1"/>
  <c r="H439" i="7"/>
  <c r="I438" i="7" l="1"/>
  <c r="H438" i="7"/>
  <c r="H437" i="7" l="1"/>
  <c r="H436" i="7"/>
  <c r="H435" i="7"/>
  <c r="I437" i="7"/>
  <c r="I436" i="7"/>
  <c r="I435" i="7"/>
  <c r="I434" i="7"/>
  <c r="H434" i="7"/>
  <c r="I433" i="7"/>
  <c r="H433" i="7"/>
  <c r="I432" i="7" l="1"/>
  <c r="H432" i="7"/>
  <c r="I431" i="7" l="1"/>
  <c r="H431" i="7"/>
  <c r="I430" i="7" l="1"/>
  <c r="H430" i="7"/>
  <c r="H92" i="7" l="1"/>
  <c r="H91" i="7"/>
  <c r="I586" i="7" l="1"/>
  <c r="H417" i="7" l="1"/>
  <c r="I429" i="7" l="1"/>
  <c r="H429" i="7"/>
  <c r="I428" i="7" l="1"/>
  <c r="H428" i="7"/>
  <c r="I587" i="7"/>
  <c r="I427" i="7"/>
  <c r="H427" i="7"/>
  <c r="I426" i="7"/>
  <c r="H426" i="7"/>
  <c r="I425" i="7"/>
  <c r="H425" i="7"/>
  <c r="I424" i="7"/>
  <c r="H424" i="7"/>
  <c r="I423" i="7"/>
  <c r="H423" i="7"/>
  <c r="H314" i="7" l="1"/>
  <c r="H315" i="7"/>
  <c r="H93" i="7"/>
  <c r="I258" i="7" l="1"/>
  <c r="I257" i="7"/>
  <c r="I256" i="7"/>
  <c r="I255" i="7"/>
  <c r="I254" i="7"/>
  <c r="I253" i="7"/>
  <c r="I252" i="7"/>
  <c r="I251" i="7"/>
  <c r="I250" i="7"/>
  <c r="I249" i="7"/>
  <c r="I248" i="7"/>
  <c r="I247" i="7"/>
  <c r="H313" i="7" l="1"/>
  <c r="H316" i="7"/>
  <c r="I422" i="7"/>
  <c r="H422" i="7"/>
  <c r="I421" i="7"/>
  <c r="H421" i="7"/>
  <c r="H90" i="7" l="1"/>
  <c r="H89" i="7"/>
  <c r="H88" i="7"/>
  <c r="H87" i="7"/>
  <c r="H86" i="7"/>
  <c r="H85" i="7"/>
  <c r="H84" i="7"/>
  <c r="H83" i="7"/>
  <c r="H205" i="7" l="1"/>
  <c r="H206" i="7"/>
  <c r="H207" i="7"/>
  <c r="H208" i="7"/>
  <c r="H209" i="7"/>
  <c r="H210" i="7"/>
  <c r="H211" i="7"/>
  <c r="H213" i="7"/>
  <c r="H214" i="7"/>
  <c r="H215" i="7"/>
  <c r="H216" i="7"/>
  <c r="H217" i="7"/>
  <c r="I420" i="7"/>
  <c r="H420" i="7"/>
  <c r="H80" i="7" l="1"/>
  <c r="H82" i="7"/>
  <c r="H81" i="7"/>
  <c r="H79" i="7"/>
  <c r="H78" i="7"/>
  <c r="H77" i="7"/>
  <c r="H76" i="7"/>
  <c r="E177" i="7"/>
  <c r="E178" i="7" s="1"/>
  <c r="E179" i="7" s="1"/>
  <c r="F177" i="7"/>
  <c r="F178" i="7" s="1"/>
  <c r="F179" i="7" s="1"/>
  <c r="H75" i="7" l="1"/>
  <c r="H419" i="7" l="1"/>
  <c r="H418" i="7"/>
  <c r="H416" i="7"/>
  <c r="H415" i="7"/>
  <c r="I419" i="7"/>
  <c r="I418" i="7"/>
  <c r="I417" i="7"/>
  <c r="I416" i="7"/>
  <c r="I415" i="7"/>
  <c r="H414" i="7"/>
  <c r="H413" i="7"/>
  <c r="H412" i="7"/>
  <c r="H411" i="7"/>
  <c r="H410" i="7"/>
  <c r="I414" i="7"/>
  <c r="I413" i="7"/>
  <c r="I412" i="7"/>
  <c r="I411" i="7"/>
  <c r="I410" i="7"/>
  <c r="I409" i="7"/>
  <c r="H409" i="7"/>
  <c r="I408" i="7"/>
  <c r="H408" i="7"/>
  <c r="I407" i="7"/>
  <c r="H407" i="7"/>
  <c r="I406" i="7" l="1"/>
  <c r="H406" i="7"/>
  <c r="I405" i="7"/>
  <c r="H405" i="7"/>
  <c r="I404" i="7"/>
  <c r="H404" i="7"/>
  <c r="I403" i="7" l="1"/>
  <c r="H403" i="7"/>
  <c r="I402" i="7"/>
  <c r="H402" i="7"/>
  <c r="I401" i="7"/>
  <c r="H401" i="7"/>
  <c r="I400" i="7"/>
  <c r="H400" i="7"/>
  <c r="I399" i="7"/>
  <c r="I398" i="7"/>
  <c r="H398" i="7"/>
  <c r="I397" i="7"/>
  <c r="H397" i="7"/>
  <c r="I396" i="7"/>
  <c r="H396" i="7"/>
  <c r="I395" i="7" l="1"/>
  <c r="H395" i="7"/>
  <c r="I394" i="7"/>
  <c r="H394" i="7"/>
  <c r="I393" i="7" l="1"/>
  <c r="H393" i="7"/>
  <c r="I392" i="7"/>
  <c r="H392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91" i="7"/>
  <c r="H391" i="7"/>
  <c r="H71" i="7" l="1"/>
  <c r="H70" i="7"/>
  <c r="H69" i="7"/>
  <c r="H242" i="7" l="1"/>
  <c r="I176" i="7"/>
  <c r="I178" i="7" s="1"/>
  <c r="I180" i="7" s="1"/>
  <c r="I182" i="7" s="1"/>
  <c r="I184" i="7" s="1"/>
  <c r="I186" i="7" s="1"/>
  <c r="I175" i="7"/>
  <c r="I177" i="7" s="1"/>
  <c r="I179" i="7" s="1"/>
  <c r="I181" i="7" s="1"/>
  <c r="I183" i="7" s="1"/>
  <c r="I185" i="7" s="1"/>
  <c r="H68" i="7"/>
  <c r="H67" i="7"/>
  <c r="H66" i="7"/>
  <c r="I187" i="7" l="1"/>
  <c r="I191" i="7" s="1"/>
  <c r="I189" i="7"/>
  <c r="I188" i="7"/>
  <c r="I190" i="7"/>
  <c r="I328" i="7"/>
  <c r="I389" i="7" l="1"/>
  <c r="H389" i="7"/>
  <c r="I388" i="7"/>
  <c r="H388" i="7"/>
  <c r="I390" i="7"/>
  <c r="I387" i="7"/>
  <c r="I386" i="7"/>
  <c r="I385" i="7"/>
  <c r="I384" i="7"/>
  <c r="I383" i="7"/>
  <c r="I382" i="7"/>
  <c r="I381" i="7"/>
  <c r="H380" i="7"/>
  <c r="H379" i="7"/>
  <c r="H378" i="7"/>
  <c r="H377" i="7"/>
  <c r="H390" i="7"/>
  <c r="H387" i="7"/>
  <c r="H386" i="7"/>
  <c r="H385" i="7"/>
  <c r="H384" i="7"/>
  <c r="H383" i="7"/>
  <c r="H382" i="7"/>
  <c r="H381" i="7"/>
  <c r="I380" i="7" l="1"/>
  <c r="I379" i="7"/>
  <c r="I378" i="7"/>
  <c r="I377" i="7"/>
  <c r="I376" i="7"/>
  <c r="I375" i="7"/>
  <c r="I374" i="7"/>
  <c r="I373" i="7"/>
  <c r="I372" i="7"/>
  <c r="I371" i="7" l="1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154" i="7" s="1"/>
  <c r="I209" i="7"/>
  <c r="I208" i="7"/>
  <c r="I207" i="7"/>
  <c r="I206" i="7"/>
  <c r="I205" i="7"/>
  <c r="I95" i="7" l="1"/>
  <c r="I152" i="7"/>
  <c r="I115" i="7"/>
  <c r="I121" i="7" s="1"/>
  <c r="I127" i="7" s="1"/>
  <c r="I133" i="7" s="1"/>
  <c r="I139" i="7" s="1"/>
  <c r="I111" i="7"/>
  <c r="I117" i="7" s="1"/>
  <c r="I123" i="7" s="1"/>
  <c r="I129" i="7" s="1"/>
  <c r="I135" i="7" s="1"/>
  <c r="I141" i="7" s="1"/>
  <c r="I107" i="7"/>
  <c r="I103" i="7"/>
  <c r="I99" i="7"/>
  <c r="I105" i="7"/>
  <c r="I108" i="7"/>
  <c r="I114" i="7"/>
  <c r="I120" i="7" s="1"/>
  <c r="I126" i="7" s="1"/>
  <c r="I132" i="7" s="1"/>
  <c r="I138" i="7" s="1"/>
  <c r="I110" i="7"/>
  <c r="I106" i="7"/>
  <c r="I102" i="7"/>
  <c r="I98" i="7"/>
  <c r="I97" i="7"/>
  <c r="I96" i="7"/>
  <c r="I112" i="7"/>
  <c r="I118" i="7" s="1"/>
  <c r="I124" i="7" s="1"/>
  <c r="I130" i="7" s="1"/>
  <c r="I136" i="7" s="1"/>
  <c r="I100" i="7"/>
  <c r="I113" i="7"/>
  <c r="I119" i="7" s="1"/>
  <c r="I125" i="7" s="1"/>
  <c r="I131" i="7" s="1"/>
  <c r="I137" i="7" s="1"/>
  <c r="I109" i="7"/>
  <c r="I101" i="7"/>
  <c r="I104" i="7"/>
  <c r="I153" i="7"/>
  <c r="I116" i="7"/>
  <c r="I122" i="7" s="1"/>
  <c r="I128" i="7" s="1"/>
  <c r="I134" i="7" s="1"/>
  <c r="I140" i="7" s="1"/>
  <c r="I94" i="7"/>
  <c r="I151" i="7"/>
  <c r="I93" i="7"/>
  <c r="I92" i="7"/>
  <c r="I91" i="7"/>
  <c r="I150" i="7"/>
  <c r="I149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48" i="7"/>
  <c r="I72" i="7"/>
  <c r="I74" i="7"/>
  <c r="I73" i="7"/>
  <c r="I71" i="7"/>
  <c r="I70" i="7"/>
  <c r="I69" i="7"/>
  <c r="I68" i="7"/>
  <c r="I66" i="7"/>
  <c r="I67" i="7"/>
  <c r="I585" i="7"/>
  <c r="I147" i="7"/>
  <c r="H64" i="7"/>
  <c r="H142" i="7" s="1"/>
  <c r="I64" i="7" l="1"/>
  <c r="I65" i="7" s="1"/>
  <c r="H218" i="7"/>
  <c r="H576" i="7" s="1"/>
  <c r="H612" i="7"/>
  <c r="H613" i="7"/>
  <c r="D613" i="7"/>
  <c r="D661" i="7" s="1"/>
  <c r="F210" i="7"/>
  <c r="C205" i="7"/>
  <c r="C209" i="7" s="1"/>
  <c r="C210" i="7" s="1"/>
  <c r="F209" i="7"/>
  <c r="I614" i="7"/>
  <c r="E613" i="7"/>
  <c r="E614" i="7" s="1"/>
  <c r="F613" i="7"/>
  <c r="F614" i="7" s="1"/>
  <c r="B613" i="7"/>
  <c r="C613" i="7"/>
  <c r="B612" i="7"/>
  <c r="C612" i="7"/>
  <c r="D612" i="7"/>
  <c r="E612" i="7"/>
  <c r="F612" i="7"/>
  <c r="H689" i="7" l="1"/>
  <c r="I63" i="7"/>
  <c r="I62" i="7"/>
  <c r="I58" i="7"/>
  <c r="I54" i="7"/>
  <c r="I61" i="7"/>
  <c r="I57" i="7"/>
  <c r="I53" i="7"/>
  <c r="I60" i="7"/>
  <c r="I56" i="7"/>
  <c r="I55" i="7"/>
  <c r="I59" i="7"/>
  <c r="I52" i="7"/>
  <c r="I146" i="7"/>
  <c r="I42" i="7"/>
  <c r="I144" i="7"/>
  <c r="I49" i="7"/>
  <c r="I45" i="7"/>
  <c r="I145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84" i="7"/>
  <c r="I10" i="7"/>
  <c r="I6" i="7"/>
  <c r="I9" i="7"/>
  <c r="I12" i="7"/>
  <c r="I8" i="7"/>
  <c r="I11" i="7"/>
  <c r="I7" i="7"/>
  <c r="D659" i="7"/>
  <c r="D660" i="7"/>
  <c r="D657" i="7"/>
  <c r="D658" i="7"/>
  <c r="D655" i="7"/>
  <c r="D656" i="7"/>
  <c r="D654" i="7"/>
  <c r="D653" i="7"/>
  <c r="I583" i="7"/>
  <c r="I582" i="7"/>
  <c r="D639" i="7"/>
  <c r="D640" i="7"/>
  <c r="D631" i="7"/>
  <c r="D638" i="7"/>
  <c r="D637" i="7"/>
  <c r="D633" i="7"/>
  <c r="I578" i="7"/>
  <c r="I580" i="7"/>
  <c r="I581" i="7"/>
  <c r="I579" i="7"/>
  <c r="D632" i="7"/>
  <c r="H202" i="7" l="1"/>
  <c r="H690" i="7"/>
  <c r="H691" i="7" l="1"/>
</calcChain>
</file>

<file path=xl/comments1.xml><?xml version="1.0" encoding="utf-8"?>
<comments xmlns="http://schemas.openxmlformats.org/spreadsheetml/2006/main">
  <authors>
    <author>Автор</author>
  </authors>
  <commentList>
    <comment ref="B68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<sst xmlns="http://schemas.openxmlformats.org/spreadsheetml/2006/main" count="4726" uniqueCount="1155">
  <si>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</si>
  <si>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</si>
  <si>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</si>
  <si>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</si>
  <si>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</si>
  <si>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</si>
  <si>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</si>
  <si>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</si>
  <si>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</si>
  <si>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</si>
  <si>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</si>
  <si>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</si>
  <si>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</si>
  <si>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</si>
  <si>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</si>
  <si>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</si>
  <si>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</si>
  <si>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</si>
  <si>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</si>
  <si>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</si>
  <si>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</si>
  <si>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</si>
  <si>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</si>
  <si>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</si>
  <si>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</si>
  <si>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</si>
  <si>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</si>
  <si>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</si>
  <si>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</si>
  <si>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</si>
  <si>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</si>
  <si>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</si>
  <si>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</si>
  <si>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</si>
  <si>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</si>
  <si>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</si>
  <si>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</si>
  <si>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</si>
  <si>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</si>
  <si>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</si>
  <si>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</si>
  <si>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</si>
  <si>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</si>
  <si>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</si>
  <si>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</si>
  <si>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</si>
  <si>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</si>
  <si>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</si>
  <si>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</si>
  <si>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</si>
  <si>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</si>
  <si>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</si>
  <si>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</si>
  <si>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</si>
  <si>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</si>
  <si>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</si>
  <si>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</si>
  <si>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</si>
  <si>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</si>
  <si>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</si>
  <si>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</si>
  <si>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</si>
  <si>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</si>
  <si>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</si>
  <si>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</si>
  <si>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</si>
  <si>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</si>
  <si>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</si>
  <si>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</si>
  <si>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</si>
  <si>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</si>
  <si>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</si>
  <si>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</si>
  <si>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</si>
  <si>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</si>
  <si>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</si>
  <si>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</si>
  <si>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</si>
  <si>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</si>
  <si>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</si>
  <si>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</si>
  <si>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</si>
  <si>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</si>
  <si>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</si>
  <si>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</si>
  <si>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</si>
  <si>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</si>
  <si>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</si>
  <si>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</si>
  <si>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</si>
  <si>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</si>
  <si>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</si>
  <si>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</si>
  <si>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</si>
  <si>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</si>
  <si>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</si>
  <si>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</si>
  <si>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</si>
  <si>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</si>
  <si>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</si>
  <si>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</si>
  <si>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</si>
  <si>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</si>
  <si>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</si>
  <si>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</si>
  <si>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</si>
  <si>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</si>
  <si>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</si>
  <si>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</si>
  <si>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</si>
  <si>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</si>
  <si>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</si>
  <si>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</si>
  <si>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</si>
  <si>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</si>
  <si>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</si>
  <si>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</si>
  <si>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</si>
  <si>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</si>
  <si>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</si>
  <si>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</si>
  <si>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</si>
  <si>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</si>
  <si>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</si>
  <si>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</si>
  <si>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</si>
  <si>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</si>
  <si>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</si>
  <si>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</si>
  <si>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</si>
  <si>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</si>
  <si>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</si>
  <si>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</si>
  <si>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</si>
  <si>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</si>
  <si>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</si>
  <si>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</si>
  <si>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</si>
  <si>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</si>
  <si>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</si>
  <si>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</si>
  <si>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</si>
  <si>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</si>
  <si>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</si>
  <si>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</si>
  <si>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</si>
  <si>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</si>
  <si>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</si>
  <si>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</si>
  <si>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</si>
  <si>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</si>
  <si>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</si>
  <si>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</si>
  <si>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</si>
  <si>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</si>
  <si>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</si>
  <si>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</si>
  <si>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</si>
  <si>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</si>
  <si>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</si>
  <si>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</si>
  <si>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</si>
  <si>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</si>
  <si>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</si>
  <si>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</si>
  <si>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</si>
  <si>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</si>
  <si>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</si>
  <si>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</si>
  <si>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</si>
  <si>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</si>
  <si>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</si>
  <si>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</si>
  <si>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</si>
  <si>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</si>
  <si>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</si>
  <si>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</si>
  <si>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</si>
  <si>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</si>
  <si>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</si>
  <si>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</si>
  <si>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</si>
  <si>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</si>
  <si>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</si>
  <si>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</si>
  <si>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</si>
  <si>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</si>
  <si>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</si>
  <si>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</si>
  <si>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</si>
  <si>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</si>
  <si>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</si>
  <si>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</si>
  <si>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</si>
  <si>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</si>
  <si>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</si>
  <si>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</si>
  <si>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</si>
  <si>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</si>
  <si>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</si>
  <si>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</si>
  <si>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</si>
  <si>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</si>
  <si>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</si>
  <si>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</si>
  <si>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</si>
  <si>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</si>
  <si>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</si>
  <si>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</si>
  <si>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</si>
  <si>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</si>
  <si>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</si>
  <si>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</si>
  <si>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</si>
  <si>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</si>
  <si>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</si>
  <si>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</si>
  <si>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</si>
  <si>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</si>
  <si>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</si>
  <si>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</si>
  <si>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</si>
  <si>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</si>
  <si>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</si>
  <si>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</si>
  <si>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</si>
  <si>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</si>
  <si>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</si>
  <si>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</si>
  <si>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</si>
  <si>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</si>
  <si>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</si>
  <si>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</si>
  <si>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</si>
  <si>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</si>
  <si>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</si>
  <si>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</si>
  <si>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</si>
  <si>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</si>
  <si>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</si>
  <si>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</si>
  <si>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</si>
  <si>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</si>
  <si>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</si>
  <si>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</si>
  <si>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</si>
  <si>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</si>
  <si>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</si>
  <si>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</si>
  <si>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</si>
  <si>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</si>
  <si>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</si>
  <si>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</si>
  <si>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</si>
  <si>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</si>
  <si>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</si>
  <si>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</si>
  <si>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</si>
  <si>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</si>
  <si>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</si>
  <si>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</si>
  <si>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</si>
  <si>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</si>
  <si>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</si>
  <si>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</si>
  <si>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</si>
  <si>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</si>
  <si>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</si>
  <si>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</si>
  <si>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</si>
  <si>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</si>
  <si>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</si>
  <si>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</si>
  <si>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</si>
  <si>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</si>
  <si>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</si>
  <si>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</si>
  <si>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</si>
  <si>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</si>
  <si>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</si>
  <si>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</si>
  <si>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</si>
  <si>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</si>
  <si>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</si>
  <si>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</si>
  <si>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</si>
  <si>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</si>
  <si>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</si>
  <si>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</si>
  <si>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</si>
  <si>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</si>
  <si>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</si>
  <si>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</si>
  <si>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</si>
  <si>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</si>
  <si>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</si>
  <si>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</si>
  <si>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</si>
  <si>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</si>
  <si>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</si>
  <si>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</si>
  <si>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</si>
  <si>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</si>
  <si>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</si>
  <si>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</si>
  <si>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</si>
  <si>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</si>
  <si>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</si>
  <si>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</si>
  <si>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</si>
  <si>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</si>
  <si>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</si>
  <si>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</si>
  <si>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</si>
  <si>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</si>
  <si>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</si>
  <si>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</si>
  <si>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</si>
  <si>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</si>
  <si>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</si>
  <si>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</si>
  <si>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</si>
  <si>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</si>
  <si>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</si>
  <si>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</si>
  <si>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</si>
  <si>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</si>
  <si>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</si>
  <si>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</si>
  <si>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</si>
  <si>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</si>
  <si>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</si>
  <si>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</si>
  <si>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</si>
  <si>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</si>
  <si>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</si>
  <si>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</si>
  <si>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</si>
  <si>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</si>
  <si>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</si>
  <si>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</si>
  <si>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</si>
  <si>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</si>
  <si>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</si>
  <si>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</si>
  <si>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</si>
  <si>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</si>
  <si>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</si>
  <si>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</si>
  <si>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</si>
  <si>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</si>
  <si>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</si>
  <si>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</si>
  <si>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</si>
  <si>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</si>
  <si>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</si>
  <si>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</si>
  <si>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</si>
  <si>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</si>
  <si>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</si>
  <si>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</si>
  <si>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</si>
  <si>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</si>
  <si>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</si>
  <si>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</si>
  <si>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</si>
  <si>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</si>
  <si>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</si>
  <si>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</si>
  <si>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</si>
  <si>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</si>
  <si>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</si>
  <si>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</si>
  <si>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</si>
  <si>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</si>
  <si>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</si>
  <si>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</si>
  <si>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</si>
  <si>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</si>
  <si>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</si>
  <si>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</si>
  <si>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</si>
  <si>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</si>
  <si>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</si>
  <si>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</si>
  <si>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</si>
  <si>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</si>
  <si>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</si>
  <si>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</si>
  <si>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</si>
  <si>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</si>
  <si>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</si>
  <si>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</si>
  <si>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</si>
  <si>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</si>
  <si>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</si>
  <si>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</si>
  <si>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</si>
  <si>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</si>
  <si>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</si>
  <si>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</si>
  <si>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</si>
  <si>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</si>
  <si>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</si>
  <si>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</si>
  <si>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</si>
  <si>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</si>
  <si>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</si>
  <si>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</si>
  <si>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</si>
  <si>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</si>
  <si>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</si>
  <si>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</si>
  <si>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</si>
  <si>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</si>
  <si>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</si>
  <si>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</si>
  <si>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</si>
  <si>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</si>
  <si>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</si>
  <si>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</si>
  <si>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</si>
  <si>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</si>
  <si>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</si>
  <si>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</si>
  <si>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</si>
  <si>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</si>
  <si>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</si>
  <si>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</si>
  <si>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</si>
  <si>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</si>
  <si>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</si>
  <si>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</si>
  <si>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</si>
  <si>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</si>
  <si>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</si>
  <si>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</si>
  <si>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</si>
  <si>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</si>
  <si>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</si>
  <si>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</si>
  <si>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</si>
  <si>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</si>
  <si>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</si>
  <si>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</si>
  <si>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</si>
  <si>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</si>
  <si>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</si>
  <si>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</si>
  <si>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</si>
  <si>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</si>
  <si>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</si>
  <si>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</si>
  <si>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</si>
  <si>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</si>
  <si>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</si>
  <si>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</si>
  <si>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</si>
  <si>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</si>
  <si>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</si>
  <si>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</si>
  <si>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</si>
  <si>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</si>
  <si>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</si>
  <si>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</si>
  <si>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</si>
  <si>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</si>
  <si>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</si>
  <si>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</si>
  <si>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</si>
  <si>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</si>
  <si>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</si>
  <si>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</si>
  <si>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</si>
  <si>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</si>
  <si>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</si>
  <si>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</si>
  <si>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</si>
  <si>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</si>
  <si>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</si>
  <si>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</si>
  <si>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</si>
  <si>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</si>
  <si>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</si>
  <si>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</si>
  <si>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</si>
  <si>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</si>
  <si>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</si>
  <si>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</si>
  <si>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</si>
  <si>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</si>
  <si>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</si>
  <si>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</si>
  <si>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</si>
  <si>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</si>
  <si>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</si>
  <si>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</si>
  <si>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</si>
  <si>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</si>
  <si>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</si>
  <si>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</si>
  <si>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</si>
  <si>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</si>
  <si>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</si>
  <si>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</si>
  <si>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</si>
  <si>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</si>
  <si>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</si>
  <si>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</si>
  <si>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</si>
  <si>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</si>
  <si>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</si>
  <si>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</si>
  <si>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</si>
  <si>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</si>
  <si>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</si>
  <si>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</si>
  <si>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</si>
  <si>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</si>
  <si>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</si>
  <si>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</si>
  <si>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</si>
  <si>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</si>
  <si>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</si>
  <si>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</si>
  <si>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</si>
  <si>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</si>
  <si>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</si>
  <si>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</si>
  <si>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</si>
  <si>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</si>
  <si>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</si>
  <si>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</si>
  <si>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</si>
  <si>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</si>
  <si>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</si>
  <si>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</si>
  <si>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</si>
  <si>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</si>
  <si>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</si>
  <si>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</si>
  <si>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</si>
  <si>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</si>
  <si>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</si>
  <si>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</si>
  <si>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</si>
  <si>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</si>
  <si>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</si>
  <si>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</si>
  <si>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</si>
  <si>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</si>
  <si>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</si>
  <si>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</si>
  <si>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</si>
  <si>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</si>
  <si>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</si>
  <si>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</si>
  <si>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</si>
  <si>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</si>
  <si>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</si>
  <si>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</si>
  <si>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</si>
  <si>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</si>
  <si>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</si>
  <si>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</si>
  <si>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</si>
  <si>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</si>
  <si>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</si>
  <si>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</si>
  <si>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</si>
  <si>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</si>
  <si>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</si>
  <si>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</si>
  <si>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</si>
  <si>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</si>
  <si>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</si>
  <si>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</si>
  <si>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</si>
  <si>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</si>
  <si>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</si>
  <si>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</si>
  <si>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</si>
  <si>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</si>
  <si>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</si>
  <si>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</si>
  <si>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</si>
  <si>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</si>
  <si>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</si>
  <si>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</si>
  <si>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</si>
  <si>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</si>
  <si>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</si>
  <si>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</si>
  <si>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</si>
  <si>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</si>
  <si>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</si>
  <si>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</si>
  <si>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</si>
  <si>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</si>
  <si>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</si>
  <si>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</si>
  <si>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</si>
  <si>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</si>
  <si>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</si>
  <si>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</si>
  <si>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</si>
  <si>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</si>
  <si>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</si>
  <si>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</si>
  <si>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</si>
  <si>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</si>
  <si>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</si>
  <si>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</si>
  <si>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</si>
  <si>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</si>
  <si>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</si>
  <si>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</si>
  <si>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</si>
  <si>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</si>
  <si>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</si>
  <si>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</si>
  <si>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</si>
  <si>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</si>
  <si>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</si>
  <si>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</si>
  <si>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</si>
  <si>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</si>
  <si>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</si>
  <si>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</si>
  <si>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</si>
  <si>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</si>
  <si>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</si>
  <si>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</si>
  <si>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</si>
  <si>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</si>
  <si>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</si>
  <si>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</si>
  <si>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</si>
  <si>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</si>
  <si>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</si>
  <si>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</si>
  <si>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</si>
  <si>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</si>
  <si>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</si>
  <si>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</si>
  <si>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</si>
  <si>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</si>
  <si>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</si>
  <si>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</si>
  <si>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</si>
  <si>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</si>
  <si>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</si>
  <si>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</si>
  <si>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</si>
  <si>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</si>
  <si>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</si>
  <si>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</si>
  <si>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</si>
  <si>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</si>
  <si>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</si>
  <si>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</si>
  <si>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</si>
  <si>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</si>
  <si>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</si>
  <si>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</si>
  <si>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</si>
  <si>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</si>
  <si>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</si>
  <si>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</si>
  <si>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</si>
  <si>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</si>
  <si>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</si>
  <si>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</si>
  <si>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</si>
  <si>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</si>
  <si>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</si>
  <si>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</si>
  <si>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</si>
  <si>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</si>
  <si>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</si>
  <si>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</si>
  <si>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</si>
  <si>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</si>
  <si>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</si>
  <si>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</si>
  <si>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</si>
  <si>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</si>
  <si>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</si>
  <si>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</si>
  <si>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</si>
  <si>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</si>
  <si>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</si>
  <si>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</si>
  <si>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</si>
  <si>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</si>
  <si>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</si>
  <si>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</si>
  <si>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</si>
  <si>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</si>
  <si>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</si>
  <si>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</si>
  <si>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</si>
  <si>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</si>
  <si>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</si>
  <si>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</si>
  <si>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</si>
  <si>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</si>
  <si>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</si>
  <si>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</si>
  <si>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</si>
  <si>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</si>
  <si>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</si>
  <si>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</si>
  <si>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</si>
  <si>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</si>
  <si>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</si>
  <si>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</si>
  <si>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</si>
  <si>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</si>
  <si>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</si>
  <si>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</si>
  <si>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</si>
  <si>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</si>
  <si>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</si>
  <si>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</si>
  <si>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</si>
  <si>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</si>
  <si>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</si>
  <si>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</si>
  <si>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</si>
  <si>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</si>
  <si>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</si>
  <si>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</si>
  <si>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</si>
  <si>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</si>
  <si>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</si>
  <si>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</si>
  <si>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</si>
  <si>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</si>
  <si>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</si>
  <si>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</si>
  <si>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</si>
  <si>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</si>
  <si>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</si>
  <si>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</si>
  <si>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</si>
  <si>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</si>
  <si>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</si>
  <si>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</si>
  <si>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</si>
  <si>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</si>
  <si>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</si>
  <si>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</si>
  <si>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</si>
  <si>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</si>
  <si>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</si>
  <si>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</si>
  <si>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</si>
  <si>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</si>
  <si>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</si>
  <si>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</si>
  <si>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</si>
  <si>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</si>
  <si>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</si>
  <si>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</si>
  <si>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</si>
  <si>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</si>
  <si>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</si>
  <si>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</si>
  <si>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</si>
  <si>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</si>
  <si>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</si>
  <si>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</si>
  <si>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</si>
  <si>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</si>
  <si>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</si>
  <si>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</si>
  <si>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</si>
  <si>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</si>
  <si>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</si>
  <si>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</si>
  <si>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</si>
  <si>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</si>
  <si>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</si>
  <si>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</si>
  <si>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</si>
  <si>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</si>
  <si>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</si>
  <si>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</si>
  <si>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</si>
  <si>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</si>
  <si>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</si>
  <si>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</si>
  <si>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</si>
  <si>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</si>
  <si>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</si>
  <si>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</si>
  <si>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</si>
  <si>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</si>
  <si>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</si>
  <si>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</si>
  <si>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</si>
  <si>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</si>
  <si>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</si>
  <si>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</si>
  <si>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</si>
  <si>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</si>
  <si>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</si>
  <si>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</si>
  <si>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</si>
  <si>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</si>
  <si>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</si>
  <si>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</si>
  <si>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</si>
  <si>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</si>
  <si>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</si>
  <si>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</si>
  <si>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</si>
  <si>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</si>
  <si>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</si>
  <si>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</si>
  <si>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</si>
  <si>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</si>
  <si>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</si>
  <si>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</si>
  <si>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</si>
  <si>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</si>
  <si>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</si>
  <si>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</si>
  <si>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</si>
  <si>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</si>
  <si>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</si>
  <si>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</si>
  <si>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</si>
  <si>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</si>
  <si>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</si>
  <si>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</si>
  <si>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</si>
  <si>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</si>
  <si>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</si>
  <si>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</si>
  <si>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</si>
  <si>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</si>
  <si>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</si>
  <si>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</si>
  <si>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</si>
  <si>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</si>
  <si>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</si>
  <si>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</si>
  <si>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</si>
  <si>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</si>
  <si>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</si>
  <si>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</si>
  <si>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</si>
  <si>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</si>
  <si>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</si>
  <si>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</si>
  <si>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</si>
  <si>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</si>
  <si>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</si>
  <si>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</si>
  <si>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</si>
  <si>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</si>
  <si>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</si>
  <si>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</si>
  <si>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</si>
  <si>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</si>
  <si>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</si>
  <si>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</si>
  <si>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</si>
  <si>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</si>
  <si>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</si>
  <si>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</si>
  <si>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</si>
  <si>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</si>
  <si>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</si>
  <si>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</si>
  <si>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</si>
  <si>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</si>
  <si>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</si>
  <si>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</si>
  <si>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</si>
  <si>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</si>
  <si>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</si>
  <si>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</si>
  <si>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</si>
  <si>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</si>
  <si>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</si>
  <si>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</si>
  <si>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</si>
  <si>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</si>
  <si>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</si>
  <si>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</si>
  <si>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</si>
  <si>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</si>
  <si>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</si>
  <si>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</si>
  <si>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</si>
  <si>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</si>
  <si>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</si>
  <si>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</si>
  <si>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</si>
  <si>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</si>
  <si>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</si>
  <si>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</si>
  <si>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</si>
  <si>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</si>
  <si>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</si>
  <si>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</si>
  <si>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</si>
  <si>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</si>
  <si>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</si>
  <si>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</si>
  <si>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</si>
  <si>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</si>
  <si>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</si>
  <si>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</si>
  <si>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</si>
  <si>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</si>
  <si>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</si>
  <si>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</si>
  <si>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</si>
  <si>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</si>
  <si>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</si>
  <si>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</si>
  <si>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</si>
  <si>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</si>
  <si>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</si>
  <si>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</si>
  <si>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</si>
  <si>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</si>
  <si>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</si>
  <si>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</si>
  <si>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</si>
  <si>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</si>
  <si>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</si>
  <si>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</si>
  <si>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</si>
  <si>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</si>
  <si>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</si>
  <si>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</si>
  <si>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</si>
  <si>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</si>
  <si>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</si>
  <si>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</si>
  <si>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</si>
  <si>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</si>
  <si>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</si>
  <si>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</si>
  <si>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</si>
  <si>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</si>
  <si>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</si>
  <si>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</si>
  <si>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</si>
  <si>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</si>
  <si>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</si>
  <si>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</si>
  <si>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</si>
  <si>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</si>
  <si>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</si>
  <si>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</si>
  <si>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</si>
  <si>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</si>
  <si>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</si>
  <si>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</si>
  <si>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</si>
  <si>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</si>
  <si>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</si>
  <si>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</si>
  <si>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</si>
  <si>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</si>
  <si>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</si>
  <si>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</si>
  <si>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</si>
  <si>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</si>
  <si>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</si>
  <si>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</si>
  <si>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</si>
  <si>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</si>
  <si>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</si>
  <si>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</si>
  <si>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</si>
  <si>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</si>
  <si>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</si>
  <si>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</si>
  <si>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</si>
  <si>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</si>
  <si>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</si>
  <si>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</si>
  <si>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</si>
  <si>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</si>
  <si>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</si>
  <si>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</si>
  <si>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</si>
  <si>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</si>
  <si>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</si>
  <si>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</si>
  <si>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</si>
  <si>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</si>
  <si>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</si>
  <si>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</si>
  <si>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</si>
  <si>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</si>
  <si>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</si>
  <si>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</si>
  <si>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</si>
  <si>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</si>
  <si>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</si>
  <si>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</si>
  <si>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</si>
  <si>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</si>
  <si>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</si>
  <si>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</si>
  <si>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</si>
  <si>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</si>
  <si>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</si>
  <si>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</si>
  <si>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</si>
  <si>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</si>
  <si>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</si>
  <si>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</si>
  <si>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</si>
  <si>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</si>
  <si>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</si>
  <si>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</si>
  <si>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</si>
  <si>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</si>
  <si>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</si>
  <si>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</si>
  <si>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</si>
  <si>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</si>
  <si>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</si>
  <si>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</si>
  <si>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Пеленальный стол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</si>
  <si>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</si>
  <si>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</si>
  <si>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</si>
  <si>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</si>
  <si>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</si>
  <si>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</si>
  <si>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</si>
  <si>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</si>
  <si>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</si>
  <si>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</si>
  <si>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</si>
  <si>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</si>
  <si>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</si>
  <si>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</si>
  <si>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</si>
  <si>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</si>
  <si>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</si>
  <si>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</si>
  <si>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</si>
  <si>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</si>
  <si>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</si>
  <si>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</si>
  <si>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</si>
  <si>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</si>
  <si>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</si>
  <si>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</si>
  <si>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</si>
  <si>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</si>
  <si>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</si>
  <si>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</si>
  <si>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</si>
  <si>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</si>
  <si>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</si>
  <si>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</si>
  <si>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</si>
  <si>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</si>
  <si>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</si>
  <si>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</si>
  <si>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</si>
  <si>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</si>
  <si>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</si>
  <si>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</si>
  <si>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</si>
  <si>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</si>
  <si>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</si>
  <si>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</si>
  <si>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</si>
  <si>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</si>
  <si>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</si>
  <si>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</si>
  <si>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</si>
  <si>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</si>
  <si>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</si>
  <si>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</si>
  <si>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</si>
  <si>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</si>
  <si>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</si>
  <si>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</si>
  <si>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</si>
  <si>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</si>
  <si>
    <t>Приводные ремни для вентиляционных установок</t>
  </si>
  <si>
    <t>СЗ 417 от 19.11.2019г.</t>
  </si>
  <si>
    <t>Форма игровая баскетбольная женская</t>
  </si>
  <si>
    <t>пп. 30) п 3.1 Правил</t>
  </si>
  <si>
    <t>Форма игровая баскетбольная мужская</t>
  </si>
  <si>
    <t>Форма игровая волейбольная женская</t>
  </si>
  <si>
    <t>Форма игровая волейбольная мужская</t>
  </si>
  <si>
    <t>Форма легкоатлетическая женская</t>
  </si>
  <si>
    <t>Форма легкоатлетическая мужская</t>
  </si>
  <si>
    <t>СЗ 418 от 20.11.2019</t>
  </si>
  <si>
    <t>Игровая зона для блока №39</t>
  </si>
  <si>
    <t>Игровая зона для блока №44</t>
  </si>
  <si>
    <t>СЗ 420 от 20.11.2019г.</t>
  </si>
  <si>
    <t>Техническое обслуживание дизель-генераторных установок</t>
  </si>
  <si>
    <t>СЗ 422 от 21.11.2019</t>
  </si>
  <si>
    <t>Восстановление системы автоматического газового аэрозольного пожаротушения в блоке №20 с поставкой необходимых товаров и их монтажом</t>
  </si>
  <si>
    <t>СЗ 421 от 21.11.2019</t>
  </si>
  <si>
    <t>Ручка с логотипом Школы инженерии и цифровых наук</t>
  </si>
  <si>
    <t>Кружка с логотипом Школы инженерии и цифровых наук</t>
  </si>
  <si>
    <t>Блокнот с логотипом Школы инженерии и цифровых наук</t>
  </si>
  <si>
    <t>Магнит с логотипом Школы инженерии и цифровых наук</t>
  </si>
  <si>
    <t>Футболка с логотипом Школы инженерии и цифровых наук</t>
  </si>
  <si>
    <t>Флаг с логотипом Школы инженерии и цифровых наук</t>
  </si>
  <si>
    <t>Баннер с логотипом Школы инженерии и цифровых наук</t>
  </si>
  <si>
    <t>Скатерть с логотипом Школы инженерии и цифровых наук</t>
  </si>
  <si>
    <t>CEM</t>
  </si>
  <si>
    <t>СЗ 425 отт 22.11.2019</t>
  </si>
  <si>
    <t>«Услуги по оформлению торжественного совещания по подведению итогов 2019 года»</t>
  </si>
  <si>
    <t xml:space="preserve">Услуг по организации и проведению торжественного совещания по подведению итогов 2019 года </t>
  </si>
  <si>
    <t>Услуги по оформлению торжественного совещания по подведению итогов 2019 года                                                                                               Полная техническая характеристика согласно технической спецификации</t>
  </si>
  <si>
    <t>Услуг по организации и проведению торжественного совещания по подведению итогов 2019 года                                                                                                      Полная техническая характеристика согласно технической спецификации</t>
  </si>
  <si>
    <t>СЗ 424 от 22.11.2019</t>
  </si>
  <si>
    <t>СЗ 369 от 11.10.2019, СЗ423 от 22.11.2019</t>
  </si>
  <si>
    <t>СЗ 345 от 04.10.2019, СЗ 419 от 20.11.2019г. (отказ) СЗ429 от 25.11.2019г.</t>
  </si>
  <si>
    <t xml:space="preserve">Вешалки </t>
  </si>
  <si>
    <t>СЗ 428 от 25.11.2019</t>
  </si>
  <si>
    <t>Ограничители на двери</t>
  </si>
  <si>
    <t>Коврики для санузлов</t>
  </si>
  <si>
    <t>Воздушные фильтры для вентиляционных установок</t>
  </si>
  <si>
    <t>СЗ 427 от 25.11.2019</t>
  </si>
  <si>
    <t>Фотоаппарат</t>
  </si>
  <si>
    <t>СЗ 430 от 25.11.2019</t>
  </si>
  <si>
    <t xml:space="preserve">Микрофон внешний </t>
  </si>
  <si>
    <t>Медали</t>
  </si>
  <si>
    <t xml:space="preserve">Сетка заградительная </t>
  </si>
  <si>
    <t>метр</t>
  </si>
  <si>
    <t>Трос металлический</t>
  </si>
  <si>
    <t>Зажим для троса</t>
  </si>
  <si>
    <t>Сетка для баскетбольного кольца</t>
  </si>
  <si>
    <t xml:space="preserve">Удлинитель </t>
  </si>
  <si>
    <t>Карабин</t>
  </si>
  <si>
    <t>СЗ 352 от 07.10.2019, СЗ 426 от 25.11.2019</t>
  </si>
  <si>
    <t>ноябрь 2019г.</t>
  </si>
  <si>
    <t>СЗ № 272 от 19.08.2019; СЗ 357 от 08.10.2019, СЗ 413 от 18.11.2019, СЗ 433 от 27.11.2019</t>
  </si>
  <si>
    <t>СЗ 386 от 24.10.2019, СЗ от 27.11.2019</t>
  </si>
  <si>
    <t>Запасные части холодильного оборудования, расходные материалы и инструменты</t>
  </si>
  <si>
    <t>СЗ 435 от 27.11.2019</t>
  </si>
  <si>
    <t>Запасные части прачечного оборудования</t>
  </si>
  <si>
    <t>Запасные части кухонного оборудования и инструменты</t>
  </si>
  <si>
    <t>Циркуляционные насосы для систем отопления</t>
  </si>
  <si>
    <t>СЗ 436 от 27.11.2019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</si>
</sst>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vertical="center" wrapText="1"/>
    </xf>
    <xf numFmtId="4" fontId="50" fillId="0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8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28" xfId="237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27"/>
  <sheetViews>
    <sheetView tabSelected="1" topLeftCell="A560" zoomScale="84" zoomScaleNormal="84" zoomScaleSheetLayoutView="55" workbookViewId="0">
      <selection activeCell="O210" sqref="O210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03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301" t="s">
        <v>293</v>
      </c>
      <c r="C4" s="302"/>
      <c r="D4" s="30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$I$210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30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$I$210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$I$210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>E92*G92</f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927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4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986</v>
      </c>
      <c r="M96" s="138"/>
    </row>
    <row r="97" spans="1:13" s="137" customFormat="1" ht="33" hidden="1" customHeight="1" x14ac:dyDescent="0.25">
      <c r="A97" s="136">
        <v>92</v>
      </c>
      <c r="B97" s="142" t="s">
        <v>935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4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954</v>
      </c>
      <c r="M97" s="138"/>
    </row>
    <row r="98" spans="1:13" s="137" customFormat="1" ht="33" hidden="1" customHeight="1" x14ac:dyDescent="0.25">
      <c r="A98" s="136">
        <v>93</v>
      </c>
      <c r="B98" s="142" t="s">
        <v>936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4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954</v>
      </c>
      <c r="M98" s="138"/>
    </row>
    <row r="99" spans="1:13" s="137" customFormat="1" ht="33" hidden="1" customHeight="1" x14ac:dyDescent="0.25">
      <c r="A99" s="136">
        <v>94</v>
      </c>
      <c r="B99" s="142" t="s">
        <v>937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4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954</v>
      </c>
      <c r="M99" s="138"/>
    </row>
    <row r="100" spans="1:13" s="137" customFormat="1" ht="33" hidden="1" customHeight="1" x14ac:dyDescent="0.25">
      <c r="A100" s="136">
        <v>95</v>
      </c>
      <c r="B100" s="142" t="s">
        <v>938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4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954</v>
      </c>
      <c r="M100" s="138"/>
    </row>
    <row r="101" spans="1:13" s="137" customFormat="1" ht="33" hidden="1" customHeight="1" x14ac:dyDescent="0.25">
      <c r="A101" s="136">
        <v>96</v>
      </c>
      <c r="B101" s="142" t="s">
        <v>939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4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954</v>
      </c>
      <c r="M101" s="138"/>
    </row>
    <row r="102" spans="1:13" s="137" customFormat="1" ht="33" hidden="1" customHeight="1" x14ac:dyDescent="0.25">
      <c r="A102" s="136">
        <v>97</v>
      </c>
      <c r="B102" s="142" t="s">
        <v>940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4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954</v>
      </c>
      <c r="M102" s="138"/>
    </row>
    <row r="103" spans="1:13" s="137" customFormat="1" ht="33" hidden="1" customHeight="1" x14ac:dyDescent="0.25">
      <c r="A103" s="136">
        <v>98</v>
      </c>
      <c r="B103" s="142" t="s">
        <v>941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4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954</v>
      </c>
      <c r="M103" s="138"/>
    </row>
    <row r="104" spans="1:13" s="137" customFormat="1" ht="33" hidden="1" customHeight="1" x14ac:dyDescent="0.25">
      <c r="A104" s="136">
        <v>99</v>
      </c>
      <c r="B104" s="142" t="s">
        <v>942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4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954</v>
      </c>
      <c r="M104" s="138"/>
    </row>
    <row r="105" spans="1:13" s="137" customFormat="1" ht="33" hidden="1" customHeight="1" x14ac:dyDescent="0.25">
      <c r="A105" s="136">
        <v>100</v>
      </c>
      <c r="B105" s="142" t="s">
        <v>943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4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954</v>
      </c>
      <c r="M105" s="138"/>
    </row>
    <row r="106" spans="1:13" s="137" customFormat="1" ht="33" hidden="1" customHeight="1" x14ac:dyDescent="0.25">
      <c r="A106" s="136">
        <v>101</v>
      </c>
      <c r="B106" s="142" t="s">
        <v>944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4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954</v>
      </c>
      <c r="M106" s="138"/>
    </row>
    <row r="107" spans="1:13" s="137" customFormat="1" ht="33" hidden="1" customHeight="1" x14ac:dyDescent="0.25">
      <c r="A107" s="136">
        <v>102</v>
      </c>
      <c r="B107" s="142" t="s">
        <v>945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4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954</v>
      </c>
      <c r="M107" s="138"/>
    </row>
    <row r="108" spans="1:13" s="137" customFormat="1" ht="33" hidden="1" customHeight="1" x14ac:dyDescent="0.25">
      <c r="A108" s="136">
        <v>103</v>
      </c>
      <c r="B108" s="142" t="s">
        <v>946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4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954</v>
      </c>
      <c r="M108" s="138"/>
    </row>
    <row r="109" spans="1:13" s="137" customFormat="1" ht="33" hidden="1" customHeight="1" x14ac:dyDescent="0.25">
      <c r="A109" s="136">
        <v>104</v>
      </c>
      <c r="B109" s="142" t="s">
        <v>947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4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954</v>
      </c>
      <c r="M109" s="138"/>
    </row>
    <row r="110" spans="1:13" s="137" customFormat="1" ht="33" hidden="1" customHeight="1" x14ac:dyDescent="0.25">
      <c r="A110" s="136">
        <v>105</v>
      </c>
      <c r="B110" s="142" t="s">
        <v>948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4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954</v>
      </c>
      <c r="M110" s="138"/>
    </row>
    <row r="111" spans="1:13" s="137" customFormat="1" ht="33" hidden="1" customHeight="1" x14ac:dyDescent="0.25">
      <c r="A111" s="136">
        <v>106</v>
      </c>
      <c r="B111" s="142" t="s">
        <v>949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4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954</v>
      </c>
      <c r="M111" s="138"/>
    </row>
    <row r="112" spans="1:13" s="137" customFormat="1" ht="33" hidden="1" customHeight="1" x14ac:dyDescent="0.25">
      <c r="A112" s="136">
        <v>107</v>
      </c>
      <c r="B112" s="142" t="s">
        <v>950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4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954</v>
      </c>
      <c r="M112" s="138"/>
    </row>
    <row r="113" spans="1:13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4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954</v>
      </c>
      <c r="M113" s="138"/>
    </row>
    <row r="114" spans="1:13" s="137" customFormat="1" ht="33" hidden="1" customHeight="1" x14ac:dyDescent="0.25">
      <c r="A114" s="136">
        <v>109</v>
      </c>
      <c r="B114" s="142" t="s">
        <v>951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4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954</v>
      </c>
      <c r="M114" s="138"/>
    </row>
    <row r="115" spans="1:13" s="137" customFormat="1" ht="33" hidden="1" customHeight="1" x14ac:dyDescent="0.25">
      <c r="A115" s="136">
        <v>110</v>
      </c>
      <c r="B115" s="142" t="s">
        <v>952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4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954</v>
      </c>
      <c r="M115" s="138"/>
    </row>
    <row r="116" spans="1:13" s="137" customFormat="1" ht="33" hidden="1" customHeight="1" x14ac:dyDescent="0.25">
      <c r="A116" s="136">
        <v>111</v>
      </c>
      <c r="B116" s="142" t="s">
        <v>953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954</v>
      </c>
      <c r="M116" s="138"/>
    </row>
    <row r="117" spans="1:13" s="137" customFormat="1" ht="33" hidden="1" customHeight="1" x14ac:dyDescent="0.25">
      <c r="A117" s="136">
        <v>112</v>
      </c>
      <c r="B117" s="181" t="s">
        <v>972</v>
      </c>
      <c r="C117" s="70" t="s">
        <v>983</v>
      </c>
      <c r="D117" s="162" t="s">
        <v>783</v>
      </c>
      <c r="E117" s="271">
        <v>200</v>
      </c>
      <c r="F117" s="142" t="str">
        <f t="shared" ref="F117:F126" si="5">$F$484</f>
        <v>штука</v>
      </c>
      <c r="G117" s="272">
        <v>1250</v>
      </c>
      <c r="H117" s="267">
        <f t="shared" si="1"/>
        <v>250000</v>
      </c>
      <c r="I117" s="270" t="str">
        <f t="shared" ref="I117:K126" si="6">I111</f>
        <v>ЧУ "USM"</v>
      </c>
      <c r="J117" s="245" t="str">
        <f t="shared" si="6"/>
        <v>МТСиСХ</v>
      </c>
      <c r="K117" s="264" t="str">
        <f t="shared" si="6"/>
        <v>октябрь 2019</v>
      </c>
      <c r="L117" s="247" t="s">
        <v>981</v>
      </c>
      <c r="M117" s="138"/>
    </row>
    <row r="118" spans="1:13" s="137" customFormat="1" ht="33" hidden="1" customHeight="1" x14ac:dyDescent="0.2">
      <c r="A118" s="136">
        <v>113</v>
      </c>
      <c r="B118" s="273" t="s">
        <v>973</v>
      </c>
      <c r="C118" s="70" t="s">
        <v>983</v>
      </c>
      <c r="D118" s="162" t="s">
        <v>783</v>
      </c>
      <c r="E118" s="271">
        <v>200</v>
      </c>
      <c r="F118" s="142" t="str">
        <f t="shared" si="5"/>
        <v>штука</v>
      </c>
      <c r="G118" s="272">
        <v>1700</v>
      </c>
      <c r="H118" s="267">
        <f t="shared" si="1"/>
        <v>340000</v>
      </c>
      <c r="I118" s="270" t="str">
        <f t="shared" si="6"/>
        <v>ЧУ "USM"</v>
      </c>
      <c r="J118" s="245" t="str">
        <f t="shared" si="6"/>
        <v>МТСиСХ</v>
      </c>
      <c r="K118" s="264" t="str">
        <f t="shared" si="6"/>
        <v>октябрь 2019</v>
      </c>
      <c r="L118" s="247" t="s">
        <v>981</v>
      </c>
      <c r="M118" s="138"/>
    </row>
    <row r="119" spans="1:13" s="137" customFormat="1" ht="33" hidden="1" customHeight="1" x14ac:dyDescent="0.25">
      <c r="A119" s="136">
        <v>114</v>
      </c>
      <c r="B119" s="181" t="s">
        <v>974</v>
      </c>
      <c r="C119" s="70" t="s">
        <v>983</v>
      </c>
      <c r="D119" s="162" t="s">
        <v>783</v>
      </c>
      <c r="E119" s="271">
        <v>200</v>
      </c>
      <c r="F119" s="142" t="str">
        <f t="shared" si="5"/>
        <v>штука</v>
      </c>
      <c r="G119" s="272">
        <v>1350</v>
      </c>
      <c r="H119" s="267">
        <f t="shared" si="1"/>
        <v>270000</v>
      </c>
      <c r="I119" s="270" t="str">
        <f t="shared" si="6"/>
        <v>ЧУ "USM"</v>
      </c>
      <c r="J119" s="245" t="str">
        <f t="shared" si="6"/>
        <v>МТСиСХ</v>
      </c>
      <c r="K119" s="264" t="str">
        <f t="shared" si="6"/>
        <v>октябрь 2019</v>
      </c>
      <c r="L119" s="247" t="s">
        <v>981</v>
      </c>
      <c r="M119" s="138"/>
    </row>
    <row r="120" spans="1:13" s="137" customFormat="1" ht="33" hidden="1" customHeight="1" x14ac:dyDescent="0.25">
      <c r="A120" s="136">
        <v>115</v>
      </c>
      <c r="B120" s="181" t="s">
        <v>975</v>
      </c>
      <c r="C120" s="70" t="s">
        <v>983</v>
      </c>
      <c r="D120" s="162" t="s">
        <v>783</v>
      </c>
      <c r="E120" s="271">
        <v>200</v>
      </c>
      <c r="F120" s="142" t="str">
        <f t="shared" si="5"/>
        <v>штука</v>
      </c>
      <c r="G120" s="272">
        <v>1950</v>
      </c>
      <c r="H120" s="267">
        <f t="shared" si="1"/>
        <v>390000</v>
      </c>
      <c r="I120" s="270" t="str">
        <f t="shared" si="6"/>
        <v>ЧУ "USM"</v>
      </c>
      <c r="J120" s="245" t="str">
        <f t="shared" si="6"/>
        <v>МТСиСХ</v>
      </c>
      <c r="K120" s="264" t="str">
        <f t="shared" si="6"/>
        <v>октябрь 2019</v>
      </c>
      <c r="L120" s="247" t="s">
        <v>981</v>
      </c>
      <c r="M120" s="138"/>
    </row>
    <row r="121" spans="1:13" s="137" customFormat="1" ht="33" hidden="1" customHeight="1" x14ac:dyDescent="0.25">
      <c r="A121" s="136">
        <v>116</v>
      </c>
      <c r="B121" s="181" t="s">
        <v>976</v>
      </c>
      <c r="C121" s="70" t="s">
        <v>983</v>
      </c>
      <c r="D121" s="162" t="s">
        <v>783</v>
      </c>
      <c r="E121" s="271">
        <v>200</v>
      </c>
      <c r="F121" s="142" t="str">
        <f t="shared" si="5"/>
        <v>штука</v>
      </c>
      <c r="G121" s="272">
        <v>190</v>
      </c>
      <c r="H121" s="267">
        <f t="shared" si="1"/>
        <v>38000</v>
      </c>
      <c r="I121" s="270" t="str">
        <f t="shared" si="6"/>
        <v>ЧУ "USM"</v>
      </c>
      <c r="J121" s="245" t="str">
        <f t="shared" si="6"/>
        <v>МТСиСХ</v>
      </c>
      <c r="K121" s="264" t="str">
        <f t="shared" si="6"/>
        <v>октябрь 2019</v>
      </c>
      <c r="L121" s="247" t="s">
        <v>981</v>
      </c>
      <c r="M121" s="138"/>
    </row>
    <row r="122" spans="1:13" s="137" customFormat="1" ht="33" hidden="1" customHeight="1" x14ac:dyDescent="0.25">
      <c r="A122" s="136">
        <v>117</v>
      </c>
      <c r="B122" s="181" t="s">
        <v>977</v>
      </c>
      <c r="C122" s="70" t="s">
        <v>983</v>
      </c>
      <c r="D122" s="162" t="s">
        <v>783</v>
      </c>
      <c r="E122" s="271">
        <v>35</v>
      </c>
      <c r="F122" s="142" t="str">
        <f t="shared" si="5"/>
        <v>штука</v>
      </c>
      <c r="G122" s="272">
        <v>8050</v>
      </c>
      <c r="H122" s="267">
        <f t="shared" si="1"/>
        <v>281750</v>
      </c>
      <c r="I122" s="270" t="str">
        <f t="shared" si="6"/>
        <v>ЧУ "USM"</v>
      </c>
      <c r="J122" s="245" t="str">
        <f t="shared" si="6"/>
        <v>МТСиСХ</v>
      </c>
      <c r="K122" s="264" t="str">
        <f t="shared" si="6"/>
        <v>октябрь 2019</v>
      </c>
      <c r="L122" s="247" t="s">
        <v>981</v>
      </c>
      <c r="M122" s="138"/>
    </row>
    <row r="123" spans="1:13" s="137" customFormat="1" ht="33" hidden="1" customHeight="1" x14ac:dyDescent="0.25">
      <c r="A123" s="136">
        <v>118</v>
      </c>
      <c r="B123" s="181" t="s">
        <v>407</v>
      </c>
      <c r="C123" s="70" t="s">
        <v>983</v>
      </c>
      <c r="D123" s="162" t="s">
        <v>783</v>
      </c>
      <c r="E123" s="271">
        <v>40</v>
      </c>
      <c r="F123" s="142" t="str">
        <f t="shared" si="5"/>
        <v>штука</v>
      </c>
      <c r="G123" s="272">
        <v>11600</v>
      </c>
      <c r="H123" s="267">
        <f t="shared" si="1"/>
        <v>464000</v>
      </c>
      <c r="I123" s="270" t="str">
        <f t="shared" si="6"/>
        <v>ЧУ "USM"</v>
      </c>
      <c r="J123" s="245" t="str">
        <f t="shared" si="6"/>
        <v>МТСиСХ</v>
      </c>
      <c r="K123" s="264" t="str">
        <f t="shared" si="6"/>
        <v>октябрь 2019</v>
      </c>
      <c r="L123" s="247" t="s">
        <v>981</v>
      </c>
      <c r="M123" s="138"/>
    </row>
    <row r="124" spans="1:13" s="137" customFormat="1" ht="33" hidden="1" customHeight="1" x14ac:dyDescent="0.25">
      <c r="A124" s="136">
        <v>119</v>
      </c>
      <c r="B124" s="181" t="s">
        <v>978</v>
      </c>
      <c r="C124" s="70" t="s">
        <v>983</v>
      </c>
      <c r="D124" s="162" t="s">
        <v>783</v>
      </c>
      <c r="E124" s="271">
        <v>10</v>
      </c>
      <c r="F124" s="142" t="str">
        <f t="shared" si="5"/>
        <v>штука</v>
      </c>
      <c r="G124" s="272">
        <v>2900</v>
      </c>
      <c r="H124" s="267">
        <f t="shared" si="1"/>
        <v>29000</v>
      </c>
      <c r="I124" s="270" t="str">
        <f t="shared" si="6"/>
        <v>ЧУ "USM"</v>
      </c>
      <c r="J124" s="245" t="str">
        <f t="shared" si="6"/>
        <v>МТСиСХ</v>
      </c>
      <c r="K124" s="264" t="str">
        <f t="shared" si="6"/>
        <v>октябрь 2019</v>
      </c>
      <c r="L124" s="247" t="s">
        <v>981</v>
      </c>
      <c r="M124" s="138"/>
    </row>
    <row r="125" spans="1:13" s="137" customFormat="1" ht="33" hidden="1" customHeight="1" x14ac:dyDescent="0.25">
      <c r="A125" s="136">
        <v>120</v>
      </c>
      <c r="B125" s="181" t="s">
        <v>979</v>
      </c>
      <c r="C125" s="70" t="s">
        <v>983</v>
      </c>
      <c r="D125" s="162" t="s">
        <v>783</v>
      </c>
      <c r="E125" s="271">
        <v>1</v>
      </c>
      <c r="F125" s="142" t="str">
        <f t="shared" si="5"/>
        <v>штука</v>
      </c>
      <c r="G125" s="272">
        <v>170000</v>
      </c>
      <c r="H125" s="267">
        <f t="shared" si="1"/>
        <v>170000</v>
      </c>
      <c r="I125" s="270" t="str">
        <f t="shared" si="6"/>
        <v>ЧУ "USM"</v>
      </c>
      <c r="J125" s="245" t="str">
        <f t="shared" si="6"/>
        <v>МТСиСХ</v>
      </c>
      <c r="K125" s="264" t="str">
        <f t="shared" si="6"/>
        <v>октябрь 2019</v>
      </c>
      <c r="L125" s="247" t="s">
        <v>981</v>
      </c>
      <c r="M125" s="138"/>
    </row>
    <row r="126" spans="1:13" s="137" customFormat="1" ht="33" hidden="1" customHeight="1" x14ac:dyDescent="0.25">
      <c r="A126" s="136">
        <v>121</v>
      </c>
      <c r="B126" s="181" t="s">
        <v>980</v>
      </c>
      <c r="C126" s="70" t="s">
        <v>983</v>
      </c>
      <c r="D126" s="162" t="s">
        <v>783</v>
      </c>
      <c r="E126" s="182">
        <v>1</v>
      </c>
      <c r="F126" s="142" t="str">
        <f t="shared" si="5"/>
        <v>штука</v>
      </c>
      <c r="G126" s="272">
        <v>310000</v>
      </c>
      <c r="H126" s="267">
        <f t="shared" si="1"/>
        <v>310000</v>
      </c>
      <c r="I126" s="270" t="str">
        <f t="shared" si="6"/>
        <v>ЧУ "USM"</v>
      </c>
      <c r="J126" s="245" t="str">
        <f t="shared" si="6"/>
        <v>МТСиСХ</v>
      </c>
      <c r="K126" s="264" t="str">
        <f t="shared" si="6"/>
        <v>октябрь 2019</v>
      </c>
      <c r="L126" s="247" t="s">
        <v>981</v>
      </c>
      <c r="M126" s="138"/>
    </row>
    <row r="127" spans="1:13" s="137" customFormat="1" ht="33" hidden="1" customHeight="1" x14ac:dyDescent="0.2">
      <c r="A127" s="136">
        <v>122</v>
      </c>
      <c r="B127" s="293" t="s">
        <v>1096</v>
      </c>
      <c r="C127" s="292" t="s">
        <v>1097</v>
      </c>
      <c r="D127" s="269" t="s">
        <v>15</v>
      </c>
      <c r="E127" s="288">
        <v>20</v>
      </c>
      <c r="F127" s="142" t="s">
        <v>109</v>
      </c>
      <c r="G127" s="253">
        <v>25000</v>
      </c>
      <c r="H127" s="267">
        <f t="shared" si="1"/>
        <v>500000</v>
      </c>
      <c r="I127" s="270" t="str">
        <f t="shared" ref="I127:J133" si="7">I121</f>
        <v>ЧУ "USM"</v>
      </c>
      <c r="J127" s="245" t="str">
        <f t="shared" si="7"/>
        <v>МТСиСХ</v>
      </c>
      <c r="K127" s="264" t="s">
        <v>1048</v>
      </c>
      <c r="L127" s="247" t="s">
        <v>1103</v>
      </c>
      <c r="M127" s="138"/>
    </row>
    <row r="128" spans="1:13" s="137" customFormat="1" ht="33" hidden="1" customHeight="1" x14ac:dyDescent="0.2">
      <c r="A128" s="136">
        <v>123</v>
      </c>
      <c r="B128" s="293" t="s">
        <v>1098</v>
      </c>
      <c r="C128" s="292" t="s">
        <v>1097</v>
      </c>
      <c r="D128" s="269" t="s">
        <v>15</v>
      </c>
      <c r="E128" s="288">
        <v>20</v>
      </c>
      <c r="F128" s="142" t="s">
        <v>109</v>
      </c>
      <c r="G128" s="253">
        <v>25000</v>
      </c>
      <c r="H128" s="267">
        <f t="shared" si="1"/>
        <v>500000</v>
      </c>
      <c r="I128" s="270" t="str">
        <f t="shared" si="7"/>
        <v>ЧУ "USM"</v>
      </c>
      <c r="J128" s="245" t="str">
        <f t="shared" si="7"/>
        <v>МТСиСХ</v>
      </c>
      <c r="K128" s="264" t="s">
        <v>1048</v>
      </c>
      <c r="L128" s="247" t="s">
        <v>1103</v>
      </c>
      <c r="M128" s="138"/>
    </row>
    <row r="129" spans="1:18" s="137" customFormat="1" ht="33" hidden="1" customHeight="1" x14ac:dyDescent="0.2">
      <c r="A129" s="136">
        <v>124</v>
      </c>
      <c r="B129" s="293" t="s">
        <v>1099</v>
      </c>
      <c r="C129" s="292" t="s">
        <v>1097</v>
      </c>
      <c r="D129" s="269" t="s">
        <v>15</v>
      </c>
      <c r="E129" s="288">
        <v>20</v>
      </c>
      <c r="F129" s="142" t="s">
        <v>109</v>
      </c>
      <c r="G129" s="253">
        <v>25000</v>
      </c>
      <c r="H129" s="267">
        <f t="shared" si="1"/>
        <v>500000</v>
      </c>
      <c r="I129" s="270" t="str">
        <f t="shared" si="7"/>
        <v>ЧУ "USM"</v>
      </c>
      <c r="J129" s="245" t="str">
        <f t="shared" si="7"/>
        <v>МТСиСХ</v>
      </c>
      <c r="K129" s="264" t="s">
        <v>1048</v>
      </c>
      <c r="L129" s="247" t="s">
        <v>1103</v>
      </c>
      <c r="M129" s="138"/>
    </row>
    <row r="130" spans="1:18" s="137" customFormat="1" ht="33" hidden="1" customHeight="1" x14ac:dyDescent="0.2">
      <c r="A130" s="136">
        <v>125</v>
      </c>
      <c r="B130" s="293" t="s">
        <v>1100</v>
      </c>
      <c r="C130" s="292" t="s">
        <v>1097</v>
      </c>
      <c r="D130" s="269" t="s">
        <v>15</v>
      </c>
      <c r="E130" s="288">
        <v>20</v>
      </c>
      <c r="F130" s="142" t="s">
        <v>109</v>
      </c>
      <c r="G130" s="253">
        <v>25000</v>
      </c>
      <c r="H130" s="267">
        <f t="shared" si="1"/>
        <v>500000</v>
      </c>
      <c r="I130" s="270" t="str">
        <f t="shared" si="7"/>
        <v>ЧУ "USM"</v>
      </c>
      <c r="J130" s="245" t="str">
        <f t="shared" si="7"/>
        <v>МТСиСХ</v>
      </c>
      <c r="K130" s="264" t="s">
        <v>1048</v>
      </c>
      <c r="L130" s="247" t="s">
        <v>1103</v>
      </c>
      <c r="M130" s="138"/>
    </row>
    <row r="131" spans="1:18" s="137" customFormat="1" ht="33" hidden="1" customHeight="1" x14ac:dyDescent="0.2">
      <c r="A131" s="136">
        <v>126</v>
      </c>
      <c r="B131" s="293" t="s">
        <v>1101</v>
      </c>
      <c r="C131" s="292" t="s">
        <v>1097</v>
      </c>
      <c r="D131" s="269" t="s">
        <v>15</v>
      </c>
      <c r="E131" s="288">
        <v>4</v>
      </c>
      <c r="F131" s="142" t="s">
        <v>109</v>
      </c>
      <c r="G131" s="253">
        <v>23000</v>
      </c>
      <c r="H131" s="267">
        <f t="shared" ref="H131:H141" si="8">E131*G131</f>
        <v>92000</v>
      </c>
      <c r="I131" s="270" t="str">
        <f t="shared" si="7"/>
        <v>ЧУ "USM"</v>
      </c>
      <c r="J131" s="245" t="str">
        <f t="shared" si="7"/>
        <v>МТСиСХ</v>
      </c>
      <c r="K131" s="264" t="s">
        <v>1048</v>
      </c>
      <c r="L131" s="247" t="s">
        <v>1103</v>
      </c>
      <c r="M131" s="138"/>
    </row>
    <row r="132" spans="1:18" s="137" customFormat="1" ht="33" hidden="1" customHeight="1" x14ac:dyDescent="0.2">
      <c r="A132" s="136">
        <v>127</v>
      </c>
      <c r="B132" s="293" t="s">
        <v>1102</v>
      </c>
      <c r="C132" s="292" t="s">
        <v>1097</v>
      </c>
      <c r="D132" s="269" t="s">
        <v>15</v>
      </c>
      <c r="E132" s="288">
        <v>16</v>
      </c>
      <c r="F132" s="142" t="s">
        <v>109</v>
      </c>
      <c r="G132" s="253">
        <v>23000</v>
      </c>
      <c r="H132" s="267">
        <f t="shared" si="8"/>
        <v>368000</v>
      </c>
      <c r="I132" s="270" t="str">
        <f t="shared" si="7"/>
        <v>ЧУ "USM"</v>
      </c>
      <c r="J132" s="245" t="str">
        <f t="shared" si="7"/>
        <v>МТСиСХ</v>
      </c>
      <c r="K132" s="264" t="s">
        <v>1048</v>
      </c>
      <c r="L132" s="247" t="s">
        <v>1103</v>
      </c>
      <c r="M132" s="138"/>
    </row>
    <row r="133" spans="1:18" s="137" customFormat="1" ht="33" hidden="1" customHeight="1" x14ac:dyDescent="0.2">
      <c r="A133" s="136">
        <v>128</v>
      </c>
      <c r="B133" s="294" t="s">
        <v>518</v>
      </c>
      <c r="C133" s="292" t="s">
        <v>1097</v>
      </c>
      <c r="D133" s="269" t="s">
        <v>15</v>
      </c>
      <c r="E133" s="288">
        <v>116</v>
      </c>
      <c r="F133" s="142" t="s">
        <v>109</v>
      </c>
      <c r="G133" s="253">
        <v>35000</v>
      </c>
      <c r="H133" s="267">
        <f t="shared" si="8"/>
        <v>4060000</v>
      </c>
      <c r="I133" s="270" t="str">
        <f t="shared" si="7"/>
        <v>ЧУ "USM"</v>
      </c>
      <c r="J133" s="245" t="str">
        <f t="shared" si="7"/>
        <v>МТСиСХ</v>
      </c>
      <c r="K133" s="264" t="s">
        <v>1048</v>
      </c>
      <c r="L133" s="247" t="s">
        <v>1103</v>
      </c>
      <c r="M133" s="138"/>
    </row>
    <row r="134" spans="1:18" s="137" customFormat="1" ht="33" hidden="1" customHeight="1" x14ac:dyDescent="0.25">
      <c r="A134" s="136">
        <v>129</v>
      </c>
      <c r="B134" s="296" t="s">
        <v>1111</v>
      </c>
      <c r="C134" s="213" t="s">
        <v>231</v>
      </c>
      <c r="D134" s="296" t="s">
        <v>150</v>
      </c>
      <c r="E134" s="261">
        <v>150</v>
      </c>
      <c r="F134" s="261" t="s">
        <v>233</v>
      </c>
      <c r="G134" s="297">
        <v>300</v>
      </c>
      <c r="H134" s="267">
        <f t="shared" si="8"/>
        <v>45000</v>
      </c>
      <c r="I134" s="270" t="str">
        <f t="shared" ref="I134:I141" si="9">I128</f>
        <v>ЧУ "USM"</v>
      </c>
      <c r="J134" s="245" t="s">
        <v>1119</v>
      </c>
      <c r="K134" s="264" t="s">
        <v>1048</v>
      </c>
      <c r="L134" s="247" t="s">
        <v>1120</v>
      </c>
      <c r="M134" s="138"/>
    </row>
    <row r="135" spans="1:18" s="137" customFormat="1" ht="33" hidden="1" customHeight="1" x14ac:dyDescent="0.25">
      <c r="A135" s="136">
        <v>130</v>
      </c>
      <c r="B135" s="296" t="s">
        <v>1112</v>
      </c>
      <c r="C135" s="213" t="s">
        <v>231</v>
      </c>
      <c r="D135" s="296" t="s">
        <v>150</v>
      </c>
      <c r="E135" s="261">
        <v>50</v>
      </c>
      <c r="F135" s="261" t="s">
        <v>233</v>
      </c>
      <c r="G135" s="297">
        <v>1045</v>
      </c>
      <c r="H135" s="267">
        <f t="shared" si="8"/>
        <v>52250</v>
      </c>
      <c r="I135" s="270" t="str">
        <f t="shared" si="9"/>
        <v>ЧУ "USM"</v>
      </c>
      <c r="J135" s="245" t="s">
        <v>1119</v>
      </c>
      <c r="K135" s="264" t="s">
        <v>1048</v>
      </c>
      <c r="L135" s="247" t="s">
        <v>1120</v>
      </c>
      <c r="M135" s="138"/>
    </row>
    <row r="136" spans="1:18" s="137" customFormat="1" ht="33" hidden="1" customHeight="1" x14ac:dyDescent="0.25">
      <c r="A136" s="136">
        <v>131</v>
      </c>
      <c r="B136" s="296" t="s">
        <v>1113</v>
      </c>
      <c r="C136" s="213" t="s">
        <v>231</v>
      </c>
      <c r="D136" s="296" t="s">
        <v>150</v>
      </c>
      <c r="E136" s="261">
        <v>70</v>
      </c>
      <c r="F136" s="261" t="s">
        <v>233</v>
      </c>
      <c r="G136" s="297">
        <v>500</v>
      </c>
      <c r="H136" s="267">
        <f t="shared" si="8"/>
        <v>35000</v>
      </c>
      <c r="I136" s="270" t="str">
        <f t="shared" si="9"/>
        <v>ЧУ "USM"</v>
      </c>
      <c r="J136" s="245" t="s">
        <v>1119</v>
      </c>
      <c r="K136" s="264" t="s">
        <v>1048</v>
      </c>
      <c r="L136" s="247" t="s">
        <v>1120</v>
      </c>
      <c r="M136" s="138"/>
    </row>
    <row r="137" spans="1:18" s="137" customFormat="1" ht="33" hidden="1" customHeight="1" x14ac:dyDescent="0.25">
      <c r="A137" s="136">
        <v>132</v>
      </c>
      <c r="B137" s="296" t="s">
        <v>1114</v>
      </c>
      <c r="C137" s="213" t="s">
        <v>231</v>
      </c>
      <c r="D137" s="296" t="s">
        <v>150</v>
      </c>
      <c r="E137" s="261">
        <v>50</v>
      </c>
      <c r="F137" s="261" t="s">
        <v>233</v>
      </c>
      <c r="G137" s="297">
        <v>300</v>
      </c>
      <c r="H137" s="267">
        <f t="shared" si="8"/>
        <v>15000</v>
      </c>
      <c r="I137" s="270" t="str">
        <f t="shared" si="9"/>
        <v>ЧУ "USM"</v>
      </c>
      <c r="J137" s="245" t="s">
        <v>1119</v>
      </c>
      <c r="K137" s="264" t="s">
        <v>1048</v>
      </c>
      <c r="L137" s="247" t="s">
        <v>1120</v>
      </c>
      <c r="M137" s="138"/>
    </row>
    <row r="138" spans="1:18" s="137" customFormat="1" ht="33" hidden="1" customHeight="1" x14ac:dyDescent="0.25">
      <c r="A138" s="136">
        <v>133</v>
      </c>
      <c r="B138" s="296" t="s">
        <v>1115</v>
      </c>
      <c r="C138" s="213" t="s">
        <v>231</v>
      </c>
      <c r="D138" s="296" t="s">
        <v>150</v>
      </c>
      <c r="E138" s="261">
        <v>70</v>
      </c>
      <c r="F138" s="261" t="s">
        <v>233</v>
      </c>
      <c r="G138" s="297">
        <v>4000</v>
      </c>
      <c r="H138" s="267">
        <f t="shared" si="8"/>
        <v>280000</v>
      </c>
      <c r="I138" s="270" t="str">
        <f t="shared" si="9"/>
        <v>ЧУ "USM"</v>
      </c>
      <c r="J138" s="245" t="s">
        <v>1119</v>
      </c>
      <c r="K138" s="264" t="s">
        <v>1048</v>
      </c>
      <c r="L138" s="247" t="s">
        <v>1120</v>
      </c>
      <c r="M138" s="138"/>
    </row>
    <row r="139" spans="1:18" s="137" customFormat="1" ht="33" hidden="1" customHeight="1" x14ac:dyDescent="0.25">
      <c r="A139" s="136">
        <v>134</v>
      </c>
      <c r="B139" s="296" t="s">
        <v>1116</v>
      </c>
      <c r="C139" s="213" t="s">
        <v>231</v>
      </c>
      <c r="D139" s="296" t="s">
        <v>150</v>
      </c>
      <c r="E139" s="261">
        <v>2</v>
      </c>
      <c r="F139" s="261" t="s">
        <v>233</v>
      </c>
      <c r="G139" s="297">
        <v>9000</v>
      </c>
      <c r="H139" s="267">
        <f t="shared" si="8"/>
        <v>18000</v>
      </c>
      <c r="I139" s="270" t="str">
        <f t="shared" si="9"/>
        <v>ЧУ "USM"</v>
      </c>
      <c r="J139" s="245" t="s">
        <v>1119</v>
      </c>
      <c r="K139" s="264" t="s">
        <v>1048</v>
      </c>
      <c r="L139" s="247" t="s">
        <v>1120</v>
      </c>
      <c r="M139" s="138"/>
    </row>
    <row r="140" spans="1:18" s="137" customFormat="1" ht="33" hidden="1" customHeight="1" x14ac:dyDescent="0.25">
      <c r="A140" s="136">
        <v>135</v>
      </c>
      <c r="B140" s="296" t="s">
        <v>1117</v>
      </c>
      <c r="C140" s="213" t="s">
        <v>231</v>
      </c>
      <c r="D140" s="296" t="s">
        <v>150</v>
      </c>
      <c r="E140" s="261">
        <v>1</v>
      </c>
      <c r="F140" s="261" t="s">
        <v>233</v>
      </c>
      <c r="G140" s="297">
        <v>20000</v>
      </c>
      <c r="H140" s="267">
        <f t="shared" si="8"/>
        <v>20000</v>
      </c>
      <c r="I140" s="270" t="str">
        <f t="shared" si="9"/>
        <v>ЧУ "USM"</v>
      </c>
      <c r="J140" s="245" t="s">
        <v>1119</v>
      </c>
      <c r="K140" s="264" t="s">
        <v>1048</v>
      </c>
      <c r="L140" s="247" t="s">
        <v>1120</v>
      </c>
      <c r="M140" s="138"/>
    </row>
    <row r="141" spans="1:18" s="137" customFormat="1" ht="33" hidden="1" customHeight="1" x14ac:dyDescent="0.25">
      <c r="A141" s="136">
        <v>136</v>
      </c>
      <c r="B141" s="296" t="s">
        <v>1118</v>
      </c>
      <c r="C141" s="213" t="s">
        <v>231</v>
      </c>
      <c r="D141" s="296" t="s">
        <v>150</v>
      </c>
      <c r="E141" s="261">
        <v>2</v>
      </c>
      <c r="F141" s="261" t="s">
        <v>233</v>
      </c>
      <c r="G141" s="297">
        <v>12000</v>
      </c>
      <c r="H141" s="267">
        <f t="shared" si="8"/>
        <v>24000</v>
      </c>
      <c r="I141" s="270" t="str">
        <f t="shared" si="9"/>
        <v>ЧУ "USM"</v>
      </c>
      <c r="J141" s="245" t="s">
        <v>1119</v>
      </c>
      <c r="K141" s="264" t="s">
        <v>1048</v>
      </c>
      <c r="L141" s="247" t="s">
        <v>1120</v>
      </c>
      <c r="M141" s="138"/>
    </row>
    <row r="142" spans="1:18" s="2" customFormat="1" ht="20.25" hidden="1" customHeight="1" x14ac:dyDescent="0.25">
      <c r="A142" s="43"/>
      <c r="B142" s="58" t="s">
        <v>21</v>
      </c>
      <c r="C142" s="38"/>
      <c r="D142" s="38"/>
      <c r="E142" s="38"/>
      <c r="F142" s="38"/>
      <c r="G142" s="128"/>
      <c r="H142" s="47">
        <f>SUM(H6:H126)</f>
        <v>101648223.72760002</v>
      </c>
      <c r="I142" s="61"/>
      <c r="J142" s="61"/>
      <c r="K142" s="83"/>
      <c r="L142" s="61"/>
      <c r="M142" s="30"/>
      <c r="N142" s="16"/>
      <c r="O142" s="16"/>
      <c r="P142" s="16"/>
      <c r="Q142" s="16"/>
      <c r="R142" s="16"/>
    </row>
    <row r="143" spans="1:18" s="2" customFormat="1" ht="20.25" hidden="1" customHeight="1" x14ac:dyDescent="0.25">
      <c r="A143" s="50"/>
      <c r="B143" s="52" t="s">
        <v>8</v>
      </c>
      <c r="C143" s="56"/>
      <c r="D143" s="56"/>
      <c r="E143" s="56"/>
      <c r="F143" s="56"/>
      <c r="G143" s="118"/>
      <c r="H143" s="56"/>
      <c r="I143" s="56"/>
      <c r="J143" s="53"/>
      <c r="K143" s="84"/>
      <c r="L143" s="53"/>
      <c r="M143" s="30"/>
      <c r="N143" s="16"/>
      <c r="O143" s="16"/>
      <c r="P143" s="16"/>
      <c r="Q143" s="16"/>
      <c r="R143" s="16"/>
    </row>
    <row r="144" spans="1:18" s="2" customFormat="1" ht="77.25" hidden="1" customHeight="1" x14ac:dyDescent="0.25">
      <c r="A144" s="193">
        <v>1</v>
      </c>
      <c r="B144" s="36" t="s">
        <v>117</v>
      </c>
      <c r="C144" s="70" t="s">
        <v>118</v>
      </c>
      <c r="D144" s="110" t="s">
        <v>61</v>
      </c>
      <c r="E144" s="72">
        <v>1</v>
      </c>
      <c r="F144" s="110" t="s">
        <v>62</v>
      </c>
      <c r="G144" s="124"/>
      <c r="H144" s="37">
        <v>491178.57</v>
      </c>
      <c r="I144" s="36" t="str">
        <f t="shared" ref="I144:I154" si="10">$I$210</f>
        <v>ЧУ "USM"</v>
      </c>
      <c r="J144" s="136" t="s">
        <v>54</v>
      </c>
      <c r="K144" s="195" t="s">
        <v>123</v>
      </c>
      <c r="L144" s="136" t="s">
        <v>394</v>
      </c>
      <c r="M144" s="138"/>
      <c r="N144" s="137"/>
      <c r="O144" s="137"/>
      <c r="P144" s="137"/>
      <c r="Q144" s="137"/>
      <c r="R144" s="137"/>
    </row>
    <row r="145" spans="1:18" s="2" customFormat="1" ht="45" hidden="1" customHeight="1" x14ac:dyDescent="0.25">
      <c r="A145" s="193">
        <v>2</v>
      </c>
      <c r="B145" s="36" t="s">
        <v>121</v>
      </c>
      <c r="C145" s="70" t="s">
        <v>122</v>
      </c>
      <c r="D145" s="110" t="s">
        <v>61</v>
      </c>
      <c r="E145" s="72">
        <v>1</v>
      </c>
      <c r="F145" s="110" t="s">
        <v>62</v>
      </c>
      <c r="G145" s="124"/>
      <c r="H145" s="37">
        <v>100700417</v>
      </c>
      <c r="I145" s="36" t="str">
        <f t="shared" si="10"/>
        <v>ЧУ "USM"</v>
      </c>
      <c r="J145" s="136" t="s">
        <v>81</v>
      </c>
      <c r="K145" s="195" t="s">
        <v>55</v>
      </c>
      <c r="L145" s="136" t="s">
        <v>127</v>
      </c>
      <c r="M145" s="138"/>
      <c r="N145" s="137"/>
      <c r="O145" s="137"/>
      <c r="P145" s="137"/>
      <c r="Q145" s="137"/>
      <c r="R145" s="137"/>
    </row>
    <row r="146" spans="1:18" s="2" customFormat="1" ht="41.25" hidden="1" customHeight="1" x14ac:dyDescent="0.25">
      <c r="A146" s="193">
        <v>3</v>
      </c>
      <c r="B146" s="36" t="s">
        <v>272</v>
      </c>
      <c r="C146" s="70" t="s">
        <v>260</v>
      </c>
      <c r="D146" s="110" t="s">
        <v>61</v>
      </c>
      <c r="E146" s="72">
        <v>1</v>
      </c>
      <c r="F146" s="110" t="s">
        <v>62</v>
      </c>
      <c r="G146" s="124"/>
      <c r="H146" s="37">
        <v>40053940</v>
      </c>
      <c r="I146" s="36" t="str">
        <f t="shared" si="10"/>
        <v>ЧУ "USM"</v>
      </c>
      <c r="J146" s="136" t="s">
        <v>24</v>
      </c>
      <c r="K146" s="195" t="s">
        <v>110</v>
      </c>
      <c r="L146" s="136" t="s">
        <v>273</v>
      </c>
      <c r="M146" s="138"/>
      <c r="N146" s="137"/>
      <c r="O146" s="137"/>
      <c r="P146" s="137"/>
      <c r="Q146" s="137"/>
      <c r="R146" s="137"/>
    </row>
    <row r="147" spans="1:18" s="2" customFormat="1" ht="30.75" hidden="1" customHeight="1" x14ac:dyDescent="0.25">
      <c r="A147" s="193">
        <v>4</v>
      </c>
      <c r="B147" s="36" t="s">
        <v>609</v>
      </c>
      <c r="C147" s="70" t="s">
        <v>554</v>
      </c>
      <c r="D147" s="110" t="s">
        <v>61</v>
      </c>
      <c r="E147" s="72">
        <v>1</v>
      </c>
      <c r="F147" s="110" t="s">
        <v>62</v>
      </c>
      <c r="G147" s="124"/>
      <c r="H147" s="37">
        <v>905400</v>
      </c>
      <c r="I147" s="36" t="str">
        <f t="shared" si="10"/>
        <v>ЧУ "USM"</v>
      </c>
      <c r="J147" s="136" t="s">
        <v>54</v>
      </c>
      <c r="K147" s="195" t="s">
        <v>243</v>
      </c>
      <c r="L147" s="136" t="s">
        <v>610</v>
      </c>
      <c r="M147" s="138"/>
      <c r="N147" s="137"/>
      <c r="O147" s="137"/>
      <c r="P147" s="137"/>
      <c r="Q147" s="137"/>
      <c r="R147" s="137"/>
    </row>
    <row r="148" spans="1:18" s="2" customFormat="1" ht="30.75" hidden="1" customHeight="1" x14ac:dyDescent="0.25">
      <c r="A148" s="193">
        <v>5</v>
      </c>
      <c r="B148" s="36" t="s">
        <v>667</v>
      </c>
      <c r="C148" s="70" t="s">
        <v>668</v>
      </c>
      <c r="D148" s="110" t="s">
        <v>61</v>
      </c>
      <c r="E148" s="72">
        <v>1</v>
      </c>
      <c r="F148" s="110" t="s">
        <v>62</v>
      </c>
      <c r="G148" s="124"/>
      <c r="H148" s="37">
        <v>907857.14</v>
      </c>
      <c r="I148" s="36" t="str">
        <f t="shared" si="10"/>
        <v>ЧУ "USM"</v>
      </c>
      <c r="J148" s="136" t="s">
        <v>54</v>
      </c>
      <c r="K148" s="195" t="s">
        <v>243</v>
      </c>
      <c r="L148" s="136" t="s">
        <v>669</v>
      </c>
      <c r="M148" s="138"/>
      <c r="N148" s="137"/>
      <c r="O148" s="137"/>
      <c r="P148" s="137"/>
      <c r="Q148" s="137"/>
      <c r="R148" s="137"/>
    </row>
    <row r="149" spans="1:18" s="2" customFormat="1" ht="42" hidden="1" customHeight="1" x14ac:dyDescent="0.25">
      <c r="A149" s="193">
        <v>6</v>
      </c>
      <c r="B149" s="36" t="s">
        <v>763</v>
      </c>
      <c r="C149" s="70" t="s">
        <v>554</v>
      </c>
      <c r="D149" s="110" t="s">
        <v>61</v>
      </c>
      <c r="E149" s="72">
        <v>1</v>
      </c>
      <c r="F149" s="110" t="s">
        <v>62</v>
      </c>
      <c r="G149" s="124"/>
      <c r="H149" s="37">
        <v>980000</v>
      </c>
      <c r="I149" s="36" t="str">
        <f t="shared" si="10"/>
        <v>ЧУ "USM"</v>
      </c>
      <c r="J149" s="136" t="s">
        <v>735</v>
      </c>
      <c r="K149" s="195" t="s">
        <v>764</v>
      </c>
      <c r="L149" s="136" t="s">
        <v>766</v>
      </c>
      <c r="M149" s="138"/>
      <c r="N149" s="137"/>
      <c r="O149" s="137"/>
      <c r="P149" s="137"/>
      <c r="Q149" s="137"/>
      <c r="R149" s="137"/>
    </row>
    <row r="150" spans="1:18" s="2" customFormat="1" ht="30.75" hidden="1" customHeight="1" x14ac:dyDescent="0.2">
      <c r="A150" s="193">
        <v>7</v>
      </c>
      <c r="B150" s="255" t="s">
        <v>765</v>
      </c>
      <c r="C150" s="70" t="s">
        <v>260</v>
      </c>
      <c r="D150" s="110" t="s">
        <v>61</v>
      </c>
      <c r="E150" s="72">
        <v>1</v>
      </c>
      <c r="F150" s="110" t="s">
        <v>62</v>
      </c>
      <c r="G150" s="124"/>
      <c r="H150" s="37">
        <v>55969466.960000001</v>
      </c>
      <c r="I150" s="36" t="str">
        <f t="shared" si="10"/>
        <v>ЧУ "USM"</v>
      </c>
      <c r="J150" s="136" t="s">
        <v>735</v>
      </c>
      <c r="K150" s="195" t="s">
        <v>756</v>
      </c>
      <c r="L150" s="136" t="s">
        <v>767</v>
      </c>
      <c r="M150" s="138"/>
      <c r="N150" s="137"/>
      <c r="O150" s="137"/>
      <c r="P150" s="137"/>
      <c r="Q150" s="137"/>
      <c r="R150" s="137"/>
    </row>
    <row r="151" spans="1:18" s="2" customFormat="1" ht="45.75" hidden="1" customHeight="1" x14ac:dyDescent="0.2">
      <c r="A151" s="193">
        <v>8</v>
      </c>
      <c r="B151" s="257" t="s">
        <v>834</v>
      </c>
      <c r="C151" s="70" t="s">
        <v>835</v>
      </c>
      <c r="D151" s="110" t="s">
        <v>61</v>
      </c>
      <c r="E151" s="72">
        <v>1</v>
      </c>
      <c r="F151" s="110" t="s">
        <v>62</v>
      </c>
      <c r="G151" s="124"/>
      <c r="H151" s="37">
        <v>21166461.609999999</v>
      </c>
      <c r="I151" s="36" t="str">
        <f t="shared" si="10"/>
        <v>ЧУ "USM"</v>
      </c>
      <c r="J151" s="136" t="s">
        <v>735</v>
      </c>
      <c r="K151" s="195" t="s">
        <v>813</v>
      </c>
      <c r="L151" s="136" t="s">
        <v>836</v>
      </c>
      <c r="M151" s="138"/>
      <c r="N151" s="137"/>
      <c r="O151" s="137"/>
      <c r="P151" s="137"/>
      <c r="Q151" s="137"/>
      <c r="R151" s="137"/>
    </row>
    <row r="152" spans="1:18" s="2" customFormat="1" ht="45.75" hidden="1" customHeight="1" x14ac:dyDescent="0.25">
      <c r="A152" s="193">
        <v>9</v>
      </c>
      <c r="B152" s="266" t="s">
        <v>906</v>
      </c>
      <c r="C152" s="70" t="s">
        <v>907</v>
      </c>
      <c r="D152" s="155" t="s">
        <v>908</v>
      </c>
      <c r="E152" s="72">
        <v>1</v>
      </c>
      <c r="F152" s="110" t="s">
        <v>62</v>
      </c>
      <c r="G152" s="124"/>
      <c r="H152" s="37">
        <v>35714.28</v>
      </c>
      <c r="I152" s="36" t="str">
        <f t="shared" si="10"/>
        <v>ЧУ "USM"</v>
      </c>
      <c r="J152" s="136" t="s">
        <v>745</v>
      </c>
      <c r="K152" s="195" t="s">
        <v>909</v>
      </c>
      <c r="L152" s="136" t="s">
        <v>986</v>
      </c>
      <c r="M152" s="138"/>
      <c r="N152" s="137"/>
      <c r="O152" s="137"/>
      <c r="P152" s="137"/>
      <c r="Q152" s="137"/>
      <c r="R152" s="137"/>
    </row>
    <row r="153" spans="1:18" s="2" customFormat="1" ht="45.75" hidden="1" customHeight="1" x14ac:dyDescent="0.25">
      <c r="A153" s="193">
        <v>10</v>
      </c>
      <c r="B153" s="266" t="s">
        <v>960</v>
      </c>
      <c r="C153" s="70" t="s">
        <v>959</v>
      </c>
      <c r="D153" s="155" t="s">
        <v>908</v>
      </c>
      <c r="E153" s="72">
        <v>1</v>
      </c>
      <c r="F153" s="110" t="s">
        <v>62</v>
      </c>
      <c r="G153" s="124"/>
      <c r="H153" s="37">
        <v>17614464.280000001</v>
      </c>
      <c r="I153" s="36" t="str">
        <f t="shared" si="10"/>
        <v>ЧУ "USM"</v>
      </c>
      <c r="J153" s="136" t="s">
        <v>745</v>
      </c>
      <c r="K153" s="195" t="s">
        <v>909</v>
      </c>
      <c r="L153" s="136" t="s">
        <v>961</v>
      </c>
      <c r="M153" s="138"/>
      <c r="N153" s="137"/>
      <c r="O153" s="137"/>
      <c r="P153" s="137"/>
      <c r="Q153" s="137"/>
      <c r="R153" s="137"/>
    </row>
    <row r="154" spans="1:18" s="2" customFormat="1" ht="45.75" hidden="1" customHeight="1" x14ac:dyDescent="0.25">
      <c r="A154" s="193">
        <v>11</v>
      </c>
      <c r="B154" s="266" t="s">
        <v>984</v>
      </c>
      <c r="C154" s="70" t="s">
        <v>835</v>
      </c>
      <c r="D154" s="110" t="s">
        <v>61</v>
      </c>
      <c r="E154" s="72">
        <v>1</v>
      </c>
      <c r="F154" s="110" t="s">
        <v>62</v>
      </c>
      <c r="G154" s="124"/>
      <c r="H154" s="37">
        <v>17614464.280000001</v>
      </c>
      <c r="I154" s="36" t="str">
        <f t="shared" si="10"/>
        <v>ЧУ "USM"</v>
      </c>
      <c r="J154" s="136" t="s">
        <v>735</v>
      </c>
      <c r="K154" s="195" t="s">
        <v>909</v>
      </c>
      <c r="L154" s="136" t="s">
        <v>985</v>
      </c>
      <c r="M154" s="138"/>
      <c r="N154" s="137"/>
      <c r="O154" s="137"/>
      <c r="P154" s="137"/>
      <c r="Q154" s="137"/>
      <c r="R154" s="137"/>
    </row>
    <row r="155" spans="1:18" s="2" customFormat="1" ht="20.25" hidden="1" customHeight="1" x14ac:dyDescent="0.25">
      <c r="A155" s="43"/>
      <c r="B155" s="71" t="s">
        <v>22</v>
      </c>
      <c r="C155" s="44"/>
      <c r="D155" s="44"/>
      <c r="E155" s="38"/>
      <c r="F155" s="38"/>
      <c r="G155" s="48"/>
      <c r="H155" s="47">
        <f>SUM(H144:H153)</f>
        <v>238824899.83999997</v>
      </c>
      <c r="I155" s="43"/>
      <c r="J155" s="62"/>
      <c r="K155" s="85"/>
      <c r="L155" s="63"/>
      <c r="M155" s="30"/>
      <c r="N155" s="16"/>
      <c r="O155" s="16"/>
      <c r="P155" s="16"/>
      <c r="Q155" s="16"/>
      <c r="R155" s="16"/>
    </row>
    <row r="156" spans="1:18" s="2" customFormat="1" ht="20.25" hidden="1" customHeight="1" x14ac:dyDescent="0.25">
      <c r="A156" s="50"/>
      <c r="B156" s="52" t="s">
        <v>12</v>
      </c>
      <c r="C156" s="42"/>
      <c r="D156" s="42"/>
      <c r="E156" s="42"/>
      <c r="F156" s="42"/>
      <c r="G156" s="119"/>
      <c r="H156" s="42"/>
      <c r="I156" s="42"/>
      <c r="J156" s="41"/>
      <c r="K156" s="86"/>
      <c r="L156" s="54"/>
      <c r="M156" s="30"/>
      <c r="N156" s="16"/>
      <c r="O156" s="16"/>
      <c r="P156" s="16"/>
      <c r="Q156" s="16"/>
      <c r="R156" s="16"/>
    </row>
    <row r="157" spans="1:18" s="2" customFormat="1" ht="63.75" hidden="1" customHeight="1" x14ac:dyDescent="0.25">
      <c r="A157" s="75">
        <v>1</v>
      </c>
      <c r="B157" s="148" t="s">
        <v>102</v>
      </c>
      <c r="C157" s="185" t="s">
        <v>103</v>
      </c>
      <c r="D157" s="185" t="s">
        <v>104</v>
      </c>
      <c r="E157" s="148">
        <v>1</v>
      </c>
      <c r="F157" s="148" t="s">
        <v>31</v>
      </c>
      <c r="G157" s="186"/>
      <c r="H157" s="189">
        <v>10564800</v>
      </c>
      <c r="I157" s="187" t="s">
        <v>9</v>
      </c>
      <c r="J157" s="148" t="s">
        <v>105</v>
      </c>
      <c r="K157" s="188" t="s">
        <v>106</v>
      </c>
      <c r="L157" s="149" t="s">
        <v>107</v>
      </c>
      <c r="M157" s="138"/>
      <c r="N157" s="137"/>
      <c r="O157" s="137"/>
      <c r="P157" s="137"/>
      <c r="Q157" s="137"/>
      <c r="R157" s="137"/>
    </row>
    <row r="158" spans="1:18" s="2" customFormat="1" ht="63.75" hidden="1" customHeight="1" x14ac:dyDescent="0.25">
      <c r="A158" s="193">
        <v>2</v>
      </c>
      <c r="B158" s="136" t="s">
        <v>152</v>
      </c>
      <c r="C158" s="219" t="s">
        <v>103</v>
      </c>
      <c r="D158" s="110" t="s">
        <v>61</v>
      </c>
      <c r="E158" s="148">
        <v>1</v>
      </c>
      <c r="F158" s="148" t="s">
        <v>31</v>
      </c>
      <c r="G158" s="186"/>
      <c r="H158" s="189">
        <v>81626755.109999999</v>
      </c>
      <c r="I158" s="187" t="s">
        <v>9</v>
      </c>
      <c r="J158" s="148" t="s">
        <v>81</v>
      </c>
      <c r="K158" s="188" t="s">
        <v>106</v>
      </c>
      <c r="L158" s="149" t="s">
        <v>248</v>
      </c>
      <c r="M158" s="138"/>
      <c r="N158" s="137"/>
      <c r="O158" s="137"/>
      <c r="P158" s="137"/>
      <c r="Q158" s="137"/>
      <c r="R158" s="137"/>
    </row>
    <row r="159" spans="1:18" s="2" customFormat="1" ht="63.75" hidden="1" customHeight="1" x14ac:dyDescent="0.25">
      <c r="A159" s="193">
        <v>3</v>
      </c>
      <c r="B159" s="136" t="s">
        <v>153</v>
      </c>
      <c r="C159" s="219" t="s">
        <v>103</v>
      </c>
      <c r="D159" s="148" t="s">
        <v>153</v>
      </c>
      <c r="E159" s="148">
        <v>1</v>
      </c>
      <c r="F159" s="148" t="s">
        <v>31</v>
      </c>
      <c r="G159" s="186"/>
      <c r="H159" s="189">
        <v>1792255.08</v>
      </c>
      <c r="I159" s="187" t="s">
        <v>9</v>
      </c>
      <c r="J159" s="148" t="s">
        <v>81</v>
      </c>
      <c r="K159" s="188" t="s">
        <v>106</v>
      </c>
      <c r="L159" s="149" t="s">
        <v>248</v>
      </c>
      <c r="M159" s="138"/>
      <c r="N159" s="137"/>
      <c r="O159" s="137"/>
      <c r="P159" s="137"/>
      <c r="Q159" s="137"/>
      <c r="R159" s="137"/>
    </row>
    <row r="160" spans="1:18" s="2" customFormat="1" ht="63.75" hidden="1" customHeight="1" x14ac:dyDescent="0.25">
      <c r="A160" s="193">
        <v>4</v>
      </c>
      <c r="B160" s="136" t="s">
        <v>291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66200</v>
      </c>
      <c r="I160" s="187" t="s">
        <v>9</v>
      </c>
      <c r="J160" s="148" t="s">
        <v>43</v>
      </c>
      <c r="K160" s="188" t="s">
        <v>123</v>
      </c>
      <c r="L160" s="149" t="s">
        <v>292</v>
      </c>
      <c r="M160" s="138"/>
      <c r="N160" s="137"/>
      <c r="O160" s="137"/>
      <c r="P160" s="137"/>
      <c r="Q160" s="137"/>
      <c r="R160" s="137"/>
    </row>
    <row r="161" spans="1:18" s="2" customFormat="1" ht="63.75" hidden="1" customHeight="1" x14ac:dyDescent="0.25">
      <c r="A161" s="193">
        <v>5</v>
      </c>
      <c r="B161" s="136" t="s">
        <v>306</v>
      </c>
      <c r="C161" s="219" t="s">
        <v>276</v>
      </c>
      <c r="D161" s="110" t="s">
        <v>61</v>
      </c>
      <c r="E161" s="148">
        <v>1</v>
      </c>
      <c r="F161" s="148" t="s">
        <v>31</v>
      </c>
      <c r="G161" s="186"/>
      <c r="H161" s="189">
        <v>1510714.3</v>
      </c>
      <c r="I161" s="187" t="s">
        <v>9</v>
      </c>
      <c r="J161" s="148" t="s">
        <v>54</v>
      </c>
      <c r="K161" s="188" t="s">
        <v>123</v>
      </c>
      <c r="L161" s="149" t="s">
        <v>308</v>
      </c>
      <c r="M161" s="138"/>
      <c r="N161" s="137"/>
      <c r="O161" s="137"/>
      <c r="P161" s="137"/>
      <c r="Q161" s="137"/>
      <c r="R161" s="137"/>
    </row>
    <row r="162" spans="1:18" s="2" customFormat="1" ht="63.75" hidden="1" customHeight="1" x14ac:dyDescent="0.25">
      <c r="A162" s="193">
        <v>6</v>
      </c>
      <c r="B162" s="136" t="s">
        <v>307</v>
      </c>
      <c r="C162" s="219" t="s">
        <v>276</v>
      </c>
      <c r="D162" s="110" t="s">
        <v>61</v>
      </c>
      <c r="E162" s="148">
        <v>1</v>
      </c>
      <c r="F162" s="148" t="s">
        <v>31</v>
      </c>
      <c r="G162" s="186"/>
      <c r="H162" s="189">
        <v>2918400</v>
      </c>
      <c r="I162" s="187" t="s">
        <v>9</v>
      </c>
      <c r="J162" s="148" t="s">
        <v>54</v>
      </c>
      <c r="K162" s="188" t="s">
        <v>123</v>
      </c>
      <c r="L162" s="149" t="s">
        <v>308</v>
      </c>
      <c r="M162" s="138"/>
      <c r="N162" s="137"/>
      <c r="O162" s="137"/>
      <c r="P162" s="137"/>
      <c r="Q162" s="137"/>
      <c r="R162" s="137"/>
    </row>
    <row r="163" spans="1:18" s="2" customFormat="1" ht="63.75" hidden="1" customHeight="1" x14ac:dyDescent="0.25">
      <c r="A163" s="193">
        <v>7</v>
      </c>
      <c r="B163" s="136" t="s">
        <v>309</v>
      </c>
      <c r="C163" s="219" t="s">
        <v>276</v>
      </c>
      <c r="D163" s="110" t="s">
        <v>61</v>
      </c>
      <c r="E163" s="148">
        <v>1</v>
      </c>
      <c r="F163" s="148" t="s">
        <v>31</v>
      </c>
      <c r="G163" s="186"/>
      <c r="H163" s="189">
        <v>11212500</v>
      </c>
      <c r="I163" s="187" t="s">
        <v>9</v>
      </c>
      <c r="J163" s="148" t="s">
        <v>81</v>
      </c>
      <c r="K163" s="188" t="s">
        <v>123</v>
      </c>
      <c r="L163" s="149" t="s">
        <v>311</v>
      </c>
      <c r="M163" s="138"/>
      <c r="N163" s="137"/>
      <c r="O163" s="137"/>
      <c r="P163" s="137"/>
      <c r="Q163" s="137"/>
      <c r="R163" s="137"/>
    </row>
    <row r="164" spans="1:18" s="2" customFormat="1" ht="63.75" hidden="1" customHeight="1" x14ac:dyDescent="0.25">
      <c r="A164" s="193">
        <v>8</v>
      </c>
      <c r="B164" s="136" t="s">
        <v>310</v>
      </c>
      <c r="C164" s="219" t="s">
        <v>276</v>
      </c>
      <c r="D164" s="110" t="s">
        <v>61</v>
      </c>
      <c r="E164" s="148">
        <v>1</v>
      </c>
      <c r="F164" s="148" t="s">
        <v>31</v>
      </c>
      <c r="G164" s="186"/>
      <c r="H164" s="189">
        <v>2437500</v>
      </c>
      <c r="I164" s="187" t="s">
        <v>9</v>
      </c>
      <c r="J164" s="148" t="s">
        <v>81</v>
      </c>
      <c r="K164" s="188" t="s">
        <v>123</v>
      </c>
      <c r="L164" s="149" t="s">
        <v>311</v>
      </c>
      <c r="M164" s="138"/>
      <c r="N164" s="137"/>
      <c r="O164" s="137"/>
      <c r="P164" s="137"/>
      <c r="Q164" s="137"/>
      <c r="R164" s="137"/>
    </row>
    <row r="165" spans="1:18" s="2" customFormat="1" ht="63.75" hidden="1" customHeight="1" x14ac:dyDescent="0.25">
      <c r="A165" s="193">
        <v>9</v>
      </c>
      <c r="B165" s="136" t="s">
        <v>343</v>
      </c>
      <c r="C165" s="219" t="s">
        <v>262</v>
      </c>
      <c r="D165" s="110" t="s">
        <v>344</v>
      </c>
      <c r="E165" s="148">
        <v>1</v>
      </c>
      <c r="F165" s="148" t="s">
        <v>31</v>
      </c>
      <c r="G165" s="186"/>
      <c r="H165" s="189">
        <v>2357142.86</v>
      </c>
      <c r="I165" s="187" t="s">
        <v>9</v>
      </c>
      <c r="J165" s="148" t="s">
        <v>345</v>
      </c>
      <c r="K165" s="188" t="s">
        <v>346</v>
      </c>
      <c r="L165" s="149" t="s">
        <v>347</v>
      </c>
      <c r="M165" s="138"/>
      <c r="N165" s="137"/>
      <c r="O165" s="137"/>
      <c r="P165" s="137"/>
      <c r="Q165" s="137"/>
      <c r="R165" s="137"/>
    </row>
    <row r="166" spans="1:18" s="2" customFormat="1" ht="63.75" hidden="1" customHeight="1" x14ac:dyDescent="0.25">
      <c r="A166" s="193">
        <v>10</v>
      </c>
      <c r="B166" s="136" t="s">
        <v>357</v>
      </c>
      <c r="C166" s="219" t="s">
        <v>262</v>
      </c>
      <c r="D166" s="110" t="s">
        <v>358</v>
      </c>
      <c r="E166" s="148">
        <v>1</v>
      </c>
      <c r="F166" s="148" t="s">
        <v>31</v>
      </c>
      <c r="G166" s="186"/>
      <c r="H166" s="189">
        <v>315000</v>
      </c>
      <c r="I166" s="187" t="s">
        <v>9</v>
      </c>
      <c r="J166" s="148" t="s">
        <v>345</v>
      </c>
      <c r="K166" s="188" t="s">
        <v>346</v>
      </c>
      <c r="L166" s="149" t="s">
        <v>359</v>
      </c>
      <c r="M166" s="138"/>
      <c r="N166" s="137"/>
      <c r="O166" s="137"/>
      <c r="P166" s="137"/>
      <c r="Q166" s="137"/>
      <c r="R166" s="137"/>
    </row>
    <row r="167" spans="1:18" s="2" customFormat="1" ht="63.75" hidden="1" customHeight="1" x14ac:dyDescent="0.25">
      <c r="A167" s="193">
        <v>11</v>
      </c>
      <c r="B167" s="136" t="s">
        <v>360</v>
      </c>
      <c r="C167" s="219" t="s">
        <v>262</v>
      </c>
      <c r="D167" s="110" t="s">
        <v>361</v>
      </c>
      <c r="E167" s="148">
        <v>1</v>
      </c>
      <c r="F167" s="148" t="s">
        <v>31</v>
      </c>
      <c r="G167" s="186"/>
      <c r="H167" s="189">
        <v>900000</v>
      </c>
      <c r="I167" s="187" t="s">
        <v>9</v>
      </c>
      <c r="J167" s="148" t="s">
        <v>345</v>
      </c>
      <c r="K167" s="188" t="s">
        <v>346</v>
      </c>
      <c r="L167" s="149" t="s">
        <v>359</v>
      </c>
      <c r="M167" s="138"/>
      <c r="N167" s="137"/>
      <c r="O167" s="137"/>
      <c r="P167" s="137"/>
      <c r="Q167" s="137"/>
      <c r="R167" s="137"/>
    </row>
    <row r="168" spans="1:18" s="2" customFormat="1" ht="63.75" hidden="1" customHeight="1" x14ac:dyDescent="0.25">
      <c r="A168" s="193">
        <v>12</v>
      </c>
      <c r="B168" s="136" t="s">
        <v>491</v>
      </c>
      <c r="C168" s="219" t="s">
        <v>492</v>
      </c>
      <c r="D168" s="110" t="s">
        <v>61</v>
      </c>
      <c r="E168" s="148">
        <v>1</v>
      </c>
      <c r="F168" s="148" t="s">
        <v>31</v>
      </c>
      <c r="G168" s="186"/>
      <c r="H168" s="189">
        <v>50000</v>
      </c>
      <c r="I168" s="187" t="s">
        <v>9</v>
      </c>
      <c r="J168" s="148" t="s">
        <v>24</v>
      </c>
      <c r="K168" s="188" t="s">
        <v>427</v>
      </c>
      <c r="L168" s="149" t="s">
        <v>493</v>
      </c>
      <c r="M168" s="138"/>
      <c r="N168" s="137"/>
      <c r="O168" s="137"/>
      <c r="P168" s="137"/>
      <c r="Q168" s="137"/>
      <c r="R168" s="137"/>
    </row>
    <row r="169" spans="1:18" s="2" customFormat="1" ht="63.75" hidden="1" customHeight="1" x14ac:dyDescent="0.25">
      <c r="A169" s="193">
        <v>13</v>
      </c>
      <c r="B169" s="136" t="s">
        <v>494</v>
      </c>
      <c r="C169" s="219" t="s">
        <v>262</v>
      </c>
      <c r="D169" s="110" t="s">
        <v>61</v>
      </c>
      <c r="E169" s="148">
        <v>1</v>
      </c>
      <c r="F169" s="148" t="s">
        <v>31</v>
      </c>
      <c r="G169" s="186"/>
      <c r="H169" s="189"/>
      <c r="I169" s="187" t="s">
        <v>9</v>
      </c>
      <c r="J169" s="187" t="s">
        <v>43</v>
      </c>
      <c r="K169" s="188" t="s">
        <v>427</v>
      </c>
      <c r="L169" s="149" t="s">
        <v>531</v>
      </c>
      <c r="M169" s="138"/>
      <c r="N169" s="137"/>
      <c r="O169" s="137"/>
      <c r="P169" s="137"/>
      <c r="Q169" s="137"/>
      <c r="R169" s="137"/>
    </row>
    <row r="170" spans="1:18" s="2" customFormat="1" ht="63.75" hidden="1" customHeight="1" x14ac:dyDescent="0.25">
      <c r="A170" s="193">
        <v>14</v>
      </c>
      <c r="B170" s="136" t="s">
        <v>527</v>
      </c>
      <c r="C170" s="219" t="s">
        <v>262</v>
      </c>
      <c r="D170" s="110" t="s">
        <v>528</v>
      </c>
      <c r="E170" s="148">
        <v>1</v>
      </c>
      <c r="F170" s="148" t="s">
        <v>31</v>
      </c>
      <c r="G170" s="186"/>
      <c r="H170" s="189">
        <v>843750</v>
      </c>
      <c r="I170" s="187" t="s">
        <v>9</v>
      </c>
      <c r="J170" s="187" t="s">
        <v>43</v>
      </c>
      <c r="K170" s="188" t="s">
        <v>529</v>
      </c>
      <c r="L170" s="149" t="s">
        <v>530</v>
      </c>
      <c r="M170" s="138"/>
      <c r="N170" s="137"/>
      <c r="O170" s="137"/>
      <c r="P170" s="137"/>
      <c r="Q170" s="137"/>
      <c r="R170" s="137"/>
    </row>
    <row r="171" spans="1:18" s="2" customFormat="1" ht="63.75" hidden="1" customHeight="1" x14ac:dyDescent="0.25">
      <c r="A171" s="193">
        <v>15</v>
      </c>
      <c r="B171" s="136" t="s">
        <v>553</v>
      </c>
      <c r="C171" s="219" t="s">
        <v>554</v>
      </c>
      <c r="D171" s="110" t="s">
        <v>61</v>
      </c>
      <c r="E171" s="148">
        <v>1</v>
      </c>
      <c r="F171" s="148" t="s">
        <v>31</v>
      </c>
      <c r="G171" s="186"/>
      <c r="H171" s="189">
        <v>910252</v>
      </c>
      <c r="I171" s="241" t="s">
        <v>9</v>
      </c>
      <c r="J171" s="241" t="s">
        <v>555</v>
      </c>
      <c r="K171" s="188" t="s">
        <v>529</v>
      </c>
      <c r="L171" s="149" t="s">
        <v>556</v>
      </c>
      <c r="M171" s="138"/>
      <c r="N171" s="137"/>
      <c r="O171" s="137"/>
      <c r="P171" s="137"/>
      <c r="Q171" s="137"/>
      <c r="R171" s="137"/>
    </row>
    <row r="172" spans="1:18" s="2" customFormat="1" ht="44.25" hidden="1" customHeight="1" x14ac:dyDescent="0.25">
      <c r="A172" s="193">
        <v>16</v>
      </c>
      <c r="B172" s="136" t="s">
        <v>572</v>
      </c>
      <c r="C172" s="219" t="s">
        <v>262</v>
      </c>
      <c r="D172" s="110" t="s">
        <v>61</v>
      </c>
      <c r="E172" s="148">
        <v>1</v>
      </c>
      <c r="F172" s="148" t="s">
        <v>31</v>
      </c>
      <c r="G172" s="186"/>
      <c r="H172" s="189">
        <v>2558276</v>
      </c>
      <c r="I172" s="241" t="s">
        <v>9</v>
      </c>
      <c r="J172" s="241" t="s">
        <v>250</v>
      </c>
      <c r="K172" s="188" t="s">
        <v>529</v>
      </c>
      <c r="L172" s="149" t="s">
        <v>573</v>
      </c>
      <c r="M172" s="138"/>
      <c r="N172" s="137"/>
      <c r="O172" s="137"/>
      <c r="P172" s="137"/>
      <c r="Q172" s="137"/>
      <c r="R172" s="137"/>
    </row>
    <row r="173" spans="1:18" s="2" customFormat="1" ht="32.25" hidden="1" customHeight="1" x14ac:dyDescent="0.25">
      <c r="A173" s="193">
        <v>17</v>
      </c>
      <c r="B173" s="136" t="s">
        <v>600</v>
      </c>
      <c r="C173" s="219" t="s">
        <v>262</v>
      </c>
      <c r="D173" s="110" t="s">
        <v>61</v>
      </c>
      <c r="E173" s="148">
        <v>1</v>
      </c>
      <c r="F173" s="148" t="s">
        <v>31</v>
      </c>
      <c r="G173" s="186"/>
      <c r="H173" s="189">
        <v>4209000</v>
      </c>
      <c r="I173" s="241" t="s">
        <v>9</v>
      </c>
      <c r="J173" s="241" t="s">
        <v>43</v>
      </c>
      <c r="K173" s="188" t="s">
        <v>529</v>
      </c>
      <c r="L173" s="149" t="s">
        <v>659</v>
      </c>
      <c r="M173" s="138"/>
      <c r="N173" s="137"/>
      <c r="O173" s="137"/>
      <c r="P173" s="137"/>
      <c r="Q173" s="137"/>
      <c r="R173" s="137"/>
    </row>
    <row r="174" spans="1:18" s="2" customFormat="1" ht="32.25" hidden="1" customHeight="1" x14ac:dyDescent="0.25">
      <c r="A174" s="193">
        <v>18</v>
      </c>
      <c r="B174" s="136" t="s">
        <v>601</v>
      </c>
      <c r="C174" s="219" t="s">
        <v>602</v>
      </c>
      <c r="D174" s="136" t="s">
        <v>601</v>
      </c>
      <c r="E174" s="148">
        <v>1</v>
      </c>
      <c r="F174" s="148" t="s">
        <v>31</v>
      </c>
      <c r="G174" s="186"/>
      <c r="H174" s="189">
        <v>58928.57</v>
      </c>
      <c r="I174" s="241" t="s">
        <v>9</v>
      </c>
      <c r="J174" s="241" t="s">
        <v>603</v>
      </c>
      <c r="K174" s="188" t="s">
        <v>617</v>
      </c>
      <c r="L174" s="149" t="s">
        <v>604</v>
      </c>
      <c r="M174" s="138"/>
      <c r="N174" s="137"/>
      <c r="O174" s="137"/>
      <c r="P174" s="137"/>
      <c r="Q174" s="137"/>
      <c r="R174" s="137"/>
    </row>
    <row r="175" spans="1:18" s="2" customFormat="1" ht="32.25" hidden="1" customHeight="1" x14ac:dyDescent="0.25">
      <c r="A175" s="193">
        <v>19</v>
      </c>
      <c r="B175" s="136" t="s">
        <v>616</v>
      </c>
      <c r="C175" s="219" t="s">
        <v>262</v>
      </c>
      <c r="D175" s="110" t="s">
        <v>61</v>
      </c>
      <c r="E175" s="148">
        <v>1</v>
      </c>
      <c r="F175" s="148" t="s">
        <v>31</v>
      </c>
      <c r="G175" s="186"/>
      <c r="H175" s="189">
        <v>6761790</v>
      </c>
      <c r="I175" s="146" t="str">
        <f>$I$613</f>
        <v>ЧУ "USM"</v>
      </c>
      <c r="J175" s="241" t="s">
        <v>43</v>
      </c>
      <c r="K175" s="188" t="s">
        <v>617</v>
      </c>
      <c r="L175" s="149" t="s">
        <v>660</v>
      </c>
      <c r="M175" s="138"/>
      <c r="N175" s="137"/>
      <c r="O175" s="137"/>
      <c r="P175" s="137"/>
      <c r="Q175" s="137"/>
      <c r="R175" s="137"/>
    </row>
    <row r="176" spans="1:18" s="2" customFormat="1" ht="46.5" hidden="1" customHeight="1" x14ac:dyDescent="0.25">
      <c r="A176" s="193">
        <v>20</v>
      </c>
      <c r="B176" s="136" t="s">
        <v>618</v>
      </c>
      <c r="C176" s="219" t="s">
        <v>262</v>
      </c>
      <c r="D176" s="110" t="s">
        <v>61</v>
      </c>
      <c r="E176" s="148">
        <v>1</v>
      </c>
      <c r="F176" s="148" t="s">
        <v>31</v>
      </c>
      <c r="G176" s="186"/>
      <c r="H176" s="189">
        <v>882500</v>
      </c>
      <c r="I176" s="146" t="str">
        <f>$I$613</f>
        <v>ЧУ "USM"</v>
      </c>
      <c r="J176" s="241" t="s">
        <v>43</v>
      </c>
      <c r="K176" s="188" t="s">
        <v>617</v>
      </c>
      <c r="L176" s="149" t="s">
        <v>660</v>
      </c>
      <c r="M176" s="138"/>
      <c r="N176" s="137"/>
      <c r="O176" s="137"/>
      <c r="P176" s="137"/>
      <c r="Q176" s="137"/>
      <c r="R176" s="137"/>
    </row>
    <row r="177" spans="1:18" s="2" customFormat="1" ht="82.5" hidden="1" customHeight="1" x14ac:dyDescent="0.25">
      <c r="A177" s="193">
        <v>21</v>
      </c>
      <c r="B177" s="249" t="s">
        <v>675</v>
      </c>
      <c r="C177" s="219" t="s">
        <v>40</v>
      </c>
      <c r="D177" s="110" t="s">
        <v>61</v>
      </c>
      <c r="E177" s="148">
        <f t="shared" ref="E177:F179" si="11">E176</f>
        <v>1</v>
      </c>
      <c r="F177" s="148" t="str">
        <f t="shared" si="11"/>
        <v>услуга</v>
      </c>
      <c r="G177" s="186"/>
      <c r="H177" s="189">
        <v>1411950</v>
      </c>
      <c r="I177" s="146" t="str">
        <f t="shared" ref="I177:K179" si="12">I175</f>
        <v>ЧУ "USM"</v>
      </c>
      <c r="J177" s="241" t="str">
        <f t="shared" si="12"/>
        <v>УИНПиПМ</v>
      </c>
      <c r="K177" s="188" t="str">
        <f t="shared" si="12"/>
        <v>июнь 2019</v>
      </c>
      <c r="L177" s="149" t="s">
        <v>676</v>
      </c>
      <c r="M177" s="138"/>
      <c r="N177" s="137"/>
      <c r="O177" s="137"/>
      <c r="P177" s="137"/>
      <c r="Q177" s="137"/>
      <c r="R177" s="137"/>
    </row>
    <row r="178" spans="1:18" s="2" customFormat="1" ht="82.5" hidden="1" customHeight="1" x14ac:dyDescent="0.25">
      <c r="A178" s="193">
        <v>22</v>
      </c>
      <c r="B178" s="142" t="s">
        <v>687</v>
      </c>
      <c r="C178" s="142" t="s">
        <v>40</v>
      </c>
      <c r="D178" s="252" t="s">
        <v>689</v>
      </c>
      <c r="E178" s="148">
        <f t="shared" si="11"/>
        <v>1</v>
      </c>
      <c r="F178" s="148" t="str">
        <f t="shared" si="11"/>
        <v>услуга</v>
      </c>
      <c r="G178" s="186"/>
      <c r="H178" s="253">
        <v>1814700</v>
      </c>
      <c r="I178" s="146" t="str">
        <f t="shared" si="12"/>
        <v>ЧУ "USM"</v>
      </c>
      <c r="J178" s="241" t="str">
        <f t="shared" si="12"/>
        <v>УИНПиПМ</v>
      </c>
      <c r="K178" s="188" t="str">
        <f t="shared" si="12"/>
        <v>июнь 2019</v>
      </c>
      <c r="L178" s="149" t="s">
        <v>690</v>
      </c>
      <c r="M178" s="138"/>
      <c r="N178" s="137"/>
      <c r="O178" s="137"/>
      <c r="P178" s="137"/>
      <c r="Q178" s="137"/>
      <c r="R178" s="137"/>
    </row>
    <row r="179" spans="1:18" s="2" customFormat="1" ht="82.5" hidden="1" customHeight="1" x14ac:dyDescent="0.25">
      <c r="A179" s="193">
        <v>23</v>
      </c>
      <c r="B179" s="142" t="s">
        <v>688</v>
      </c>
      <c r="C179" s="143" t="s">
        <v>40</v>
      </c>
      <c r="D179" s="81" t="s">
        <v>689</v>
      </c>
      <c r="E179" s="148">
        <f t="shared" si="11"/>
        <v>1</v>
      </c>
      <c r="F179" s="148" t="str">
        <f t="shared" si="11"/>
        <v>услуга</v>
      </c>
      <c r="G179" s="186"/>
      <c r="H179" s="254">
        <v>4548000</v>
      </c>
      <c r="I179" s="146" t="str">
        <f t="shared" si="12"/>
        <v>ЧУ "USM"</v>
      </c>
      <c r="J179" s="241" t="str">
        <f t="shared" si="12"/>
        <v>УИНПиПМ</v>
      </c>
      <c r="K179" s="188" t="str">
        <f t="shared" si="12"/>
        <v>июнь 2019</v>
      </c>
      <c r="L179" s="149" t="s">
        <v>690</v>
      </c>
      <c r="M179" s="138"/>
      <c r="N179" s="137"/>
      <c r="O179" s="137"/>
      <c r="P179" s="137"/>
      <c r="Q179" s="137"/>
      <c r="R179" s="137"/>
    </row>
    <row r="180" spans="1:18" s="2" customFormat="1" ht="68.25" hidden="1" customHeight="1" x14ac:dyDescent="0.25">
      <c r="A180" s="193">
        <v>24</v>
      </c>
      <c r="B180" s="142" t="s">
        <v>731</v>
      </c>
      <c r="C180" s="143" t="s">
        <v>40</v>
      </c>
      <c r="D180" s="81" t="s">
        <v>732</v>
      </c>
      <c r="E180" s="148">
        <v>1</v>
      </c>
      <c r="F180" s="148" t="s">
        <v>31</v>
      </c>
      <c r="G180" s="186"/>
      <c r="H180" s="254">
        <v>751600</v>
      </c>
      <c r="I180" s="146" t="str">
        <f>I178</f>
        <v>ЧУ "USM"</v>
      </c>
      <c r="J180" s="241" t="str">
        <f>J178</f>
        <v>УИНПиПМ</v>
      </c>
      <c r="K180" s="188" t="s">
        <v>692</v>
      </c>
      <c r="L180" s="149" t="s">
        <v>733</v>
      </c>
      <c r="M180" s="138"/>
      <c r="N180" s="137"/>
      <c r="O180" s="137"/>
      <c r="P180" s="137"/>
      <c r="Q180" s="137"/>
      <c r="R180" s="137"/>
    </row>
    <row r="181" spans="1:18" s="2" customFormat="1" ht="55.5" hidden="1" customHeight="1" x14ac:dyDescent="0.25">
      <c r="A181" s="193">
        <v>25</v>
      </c>
      <c r="B181" s="142" t="s">
        <v>752</v>
      </c>
      <c r="C181" s="143" t="s">
        <v>40</v>
      </c>
      <c r="D181" s="81" t="s">
        <v>753</v>
      </c>
      <c r="E181" s="148">
        <v>1</v>
      </c>
      <c r="F181" s="148" t="s">
        <v>31</v>
      </c>
      <c r="G181" s="186"/>
      <c r="H181" s="254">
        <v>1209375</v>
      </c>
      <c r="I181" s="146" t="str">
        <f t="shared" ref="I181:I188" si="13">I179</f>
        <v>ЧУ "USM"</v>
      </c>
      <c r="J181" s="241" t="s">
        <v>754</v>
      </c>
      <c r="K181" s="188" t="s">
        <v>692</v>
      </c>
      <c r="L181" s="149" t="s">
        <v>755</v>
      </c>
      <c r="M181" s="138"/>
      <c r="N181" s="137"/>
      <c r="O181" s="137"/>
      <c r="P181" s="137"/>
      <c r="Q181" s="137"/>
      <c r="R181" s="137"/>
    </row>
    <row r="182" spans="1:18" s="2" customFormat="1" ht="55.5" hidden="1" customHeight="1" x14ac:dyDescent="0.25">
      <c r="A182" s="193">
        <v>26</v>
      </c>
      <c r="B182" s="142" t="s">
        <v>761</v>
      </c>
      <c r="C182" s="143" t="s">
        <v>40</v>
      </c>
      <c r="D182" s="81" t="s">
        <v>753</v>
      </c>
      <c r="E182" s="148">
        <v>1</v>
      </c>
      <c r="F182" s="148" t="s">
        <v>31</v>
      </c>
      <c r="G182" s="186"/>
      <c r="H182" s="254">
        <v>329464.28999999998</v>
      </c>
      <c r="I182" s="146" t="str">
        <f t="shared" si="13"/>
        <v>ЧУ "USM"</v>
      </c>
      <c r="J182" s="241" t="s">
        <v>754</v>
      </c>
      <c r="K182" s="188" t="s">
        <v>762</v>
      </c>
      <c r="L182" s="149" t="s">
        <v>816</v>
      </c>
      <c r="M182" s="138"/>
      <c r="N182" s="137"/>
      <c r="O182" s="137"/>
      <c r="P182" s="137"/>
      <c r="Q182" s="137"/>
      <c r="R182" s="137"/>
    </row>
    <row r="183" spans="1:18" s="2" customFormat="1" ht="55.5" hidden="1" customHeight="1" x14ac:dyDescent="0.25">
      <c r="A183" s="193">
        <v>27</v>
      </c>
      <c r="B183" s="142" t="s">
        <v>795</v>
      </c>
      <c r="C183" s="143" t="s">
        <v>40</v>
      </c>
      <c r="D183" s="81" t="s">
        <v>796</v>
      </c>
      <c r="E183" s="148">
        <v>1</v>
      </c>
      <c r="F183" s="148" t="s">
        <v>31</v>
      </c>
      <c r="G183" s="186"/>
      <c r="H183" s="254">
        <v>864285.71</v>
      </c>
      <c r="I183" s="146" t="str">
        <f t="shared" si="13"/>
        <v>ЧУ "USM"</v>
      </c>
      <c r="J183" s="241" t="s">
        <v>754</v>
      </c>
      <c r="K183" s="188" t="s">
        <v>762</v>
      </c>
      <c r="L183" s="149" t="s">
        <v>815</v>
      </c>
      <c r="M183" s="138"/>
      <c r="N183" s="137"/>
      <c r="O183" s="137"/>
      <c r="P183" s="137"/>
      <c r="Q183" s="137"/>
      <c r="R183" s="137"/>
    </row>
    <row r="184" spans="1:18" s="2" customFormat="1" ht="55.5" hidden="1" customHeight="1" x14ac:dyDescent="0.25">
      <c r="A184" s="193">
        <v>28</v>
      </c>
      <c r="B184" s="142" t="s">
        <v>810</v>
      </c>
      <c r="C184" s="143" t="s">
        <v>811</v>
      </c>
      <c r="D184" s="36" t="s">
        <v>15</v>
      </c>
      <c r="E184" s="148">
        <v>1</v>
      </c>
      <c r="F184" s="148" t="s">
        <v>31</v>
      </c>
      <c r="G184" s="186"/>
      <c r="H184" s="254">
        <v>109794771.43000001</v>
      </c>
      <c r="I184" s="146" t="str">
        <f t="shared" si="13"/>
        <v>ЧУ "USM"</v>
      </c>
      <c r="J184" s="241" t="s">
        <v>812</v>
      </c>
      <c r="K184" s="188" t="s">
        <v>813</v>
      </c>
      <c r="L184" s="149" t="s">
        <v>814</v>
      </c>
      <c r="M184" s="138"/>
      <c r="N184" s="137"/>
      <c r="O184" s="137"/>
      <c r="P184" s="137"/>
      <c r="Q184" s="137"/>
      <c r="R184" s="137"/>
    </row>
    <row r="185" spans="1:18" s="2" customFormat="1" ht="55.5" hidden="1" customHeight="1" x14ac:dyDescent="0.25">
      <c r="A185" s="193">
        <v>29</v>
      </c>
      <c r="B185" s="142" t="s">
        <v>819</v>
      </c>
      <c r="C185" s="227" t="s">
        <v>820</v>
      </c>
      <c r="D185" s="256" t="s">
        <v>819</v>
      </c>
      <c r="E185" s="148">
        <v>1</v>
      </c>
      <c r="F185" s="148" t="s">
        <v>31</v>
      </c>
      <c r="G185" s="186"/>
      <c r="H185" s="254">
        <v>2420808962</v>
      </c>
      <c r="I185" s="146" t="str">
        <f t="shared" si="13"/>
        <v>ЧУ "USM"</v>
      </c>
      <c r="J185" s="241" t="s">
        <v>812</v>
      </c>
      <c r="K185" s="188" t="s">
        <v>123</v>
      </c>
      <c r="L185" s="149" t="s">
        <v>821</v>
      </c>
      <c r="M185" s="138"/>
      <c r="N185" s="137"/>
      <c r="O185" s="137"/>
      <c r="P185" s="137"/>
      <c r="Q185" s="137"/>
      <c r="R185" s="137"/>
    </row>
    <row r="186" spans="1:18" s="2" customFormat="1" ht="75" hidden="1" customHeight="1" x14ac:dyDescent="0.25">
      <c r="A186" s="193">
        <v>30</v>
      </c>
      <c r="B186" s="142" t="s">
        <v>842</v>
      </c>
      <c r="C186" s="143" t="s">
        <v>40</v>
      </c>
      <c r="D186" s="81" t="s">
        <v>843</v>
      </c>
      <c r="E186" s="144">
        <v>1</v>
      </c>
      <c r="F186" s="142" t="s">
        <v>31</v>
      </c>
      <c r="G186" s="258"/>
      <c r="H186" s="259">
        <v>142875</v>
      </c>
      <c r="I186" s="146" t="str">
        <f t="shared" si="13"/>
        <v>ЧУ "USM"</v>
      </c>
      <c r="J186" s="241" t="s">
        <v>754</v>
      </c>
      <c r="K186" s="188" t="s">
        <v>813</v>
      </c>
      <c r="L186" s="149" t="s">
        <v>844</v>
      </c>
      <c r="M186" s="138"/>
      <c r="N186" s="137"/>
      <c r="O186" s="137"/>
      <c r="P186" s="137"/>
      <c r="Q186" s="137"/>
      <c r="R186" s="137"/>
    </row>
    <row r="187" spans="1:18" s="2" customFormat="1" ht="55.5" hidden="1" customHeight="1" x14ac:dyDescent="0.25">
      <c r="A187" s="193">
        <v>31</v>
      </c>
      <c r="B187" s="142" t="s">
        <v>845</v>
      </c>
      <c r="C187" s="143" t="s">
        <v>40</v>
      </c>
      <c r="D187" s="81" t="s">
        <v>846</v>
      </c>
      <c r="E187" s="144">
        <v>1</v>
      </c>
      <c r="F187" s="142" t="s">
        <v>31</v>
      </c>
      <c r="G187" s="258"/>
      <c r="H187" s="263">
        <v>960000</v>
      </c>
      <c r="I187" s="146" t="str">
        <f t="shared" si="13"/>
        <v>ЧУ "USM"</v>
      </c>
      <c r="J187" s="241" t="s">
        <v>754</v>
      </c>
      <c r="K187" s="188" t="s">
        <v>813</v>
      </c>
      <c r="L187" s="149" t="s">
        <v>847</v>
      </c>
      <c r="M187" s="138"/>
      <c r="N187" s="137"/>
      <c r="O187" s="137"/>
      <c r="P187" s="137"/>
      <c r="Q187" s="137"/>
      <c r="R187" s="137"/>
    </row>
    <row r="188" spans="1:18" s="2" customFormat="1" ht="55.5" hidden="1" customHeight="1" x14ac:dyDescent="0.25">
      <c r="A188" s="193">
        <v>32</v>
      </c>
      <c r="B188" s="142" t="s">
        <v>848</v>
      </c>
      <c r="C188" s="143" t="s">
        <v>849</v>
      </c>
      <c r="D188" s="142" t="s">
        <v>850</v>
      </c>
      <c r="E188" s="260">
        <v>1</v>
      </c>
      <c r="F188" s="261" t="s">
        <v>31</v>
      </c>
      <c r="G188" s="262"/>
      <c r="H188" s="263">
        <v>1205000</v>
      </c>
      <c r="I188" s="146" t="str">
        <f t="shared" si="13"/>
        <v>ЧУ "USM"</v>
      </c>
      <c r="J188" s="241" t="s">
        <v>754</v>
      </c>
      <c r="K188" s="188" t="s">
        <v>813</v>
      </c>
      <c r="L188" s="149" t="s">
        <v>851</v>
      </c>
      <c r="M188" s="138"/>
      <c r="N188" s="137"/>
      <c r="O188" s="137"/>
      <c r="P188" s="137"/>
      <c r="Q188" s="137"/>
      <c r="R188" s="137"/>
    </row>
    <row r="189" spans="1:18" s="2" customFormat="1" ht="55.5" hidden="1" customHeight="1" x14ac:dyDescent="0.25">
      <c r="A189" s="193">
        <v>33</v>
      </c>
      <c r="B189" s="142" t="s">
        <v>888</v>
      </c>
      <c r="C189" s="143" t="s">
        <v>262</v>
      </c>
      <c r="D189" s="142" t="s">
        <v>732</v>
      </c>
      <c r="E189" s="260">
        <v>1</v>
      </c>
      <c r="F189" s="261" t="s">
        <v>31</v>
      </c>
      <c r="G189" s="262"/>
      <c r="H189" s="263">
        <v>437053.57</v>
      </c>
      <c r="I189" s="146" t="str">
        <f>I185</f>
        <v>ЧУ "USM"</v>
      </c>
      <c r="J189" s="241" t="s">
        <v>754</v>
      </c>
      <c r="K189" s="188" t="s">
        <v>813</v>
      </c>
      <c r="L189" s="149" t="s">
        <v>889</v>
      </c>
      <c r="M189" s="138"/>
      <c r="N189" s="137"/>
      <c r="O189" s="137"/>
      <c r="P189" s="137"/>
      <c r="Q189" s="137"/>
      <c r="R189" s="137"/>
    </row>
    <row r="190" spans="1:18" s="2" customFormat="1" ht="55.5" hidden="1" customHeight="1" x14ac:dyDescent="0.25">
      <c r="A190" s="193">
        <v>34</v>
      </c>
      <c r="B190" s="142" t="s">
        <v>810</v>
      </c>
      <c r="C190" s="143" t="s">
        <v>968</v>
      </c>
      <c r="D190" s="142" t="s">
        <v>15</v>
      </c>
      <c r="E190" s="260">
        <v>1</v>
      </c>
      <c r="F190" s="261" t="s">
        <v>31</v>
      </c>
      <c r="G190" s="262"/>
      <c r="H190" s="263">
        <v>127637400</v>
      </c>
      <c r="I190" s="146" t="str">
        <f>I186</f>
        <v>ЧУ "USM"</v>
      </c>
      <c r="J190" s="241" t="s">
        <v>812</v>
      </c>
      <c r="K190" s="188" t="s">
        <v>909</v>
      </c>
      <c r="L190" s="149" t="s">
        <v>971</v>
      </c>
      <c r="M190" s="138"/>
      <c r="N190" s="137"/>
      <c r="O190" s="137"/>
      <c r="P190" s="137"/>
      <c r="Q190" s="137"/>
      <c r="R190" s="137"/>
    </row>
    <row r="191" spans="1:18" s="2" customFormat="1" ht="55.5" hidden="1" customHeight="1" x14ac:dyDescent="0.25">
      <c r="A191" s="193">
        <v>35</v>
      </c>
      <c r="B191" s="142" t="s">
        <v>970</v>
      </c>
      <c r="C191" s="143" t="s">
        <v>969</v>
      </c>
      <c r="D191" s="142" t="s">
        <v>15</v>
      </c>
      <c r="E191" s="260">
        <v>1</v>
      </c>
      <c r="F191" s="261" t="s">
        <v>31</v>
      </c>
      <c r="G191" s="262"/>
      <c r="H191" s="263">
        <v>23687946</v>
      </c>
      <c r="I191" s="146" t="str">
        <f>I187</f>
        <v>ЧУ "USM"</v>
      </c>
      <c r="J191" s="241" t="s">
        <v>812</v>
      </c>
      <c r="K191" s="188" t="s">
        <v>909</v>
      </c>
      <c r="L191" s="149" t="s">
        <v>971</v>
      </c>
      <c r="M191" s="138"/>
      <c r="N191" s="137"/>
      <c r="O191" s="137"/>
      <c r="P191" s="137"/>
      <c r="Q191" s="137"/>
      <c r="R191" s="137"/>
    </row>
    <row r="192" spans="1:18" s="2" customFormat="1" ht="55.5" hidden="1" customHeight="1" x14ac:dyDescent="0.25">
      <c r="A192" s="193">
        <v>36</v>
      </c>
      <c r="B192" s="241" t="s">
        <v>919</v>
      </c>
      <c r="C192" s="36" t="s">
        <v>276</v>
      </c>
      <c r="D192" s="110" t="s">
        <v>783</v>
      </c>
      <c r="E192" s="148">
        <v>1</v>
      </c>
      <c r="F192" s="148" t="s">
        <v>31</v>
      </c>
      <c r="G192" s="186"/>
      <c r="H192" s="230">
        <v>403300</v>
      </c>
      <c r="I192" s="146" t="s">
        <v>9</v>
      </c>
      <c r="J192" s="187" t="s">
        <v>735</v>
      </c>
      <c r="K192" s="188" t="s">
        <v>896</v>
      </c>
      <c r="L192" s="149" t="s">
        <v>920</v>
      </c>
      <c r="M192" s="138"/>
      <c r="N192" s="137"/>
      <c r="O192" s="137"/>
      <c r="P192" s="137"/>
      <c r="Q192" s="137"/>
      <c r="R192" s="137"/>
    </row>
    <row r="193" spans="1:18" s="2" customFormat="1" ht="87" hidden="1" customHeight="1" x14ac:dyDescent="0.25">
      <c r="A193" s="193">
        <v>37</v>
      </c>
      <c r="B193" s="241" t="s">
        <v>928</v>
      </c>
      <c r="C193" s="36" t="s">
        <v>234</v>
      </c>
      <c r="D193" s="110" t="s">
        <v>846</v>
      </c>
      <c r="E193" s="148">
        <v>1</v>
      </c>
      <c r="F193" s="148" t="s">
        <v>31</v>
      </c>
      <c r="G193" s="186"/>
      <c r="H193" s="230">
        <v>975000</v>
      </c>
      <c r="I193" s="146" t="s">
        <v>9</v>
      </c>
      <c r="J193" s="187" t="s">
        <v>735</v>
      </c>
      <c r="K193" s="188" t="s">
        <v>896</v>
      </c>
      <c r="L193" s="149" t="s">
        <v>932</v>
      </c>
      <c r="M193" s="138"/>
      <c r="N193" s="137"/>
      <c r="O193" s="137"/>
      <c r="P193" s="137"/>
      <c r="Q193" s="137"/>
      <c r="R193" s="137"/>
    </row>
    <row r="194" spans="1:18" s="2" customFormat="1" ht="40.5" hidden="1" customHeight="1" x14ac:dyDescent="0.25">
      <c r="A194" s="193">
        <v>38</v>
      </c>
      <c r="B194" s="142" t="s">
        <v>1077</v>
      </c>
      <c r="C194" s="143" t="s">
        <v>40</v>
      </c>
      <c r="D194" s="81" t="s">
        <v>1078</v>
      </c>
      <c r="E194" s="144">
        <v>1</v>
      </c>
      <c r="F194" s="142" t="s">
        <v>31</v>
      </c>
      <c r="G194" s="258"/>
      <c r="H194" s="291">
        <v>1200000</v>
      </c>
      <c r="I194" s="146" t="s">
        <v>9</v>
      </c>
      <c r="J194" s="241" t="s">
        <v>754</v>
      </c>
      <c r="K194" s="188" t="s">
        <v>1085</v>
      </c>
      <c r="L194" s="149" t="s">
        <v>1086</v>
      </c>
      <c r="M194" s="138"/>
      <c r="N194" s="137"/>
      <c r="O194" s="137"/>
      <c r="P194" s="137"/>
      <c r="Q194" s="137"/>
      <c r="R194" s="137"/>
    </row>
    <row r="195" spans="1:18" s="2" customFormat="1" ht="51" hidden="1" customHeight="1" x14ac:dyDescent="0.25">
      <c r="A195" s="193">
        <v>39</v>
      </c>
      <c r="B195" s="142" t="s">
        <v>1079</v>
      </c>
      <c r="C195" s="143" t="s">
        <v>40</v>
      </c>
      <c r="D195" s="81" t="s">
        <v>781</v>
      </c>
      <c r="E195" s="144">
        <v>1</v>
      </c>
      <c r="F195" s="142" t="s">
        <v>31</v>
      </c>
      <c r="G195" s="258"/>
      <c r="H195" s="291">
        <v>1020000</v>
      </c>
      <c r="I195" s="146" t="s">
        <v>9</v>
      </c>
      <c r="J195" s="241" t="s">
        <v>754</v>
      </c>
      <c r="K195" s="188" t="s">
        <v>1085</v>
      </c>
      <c r="L195" s="149" t="s">
        <v>1086</v>
      </c>
      <c r="M195" s="138"/>
      <c r="N195" s="137"/>
      <c r="O195" s="137"/>
      <c r="P195" s="137"/>
      <c r="Q195" s="137"/>
      <c r="R195" s="137"/>
    </row>
    <row r="196" spans="1:18" s="2" customFormat="1" ht="45" hidden="1" customHeight="1" x14ac:dyDescent="0.25">
      <c r="A196" s="193">
        <v>40</v>
      </c>
      <c r="B196" s="142" t="s">
        <v>1080</v>
      </c>
      <c r="C196" s="143" t="s">
        <v>40</v>
      </c>
      <c r="D196" s="81" t="s">
        <v>781</v>
      </c>
      <c r="E196" s="144">
        <v>1</v>
      </c>
      <c r="F196" s="142" t="s">
        <v>31</v>
      </c>
      <c r="G196" s="258"/>
      <c r="H196" s="291">
        <v>2488500</v>
      </c>
      <c r="I196" s="146" t="s">
        <v>9</v>
      </c>
      <c r="J196" s="241" t="s">
        <v>754</v>
      </c>
      <c r="K196" s="188" t="s">
        <v>1085</v>
      </c>
      <c r="L196" s="149" t="s">
        <v>1086</v>
      </c>
      <c r="M196" s="138"/>
      <c r="N196" s="137"/>
      <c r="O196" s="137"/>
      <c r="P196" s="137"/>
      <c r="Q196" s="137"/>
      <c r="R196" s="137"/>
    </row>
    <row r="197" spans="1:18" s="2" customFormat="1" ht="70.5" hidden="1" customHeight="1" x14ac:dyDescent="0.25">
      <c r="A197" s="193">
        <v>41</v>
      </c>
      <c r="B197" s="142" t="s">
        <v>1081</v>
      </c>
      <c r="C197" s="143" t="s">
        <v>40</v>
      </c>
      <c r="D197" s="81" t="s">
        <v>1082</v>
      </c>
      <c r="E197" s="144">
        <v>1</v>
      </c>
      <c r="F197" s="142" t="s">
        <v>31</v>
      </c>
      <c r="G197" s="258"/>
      <c r="H197" s="291">
        <v>9000000</v>
      </c>
      <c r="I197" s="146" t="s">
        <v>9</v>
      </c>
      <c r="J197" s="241" t="s">
        <v>754</v>
      </c>
      <c r="K197" s="188" t="s">
        <v>1085</v>
      </c>
      <c r="L197" s="149" t="s">
        <v>1086</v>
      </c>
      <c r="M197" s="138"/>
      <c r="N197" s="137"/>
      <c r="O197" s="137"/>
      <c r="P197" s="137"/>
      <c r="Q197" s="137"/>
      <c r="R197" s="137"/>
    </row>
    <row r="198" spans="1:18" s="2" customFormat="1" ht="70.5" hidden="1" customHeight="1" x14ac:dyDescent="0.25">
      <c r="A198" s="193">
        <v>42</v>
      </c>
      <c r="B198" s="142" t="s">
        <v>1083</v>
      </c>
      <c r="C198" s="143" t="s">
        <v>40</v>
      </c>
      <c r="D198" s="81" t="s">
        <v>1084</v>
      </c>
      <c r="E198" s="144">
        <v>1</v>
      </c>
      <c r="F198" s="142" t="s">
        <v>31</v>
      </c>
      <c r="G198" s="258"/>
      <c r="H198" s="291">
        <v>364280.36</v>
      </c>
      <c r="I198" s="146" t="s">
        <v>9</v>
      </c>
      <c r="J198" s="241" t="s">
        <v>754</v>
      </c>
      <c r="K198" s="188" t="s">
        <v>1085</v>
      </c>
      <c r="L198" s="149" t="s">
        <v>1125</v>
      </c>
      <c r="M198" s="138"/>
      <c r="N198" s="137"/>
      <c r="O198" s="137"/>
      <c r="P198" s="137"/>
      <c r="Q198" s="137"/>
      <c r="R198" s="137"/>
    </row>
    <row r="199" spans="1:18" s="2" customFormat="1" ht="66.75" hidden="1" customHeight="1" x14ac:dyDescent="0.25">
      <c r="A199" s="193"/>
      <c r="B199" s="299" t="s">
        <v>1121</v>
      </c>
      <c r="C199" s="143" t="s">
        <v>40</v>
      </c>
      <c r="D199" s="296" t="s">
        <v>1123</v>
      </c>
      <c r="E199" s="144">
        <v>1</v>
      </c>
      <c r="F199" s="142" t="s">
        <v>31</v>
      </c>
      <c r="G199" s="258"/>
      <c r="H199" s="300">
        <v>2921000</v>
      </c>
      <c r="I199" s="146" t="s">
        <v>9</v>
      </c>
      <c r="J199" s="241" t="s">
        <v>754</v>
      </c>
      <c r="K199" s="188" t="s">
        <v>1085</v>
      </c>
      <c r="L199" s="149" t="s">
        <v>1125</v>
      </c>
      <c r="M199" s="138"/>
      <c r="N199" s="137"/>
      <c r="O199" s="137"/>
      <c r="P199" s="137"/>
      <c r="Q199" s="137"/>
      <c r="R199" s="137"/>
    </row>
    <row r="200" spans="1:18" s="2" customFormat="1" ht="67.5" hidden="1" customHeight="1" x14ac:dyDescent="0.25">
      <c r="A200" s="193"/>
      <c r="B200" s="298" t="s">
        <v>1122</v>
      </c>
      <c r="C200" s="143" t="s">
        <v>40</v>
      </c>
      <c r="D200" s="81" t="s">
        <v>1124</v>
      </c>
      <c r="E200" s="144">
        <v>1</v>
      </c>
      <c r="F200" s="142" t="s">
        <v>31</v>
      </c>
      <c r="G200" s="258"/>
      <c r="H200" s="297">
        <v>7865000</v>
      </c>
      <c r="I200" s="146" t="s">
        <v>9</v>
      </c>
      <c r="J200" s="241" t="s">
        <v>754</v>
      </c>
      <c r="K200" s="188" t="s">
        <v>1085</v>
      </c>
      <c r="L200" s="149" t="s">
        <v>1125</v>
      </c>
      <c r="M200" s="138"/>
      <c r="N200" s="137"/>
      <c r="O200" s="137"/>
      <c r="P200" s="137"/>
      <c r="Q200" s="137"/>
      <c r="R200" s="137"/>
    </row>
    <row r="201" spans="1:18" s="2" customFormat="1" ht="21" hidden="1" customHeight="1" x14ac:dyDescent="0.25">
      <c r="A201" s="43"/>
      <c r="B201" s="58" t="s">
        <v>18</v>
      </c>
      <c r="C201" s="38"/>
      <c r="D201" s="38"/>
      <c r="E201" s="38"/>
      <c r="F201" s="38"/>
      <c r="G201" s="48"/>
      <c r="H201" s="47">
        <f>SUM(H157:H198)</f>
        <v>2843030227.2800002</v>
      </c>
      <c r="I201" s="43"/>
      <c r="J201" s="62"/>
      <c r="K201" s="85"/>
      <c r="L201" s="63"/>
      <c r="M201" s="30"/>
      <c r="N201" s="16"/>
      <c r="O201" s="16"/>
      <c r="P201" s="16"/>
      <c r="Q201" s="16"/>
      <c r="R201" s="16"/>
    </row>
    <row r="202" spans="1:18" s="2" customFormat="1" ht="20.25" hidden="1" customHeight="1" x14ac:dyDescent="0.25">
      <c r="A202" s="43"/>
      <c r="B202" s="58" t="s">
        <v>23</v>
      </c>
      <c r="C202" s="64"/>
      <c r="D202" s="64"/>
      <c r="E202" s="64"/>
      <c r="F202" s="64"/>
      <c r="G202" s="120"/>
      <c r="H202" s="65">
        <f>H201+H155+H142</f>
        <v>3183503350.8476005</v>
      </c>
      <c r="I202" s="66"/>
      <c r="J202" s="61"/>
      <c r="K202" s="87"/>
      <c r="L202" s="63"/>
      <c r="M202" s="30"/>
      <c r="N202" s="16"/>
      <c r="O202" s="16"/>
      <c r="P202" s="16"/>
      <c r="Q202" s="16"/>
      <c r="R202" s="16"/>
    </row>
    <row r="203" spans="1:18" s="2" customFormat="1" ht="20.25" customHeight="1" x14ac:dyDescent="0.25">
      <c r="A203" s="49"/>
      <c r="B203" s="79" t="s">
        <v>17</v>
      </c>
      <c r="C203" s="39"/>
      <c r="D203" s="40"/>
      <c r="E203" s="39"/>
      <c r="F203" s="39"/>
      <c r="G203" s="121"/>
      <c r="H203" s="39"/>
      <c r="I203" s="39"/>
      <c r="J203" s="39"/>
      <c r="K203" s="88"/>
      <c r="L203" s="39"/>
      <c r="M203" s="29"/>
      <c r="N203" s="16"/>
      <c r="O203" s="16"/>
      <c r="P203" s="16"/>
      <c r="Q203" s="16"/>
      <c r="R203" s="16"/>
    </row>
    <row r="204" spans="1:18" s="16" customFormat="1" ht="20.100000000000001" customHeight="1" x14ac:dyDescent="0.25">
      <c r="A204" s="50"/>
      <c r="B204" s="52" t="s">
        <v>13</v>
      </c>
      <c r="C204" s="42"/>
      <c r="D204" s="42"/>
      <c r="E204" s="42"/>
      <c r="F204" s="42"/>
      <c r="G204" s="119"/>
      <c r="H204" s="42"/>
      <c r="I204" s="42"/>
      <c r="J204" s="53"/>
      <c r="K204" s="89"/>
      <c r="L204" s="54"/>
      <c r="M204" s="30"/>
    </row>
    <row r="205" spans="1:18" s="137" customFormat="1" ht="37.5" customHeight="1" x14ac:dyDescent="0.25">
      <c r="A205" s="136">
        <v>1</v>
      </c>
      <c r="B205" s="139" t="s">
        <v>25</v>
      </c>
      <c r="C205" s="81" t="str">
        <f>'[2]Реестр 2015'!C7</f>
        <v>Тендер</v>
      </c>
      <c r="D205" s="36" t="s">
        <v>15</v>
      </c>
      <c r="E205" s="140">
        <v>9035702</v>
      </c>
      <c r="F205" s="81" t="s">
        <v>16</v>
      </c>
      <c r="G205" s="141">
        <v>143</v>
      </c>
      <c r="H205" s="37">
        <f t="shared" ref="H205:H211" si="14">E205*G205</f>
        <v>1292105386</v>
      </c>
      <c r="I205" s="146" t="str">
        <f t="shared" ref="I205:I246" si="15">$I$613</f>
        <v>ЧУ "USM"</v>
      </c>
      <c r="J205" s="134" t="s">
        <v>24</v>
      </c>
      <c r="K205" s="135" t="s">
        <v>27</v>
      </c>
      <c r="L205" s="35" t="s">
        <v>26</v>
      </c>
      <c r="M205" s="138"/>
    </row>
    <row r="206" spans="1:18" s="137" customFormat="1" ht="33" customHeight="1" x14ac:dyDescent="0.25">
      <c r="A206" s="136">
        <v>2</v>
      </c>
      <c r="B206" s="139" t="s">
        <v>35</v>
      </c>
      <c r="C206" s="36" t="s">
        <v>30</v>
      </c>
      <c r="D206" s="36" t="s">
        <v>15</v>
      </c>
      <c r="E206" s="140">
        <v>6000</v>
      </c>
      <c r="F206" s="81" t="s">
        <v>36</v>
      </c>
      <c r="G206" s="141">
        <v>175</v>
      </c>
      <c r="H206" s="37">
        <f t="shared" si="14"/>
        <v>1050000</v>
      </c>
      <c r="I206" s="146" t="str">
        <f t="shared" si="15"/>
        <v>ЧУ "USM"</v>
      </c>
      <c r="J206" s="134" t="s">
        <v>24</v>
      </c>
      <c r="K206" s="135" t="s">
        <v>27</v>
      </c>
      <c r="L206" s="35" t="s">
        <v>37</v>
      </c>
      <c r="M206" s="138"/>
    </row>
    <row r="207" spans="1:18" s="137" customFormat="1" ht="37.5" customHeight="1" x14ac:dyDescent="0.25">
      <c r="A207" s="136">
        <v>3</v>
      </c>
      <c r="B207" s="139" t="s">
        <v>52</v>
      </c>
      <c r="C207" s="143" t="s">
        <v>58</v>
      </c>
      <c r="D207" s="36" t="s">
        <v>15</v>
      </c>
      <c r="E207" s="140">
        <v>15000</v>
      </c>
      <c r="F207" s="81" t="s">
        <v>53</v>
      </c>
      <c r="G207" s="141">
        <v>176.8</v>
      </c>
      <c r="H207" s="37">
        <f t="shared" si="14"/>
        <v>2652000</v>
      </c>
      <c r="I207" s="146" t="str">
        <f t="shared" si="15"/>
        <v>ЧУ "USM"</v>
      </c>
      <c r="J207" s="134" t="s">
        <v>54</v>
      </c>
      <c r="K207" s="135" t="s">
        <v>55</v>
      </c>
      <c r="L207" s="35" t="s">
        <v>56</v>
      </c>
      <c r="M207" s="138"/>
    </row>
    <row r="208" spans="1:18" s="137" customFormat="1" ht="37.5" customHeight="1" x14ac:dyDescent="0.25">
      <c r="A208" s="136">
        <v>4</v>
      </c>
      <c r="B208" s="139" t="s">
        <v>57</v>
      </c>
      <c r="C208" s="143" t="s">
        <v>58</v>
      </c>
      <c r="D208" s="36" t="s">
        <v>15</v>
      </c>
      <c r="E208" s="140">
        <v>21300</v>
      </c>
      <c r="F208" s="81" t="s">
        <v>53</v>
      </c>
      <c r="G208" s="141">
        <v>236.61</v>
      </c>
      <c r="H208" s="37">
        <f t="shared" si="14"/>
        <v>5039793</v>
      </c>
      <c r="I208" s="146" t="str">
        <f t="shared" si="15"/>
        <v>ЧУ "USM"</v>
      </c>
      <c r="J208" s="134" t="s">
        <v>54</v>
      </c>
      <c r="K208" s="135" t="s">
        <v>55</v>
      </c>
      <c r="L208" s="35" t="s">
        <v>56</v>
      </c>
      <c r="M208" s="138"/>
    </row>
    <row r="209" spans="1:13" s="137" customFormat="1" ht="37.5" customHeight="1" x14ac:dyDescent="0.25">
      <c r="A209" s="136">
        <v>5</v>
      </c>
      <c r="B209" s="139" t="s">
        <v>52</v>
      </c>
      <c r="C209" s="81" t="str">
        <f>$C$205</f>
        <v>Тендер</v>
      </c>
      <c r="D209" s="36" t="s">
        <v>15</v>
      </c>
      <c r="E209" s="140">
        <v>103000</v>
      </c>
      <c r="F209" s="81" t="str">
        <f>$F$208</f>
        <v>литр</v>
      </c>
      <c r="G209" s="141">
        <v>187.5</v>
      </c>
      <c r="H209" s="37">
        <f t="shared" si="14"/>
        <v>19312500</v>
      </c>
      <c r="I209" s="146" t="str">
        <f t="shared" si="15"/>
        <v>ЧУ "USM"</v>
      </c>
      <c r="J209" s="134" t="str">
        <f t="shared" ref="J209:L210" si="16">J208</f>
        <v>УТО</v>
      </c>
      <c r="K209" s="135" t="str">
        <f t="shared" si="16"/>
        <v>январь 2019г.</v>
      </c>
      <c r="L209" s="35" t="str">
        <f t="shared" si="16"/>
        <v>СЗ1 от 04.01.2019г.</v>
      </c>
      <c r="M209" s="138"/>
    </row>
    <row r="210" spans="1:13" s="137" customFormat="1" ht="37.5" customHeight="1" x14ac:dyDescent="0.25">
      <c r="A210" s="136">
        <v>6</v>
      </c>
      <c r="B210" s="139" t="s">
        <v>57</v>
      </c>
      <c r="C210" s="36" t="str">
        <f>$C$209</f>
        <v>Тендер</v>
      </c>
      <c r="D210" s="36" t="s">
        <v>15</v>
      </c>
      <c r="E210" s="140">
        <v>49380</v>
      </c>
      <c r="F210" s="81" t="str">
        <f>$F$208</f>
        <v>литр</v>
      </c>
      <c r="G210" s="141">
        <v>263.39</v>
      </c>
      <c r="H210" s="37">
        <f t="shared" si="14"/>
        <v>13006198.199999999</v>
      </c>
      <c r="I210" s="146" t="str">
        <f t="shared" si="15"/>
        <v>ЧУ "USM"</v>
      </c>
      <c r="J210" s="134" t="str">
        <f t="shared" si="16"/>
        <v>УТО</v>
      </c>
      <c r="K210" s="135" t="str">
        <f t="shared" si="16"/>
        <v>январь 2019г.</v>
      </c>
      <c r="L210" s="35" t="str">
        <f t="shared" si="16"/>
        <v>СЗ1 от 04.01.2019г.</v>
      </c>
      <c r="M210" s="138"/>
    </row>
    <row r="211" spans="1:13" s="137" customFormat="1" ht="37.5" customHeight="1" x14ac:dyDescent="0.25">
      <c r="A211" s="136">
        <v>7</v>
      </c>
      <c r="B211" s="139" t="s">
        <v>78</v>
      </c>
      <c r="C211" s="36" t="s">
        <v>79</v>
      </c>
      <c r="D211" s="36" t="s">
        <v>15</v>
      </c>
      <c r="E211" s="140">
        <v>53284</v>
      </c>
      <c r="F211" s="81" t="s">
        <v>80</v>
      </c>
      <c r="G211" s="141">
        <v>312.5</v>
      </c>
      <c r="H211" s="37">
        <f t="shared" si="14"/>
        <v>16651250</v>
      </c>
      <c r="I211" s="146" t="str">
        <f t="shared" si="15"/>
        <v>ЧУ "USM"</v>
      </c>
      <c r="J211" s="134" t="s">
        <v>81</v>
      </c>
      <c r="K211" s="135" t="str">
        <f>K210</f>
        <v>январь 2019г.</v>
      </c>
      <c r="L211" s="35" t="s">
        <v>82</v>
      </c>
      <c r="M211" s="138"/>
    </row>
    <row r="212" spans="1:13" s="137" customFormat="1" ht="58.5" customHeight="1" x14ac:dyDescent="0.25">
      <c r="A212" s="136">
        <v>8</v>
      </c>
      <c r="B212" s="190" t="s">
        <v>108</v>
      </c>
      <c r="C212" s="36" t="s">
        <v>79</v>
      </c>
      <c r="D212" s="36" t="s">
        <v>15</v>
      </c>
      <c r="E212" s="140">
        <v>1</v>
      </c>
      <c r="F212" s="81" t="s">
        <v>109</v>
      </c>
      <c r="G212" s="141"/>
      <c r="H212" s="37"/>
      <c r="I212" s="146" t="str">
        <f t="shared" si="15"/>
        <v>ЧУ "USM"</v>
      </c>
      <c r="J212" s="134" t="s">
        <v>81</v>
      </c>
      <c r="K212" s="135" t="s">
        <v>110</v>
      </c>
      <c r="L212" s="35" t="s">
        <v>299</v>
      </c>
      <c r="M212" s="138"/>
    </row>
    <row r="213" spans="1:13" s="137" customFormat="1" ht="37.5" customHeight="1" x14ac:dyDescent="0.25">
      <c r="A213" s="136">
        <v>9</v>
      </c>
      <c r="B213" s="190" t="s">
        <v>111</v>
      </c>
      <c r="C213" s="36" t="s">
        <v>30</v>
      </c>
      <c r="D213" s="36" t="s">
        <v>15</v>
      </c>
      <c r="E213" s="140">
        <v>1500</v>
      </c>
      <c r="F213" s="81" t="s">
        <v>80</v>
      </c>
      <c r="G213" s="141">
        <v>125</v>
      </c>
      <c r="H213" s="37">
        <f t="shared" ref="H213:H218" si="17">E213*G213</f>
        <v>187500</v>
      </c>
      <c r="I213" s="146" t="str">
        <f t="shared" si="15"/>
        <v>ЧУ "USM"</v>
      </c>
      <c r="J213" s="134" t="s">
        <v>81</v>
      </c>
      <c r="K213" s="135" t="s">
        <v>55</v>
      </c>
      <c r="L213" s="35" t="s">
        <v>112</v>
      </c>
      <c r="M213" s="138"/>
    </row>
    <row r="214" spans="1:13" s="137" customFormat="1" ht="37.5" customHeight="1" x14ac:dyDescent="0.25">
      <c r="A214" s="136">
        <v>10</v>
      </c>
      <c r="B214" s="190" t="s">
        <v>113</v>
      </c>
      <c r="C214" s="36" t="s">
        <v>30</v>
      </c>
      <c r="D214" s="36" t="s">
        <v>15</v>
      </c>
      <c r="E214" s="140">
        <v>404</v>
      </c>
      <c r="F214" s="81" t="s">
        <v>80</v>
      </c>
      <c r="G214" s="141">
        <v>600</v>
      </c>
      <c r="H214" s="37">
        <f t="shared" si="17"/>
        <v>242400</v>
      </c>
      <c r="I214" s="146" t="str">
        <f t="shared" si="15"/>
        <v>ЧУ "USM"</v>
      </c>
      <c r="J214" s="134" t="s">
        <v>81</v>
      </c>
      <c r="K214" s="135" t="s">
        <v>55</v>
      </c>
      <c r="L214" s="35" t="s">
        <v>112</v>
      </c>
      <c r="M214" s="138"/>
    </row>
    <row r="215" spans="1:13" s="137" customFormat="1" ht="37.5" customHeight="1" x14ac:dyDescent="0.25">
      <c r="A215" s="136">
        <v>11</v>
      </c>
      <c r="B215" s="190" t="s">
        <v>134</v>
      </c>
      <c r="C215" s="36" t="s">
        <v>30</v>
      </c>
      <c r="D215" s="36" t="s">
        <v>15</v>
      </c>
      <c r="E215" s="140">
        <v>175</v>
      </c>
      <c r="F215" s="81" t="s">
        <v>80</v>
      </c>
      <c r="G215" s="141">
        <v>8750</v>
      </c>
      <c r="H215" s="37">
        <f t="shared" si="17"/>
        <v>1531250</v>
      </c>
      <c r="I215" s="146" t="str">
        <f t="shared" si="15"/>
        <v>ЧУ "USM"</v>
      </c>
      <c r="J215" s="134" t="s">
        <v>137</v>
      </c>
      <c r="K215" s="135" t="s">
        <v>138</v>
      </c>
      <c r="L215" s="35" t="s">
        <v>139</v>
      </c>
      <c r="M215" s="138"/>
    </row>
    <row r="216" spans="1:13" s="137" customFormat="1" ht="37.5" customHeight="1" x14ac:dyDescent="0.25">
      <c r="A216" s="136">
        <v>12</v>
      </c>
      <c r="B216" s="190" t="s">
        <v>135</v>
      </c>
      <c r="C216" s="36" t="s">
        <v>30</v>
      </c>
      <c r="D216" s="36" t="s">
        <v>15</v>
      </c>
      <c r="E216" s="140">
        <v>175</v>
      </c>
      <c r="F216" s="81" t="s">
        <v>80</v>
      </c>
      <c r="G216" s="141">
        <v>1339</v>
      </c>
      <c r="H216" s="37">
        <f t="shared" si="17"/>
        <v>234325</v>
      </c>
      <c r="I216" s="146" t="str">
        <f t="shared" si="15"/>
        <v>ЧУ "USM"</v>
      </c>
      <c r="J216" s="134" t="s">
        <v>137</v>
      </c>
      <c r="K216" s="135" t="s">
        <v>138</v>
      </c>
      <c r="L216" s="35" t="s">
        <v>139</v>
      </c>
      <c r="M216" s="138"/>
    </row>
    <row r="217" spans="1:13" s="137" customFormat="1" ht="37.5" customHeight="1" x14ac:dyDescent="0.25">
      <c r="A217" s="136">
        <v>13</v>
      </c>
      <c r="B217" s="190" t="s">
        <v>136</v>
      </c>
      <c r="C217" s="36" t="s">
        <v>30</v>
      </c>
      <c r="D217" s="36" t="s">
        <v>15</v>
      </c>
      <c r="E217" s="140">
        <v>175</v>
      </c>
      <c r="F217" s="81" t="s">
        <v>80</v>
      </c>
      <c r="G217" s="141">
        <v>2232</v>
      </c>
      <c r="H217" s="37">
        <f t="shared" si="17"/>
        <v>390600</v>
      </c>
      <c r="I217" s="146" t="str">
        <f t="shared" si="15"/>
        <v>ЧУ "USM"</v>
      </c>
      <c r="J217" s="134" t="s">
        <v>137</v>
      </c>
      <c r="K217" s="135" t="s">
        <v>138</v>
      </c>
      <c r="L217" s="35" t="s">
        <v>139</v>
      </c>
      <c r="M217" s="138"/>
    </row>
    <row r="218" spans="1:13" s="137" customFormat="1" ht="37.5" customHeight="1" x14ac:dyDescent="0.25">
      <c r="A218" s="136">
        <v>14</v>
      </c>
      <c r="B218" s="190" t="s">
        <v>270</v>
      </c>
      <c r="C218" s="36" t="s">
        <v>79</v>
      </c>
      <c r="D218" s="36" t="s">
        <v>15</v>
      </c>
      <c r="E218" s="140">
        <v>1232</v>
      </c>
      <c r="F218" s="81" t="s">
        <v>80</v>
      </c>
      <c r="G218" s="141">
        <v>28000</v>
      </c>
      <c r="H218" s="37">
        <f t="shared" si="17"/>
        <v>34496000</v>
      </c>
      <c r="I218" s="146" t="str">
        <f t="shared" si="15"/>
        <v>ЧУ "USM"</v>
      </c>
      <c r="J218" s="134" t="s">
        <v>81</v>
      </c>
      <c r="K218" s="135" t="s">
        <v>55</v>
      </c>
      <c r="L218" s="35" t="s">
        <v>140</v>
      </c>
      <c r="M218" s="138"/>
    </row>
    <row r="219" spans="1:13" s="137" customFormat="1" ht="36" customHeight="1" x14ac:dyDescent="0.25">
      <c r="A219" s="136">
        <v>15</v>
      </c>
      <c r="B219" s="210" t="s">
        <v>325</v>
      </c>
      <c r="C219" s="210" t="s">
        <v>141</v>
      </c>
      <c r="D219" s="229" t="s">
        <v>150</v>
      </c>
      <c r="E219" s="198">
        <v>3</v>
      </c>
      <c r="F219" s="199" t="s">
        <v>151</v>
      </c>
      <c r="G219" s="231">
        <v>580358</v>
      </c>
      <c r="H219" s="199">
        <v>1741074</v>
      </c>
      <c r="I219" s="146" t="str">
        <f t="shared" si="15"/>
        <v>ЧУ "USM"</v>
      </c>
      <c r="J219" s="134" t="s">
        <v>245</v>
      </c>
      <c r="K219" s="135" t="s">
        <v>246</v>
      </c>
      <c r="L219" s="35" t="s">
        <v>559</v>
      </c>
      <c r="M219" s="138"/>
    </row>
    <row r="220" spans="1:13" s="137" customFormat="1" ht="37.5" customHeight="1" x14ac:dyDescent="0.25">
      <c r="A220" s="136">
        <v>16</v>
      </c>
      <c r="B220" s="212" t="s">
        <v>142</v>
      </c>
      <c r="C220" s="213" t="s">
        <v>141</v>
      </c>
      <c r="D220" s="211" t="s">
        <v>228</v>
      </c>
      <c r="E220" s="200"/>
      <c r="F220" s="201"/>
      <c r="G220" s="202"/>
      <c r="H220" s="203"/>
      <c r="I220" s="146" t="str">
        <f t="shared" si="15"/>
        <v>ЧУ "USM"</v>
      </c>
      <c r="J220" s="134" t="s">
        <v>245</v>
      </c>
      <c r="K220" s="135" t="s">
        <v>246</v>
      </c>
      <c r="L220" s="35" t="s">
        <v>704</v>
      </c>
      <c r="M220" s="138"/>
    </row>
    <row r="221" spans="1:13" s="137" customFormat="1" ht="37.5" customHeight="1" x14ac:dyDescent="0.2">
      <c r="A221" s="136">
        <v>17</v>
      </c>
      <c r="B221" s="214" t="s">
        <v>143</v>
      </c>
      <c r="C221" s="215" t="s">
        <v>141</v>
      </c>
      <c r="D221" s="211" t="s">
        <v>229</v>
      </c>
      <c r="E221" s="204"/>
      <c r="F221" s="204"/>
      <c r="G221" s="205"/>
      <c r="H221" s="206"/>
      <c r="I221" s="146" t="str">
        <f t="shared" si="15"/>
        <v>ЧУ "USM"</v>
      </c>
      <c r="J221" s="134" t="s">
        <v>245</v>
      </c>
      <c r="K221" s="135" t="s">
        <v>246</v>
      </c>
      <c r="L221" s="35" t="s">
        <v>704</v>
      </c>
      <c r="M221" s="138"/>
    </row>
    <row r="222" spans="1:13" s="137" customFormat="1" ht="37.5" customHeight="1" x14ac:dyDescent="0.2">
      <c r="A222" s="136">
        <v>18</v>
      </c>
      <c r="B222" s="216" t="s">
        <v>144</v>
      </c>
      <c r="C222" s="210" t="s">
        <v>141</v>
      </c>
      <c r="D222" s="211" t="s">
        <v>229</v>
      </c>
      <c r="E222" s="206"/>
      <c r="F222" s="204"/>
      <c r="G222" s="205"/>
      <c r="H222" s="206"/>
      <c r="I222" s="146" t="str">
        <f t="shared" si="15"/>
        <v>ЧУ "USM"</v>
      </c>
      <c r="J222" s="134" t="s">
        <v>245</v>
      </c>
      <c r="K222" s="135" t="s">
        <v>246</v>
      </c>
      <c r="L222" s="35" t="s">
        <v>704</v>
      </c>
      <c r="M222" s="138"/>
    </row>
    <row r="223" spans="1:13" s="137" customFormat="1" ht="37.5" customHeight="1" x14ac:dyDescent="0.2">
      <c r="A223" s="136">
        <v>19</v>
      </c>
      <c r="B223" s="216" t="s">
        <v>145</v>
      </c>
      <c r="C223" s="210" t="s">
        <v>141</v>
      </c>
      <c r="D223" s="211" t="s">
        <v>230</v>
      </c>
      <c r="E223" s="197"/>
      <c r="F223" s="196"/>
      <c r="G223" s="196"/>
      <c r="H223" s="197"/>
      <c r="I223" s="146" t="str">
        <f t="shared" si="15"/>
        <v>ЧУ "USM"</v>
      </c>
      <c r="J223" s="134" t="s">
        <v>245</v>
      </c>
      <c r="K223" s="135" t="s">
        <v>246</v>
      </c>
      <c r="L223" s="35" t="s">
        <v>704</v>
      </c>
      <c r="M223" s="138"/>
    </row>
    <row r="224" spans="1:13" s="137" customFormat="1" ht="37.5" customHeight="1" x14ac:dyDescent="0.25">
      <c r="A224" s="136">
        <v>20</v>
      </c>
      <c r="B224" s="217" t="s">
        <v>146</v>
      </c>
      <c r="C224" s="210" t="s">
        <v>141</v>
      </c>
      <c r="D224" s="211" t="s">
        <v>150</v>
      </c>
      <c r="E224" s="197"/>
      <c r="F224" s="196"/>
      <c r="G224" s="196"/>
      <c r="H224" s="197"/>
      <c r="I224" s="146" t="str">
        <f t="shared" si="15"/>
        <v>ЧУ "USM"</v>
      </c>
      <c r="J224" s="134" t="s">
        <v>245</v>
      </c>
      <c r="K224" s="135" t="s">
        <v>246</v>
      </c>
      <c r="L224" s="35" t="s">
        <v>704</v>
      </c>
      <c r="M224" s="138"/>
    </row>
    <row r="225" spans="1:13" s="137" customFormat="1" ht="37.5" customHeight="1" x14ac:dyDescent="0.25">
      <c r="A225" s="136">
        <v>21</v>
      </c>
      <c r="B225" s="217" t="s">
        <v>147</v>
      </c>
      <c r="C225" s="210" t="s">
        <v>141</v>
      </c>
      <c r="D225" s="211" t="s">
        <v>150</v>
      </c>
      <c r="E225" s="197"/>
      <c r="F225" s="196"/>
      <c r="G225" s="196"/>
      <c r="H225" s="197"/>
      <c r="I225" s="146" t="str">
        <f t="shared" si="15"/>
        <v>ЧУ "USM"</v>
      </c>
      <c r="J225" s="134" t="s">
        <v>245</v>
      </c>
      <c r="K225" s="135" t="s">
        <v>246</v>
      </c>
      <c r="L225" s="35" t="s">
        <v>704</v>
      </c>
      <c r="M225" s="138"/>
    </row>
    <row r="226" spans="1:13" s="137" customFormat="1" ht="37.5" customHeight="1" x14ac:dyDescent="0.25">
      <c r="A226" s="136">
        <v>22</v>
      </c>
      <c r="B226" s="217" t="s">
        <v>148</v>
      </c>
      <c r="C226" s="210" t="s">
        <v>141</v>
      </c>
      <c r="D226" s="211" t="s">
        <v>150</v>
      </c>
      <c r="E226" s="197"/>
      <c r="F226" s="196"/>
      <c r="G226" s="196"/>
      <c r="H226" s="197"/>
      <c r="I226" s="146" t="str">
        <f t="shared" si="15"/>
        <v>ЧУ "USM"</v>
      </c>
      <c r="J226" s="134" t="s">
        <v>245</v>
      </c>
      <c r="K226" s="135" t="s">
        <v>246</v>
      </c>
      <c r="L226" s="35" t="s">
        <v>704</v>
      </c>
      <c r="M226" s="138"/>
    </row>
    <row r="227" spans="1:13" s="137" customFormat="1" ht="37.5" customHeight="1" x14ac:dyDescent="0.25">
      <c r="A227" s="136">
        <v>23</v>
      </c>
      <c r="B227" s="217" t="s">
        <v>149</v>
      </c>
      <c r="C227" s="210" t="s">
        <v>141</v>
      </c>
      <c r="D227" s="211" t="s">
        <v>150</v>
      </c>
      <c r="E227" s="197"/>
      <c r="F227" s="196"/>
      <c r="G227" s="196"/>
      <c r="H227" s="197"/>
      <c r="I227" s="146" t="str">
        <f t="shared" si="15"/>
        <v>ЧУ "USM"</v>
      </c>
      <c r="J227" s="134" t="s">
        <v>245</v>
      </c>
      <c r="K227" s="135" t="s">
        <v>246</v>
      </c>
      <c r="L227" s="35" t="s">
        <v>704</v>
      </c>
      <c r="M227" s="138"/>
    </row>
    <row r="228" spans="1:13" s="137" customFormat="1" ht="37.5" customHeight="1" x14ac:dyDescent="0.25">
      <c r="A228" s="136">
        <v>24</v>
      </c>
      <c r="B228" s="212" t="s">
        <v>157</v>
      </c>
      <c r="C228" s="210" t="s">
        <v>141</v>
      </c>
      <c r="D228" s="211" t="s">
        <v>150</v>
      </c>
      <c r="E228" s="207">
        <v>20</v>
      </c>
      <c r="F228" s="196" t="s">
        <v>151</v>
      </c>
      <c r="G228" s="208"/>
      <c r="H228" s="208"/>
      <c r="I228" s="146" t="str">
        <f t="shared" si="15"/>
        <v>ЧУ "USM"</v>
      </c>
      <c r="J228" s="134" t="s">
        <v>249</v>
      </c>
      <c r="K228" s="135" t="s">
        <v>71</v>
      </c>
      <c r="L228" s="35" t="s">
        <v>712</v>
      </c>
      <c r="M228" s="138"/>
    </row>
    <row r="229" spans="1:13" s="137" customFormat="1" ht="37.5" customHeight="1" x14ac:dyDescent="0.25">
      <c r="A229" s="136">
        <v>25</v>
      </c>
      <c r="B229" s="212" t="s">
        <v>158</v>
      </c>
      <c r="C229" s="213" t="s">
        <v>141</v>
      </c>
      <c r="D229" s="211" t="s">
        <v>150</v>
      </c>
      <c r="E229" s="207">
        <v>20</v>
      </c>
      <c r="F229" s="196" t="s">
        <v>151</v>
      </c>
      <c r="G229" s="208"/>
      <c r="H229" s="208"/>
      <c r="I229" s="146" t="str">
        <f t="shared" si="15"/>
        <v>ЧУ "USM"</v>
      </c>
      <c r="J229" s="134" t="s">
        <v>249</v>
      </c>
      <c r="K229" s="135" t="s">
        <v>71</v>
      </c>
      <c r="L229" s="35" t="s">
        <v>713</v>
      </c>
      <c r="M229" s="138"/>
    </row>
    <row r="230" spans="1:13" s="137" customFormat="1" ht="37.5" customHeight="1" x14ac:dyDescent="0.25">
      <c r="A230" s="136">
        <v>26</v>
      </c>
      <c r="B230" s="212" t="s">
        <v>159</v>
      </c>
      <c r="C230" s="215" t="s">
        <v>141</v>
      </c>
      <c r="D230" s="211" t="s">
        <v>150</v>
      </c>
      <c r="E230" s="207">
        <v>20</v>
      </c>
      <c r="F230" s="196" t="s">
        <v>151</v>
      </c>
      <c r="G230" s="208"/>
      <c r="H230" s="208"/>
      <c r="I230" s="146" t="str">
        <f t="shared" si="15"/>
        <v>ЧУ "USM"</v>
      </c>
      <c r="J230" s="134" t="s">
        <v>249</v>
      </c>
      <c r="K230" s="135" t="s">
        <v>71</v>
      </c>
      <c r="L230" s="35" t="s">
        <v>713</v>
      </c>
      <c r="M230" s="138"/>
    </row>
    <row r="231" spans="1:13" s="137" customFormat="1" ht="37.5" customHeight="1" x14ac:dyDescent="0.25">
      <c r="A231" s="136">
        <v>27</v>
      </c>
      <c r="B231" s="212" t="s">
        <v>160</v>
      </c>
      <c r="C231" s="210" t="s">
        <v>141</v>
      </c>
      <c r="D231" s="211" t="s">
        <v>150</v>
      </c>
      <c r="E231" s="207">
        <v>40</v>
      </c>
      <c r="F231" s="196" t="s">
        <v>151</v>
      </c>
      <c r="G231" s="208"/>
      <c r="H231" s="208"/>
      <c r="I231" s="146" t="str">
        <f t="shared" si="15"/>
        <v>ЧУ "USM"</v>
      </c>
      <c r="J231" s="134" t="s">
        <v>249</v>
      </c>
      <c r="K231" s="135" t="s">
        <v>71</v>
      </c>
      <c r="L231" s="35" t="s">
        <v>713</v>
      </c>
      <c r="M231" s="138"/>
    </row>
    <row r="232" spans="1:13" s="137" customFormat="1" ht="37.5" customHeight="1" x14ac:dyDescent="0.25">
      <c r="A232" s="136">
        <v>28</v>
      </c>
      <c r="B232" s="212" t="s">
        <v>161</v>
      </c>
      <c r="C232" s="210" t="s">
        <v>141</v>
      </c>
      <c r="D232" s="211" t="s">
        <v>150</v>
      </c>
      <c r="E232" s="207">
        <v>6</v>
      </c>
      <c r="F232" s="196" t="s">
        <v>151</v>
      </c>
      <c r="G232" s="208">
        <v>5000</v>
      </c>
      <c r="H232" s="208">
        <v>30000</v>
      </c>
      <c r="I232" s="146" t="str">
        <f t="shared" si="15"/>
        <v>ЧУ "USM"</v>
      </c>
      <c r="J232" s="134" t="s">
        <v>249</v>
      </c>
      <c r="K232" s="135">
        <v>43647</v>
      </c>
      <c r="L232" s="35" t="s">
        <v>713</v>
      </c>
      <c r="M232" s="138"/>
    </row>
    <row r="233" spans="1:13" s="137" customFormat="1" ht="37.5" customHeight="1" x14ac:dyDescent="0.25">
      <c r="A233" s="136">
        <v>29</v>
      </c>
      <c r="B233" s="212" t="s">
        <v>162</v>
      </c>
      <c r="C233" s="210" t="s">
        <v>141</v>
      </c>
      <c r="D233" s="211" t="s">
        <v>265</v>
      </c>
      <c r="E233" s="207">
        <v>50</v>
      </c>
      <c r="F233" s="196" t="s">
        <v>151</v>
      </c>
      <c r="G233" s="208">
        <v>2000</v>
      </c>
      <c r="H233" s="208">
        <v>100000</v>
      </c>
      <c r="I233" s="146" t="str">
        <f t="shared" si="15"/>
        <v>ЧУ "USM"</v>
      </c>
      <c r="J233" s="134" t="s">
        <v>249</v>
      </c>
      <c r="K233" s="135">
        <v>43647</v>
      </c>
      <c r="L233" s="35" t="s">
        <v>713</v>
      </c>
      <c r="M233" s="138"/>
    </row>
    <row r="234" spans="1:13" s="137" customFormat="1" ht="37.5" customHeight="1" x14ac:dyDescent="0.25">
      <c r="A234" s="136">
        <v>30</v>
      </c>
      <c r="B234" s="212" t="s">
        <v>163</v>
      </c>
      <c r="C234" s="210" t="s">
        <v>141</v>
      </c>
      <c r="D234" s="211" t="s">
        <v>150</v>
      </c>
      <c r="E234" s="207">
        <v>10</v>
      </c>
      <c r="F234" s="196" t="s">
        <v>151</v>
      </c>
      <c r="G234" s="208"/>
      <c r="H234" s="208"/>
      <c r="I234" s="146" t="str">
        <f t="shared" si="15"/>
        <v>ЧУ "USM"</v>
      </c>
      <c r="J234" s="134" t="s">
        <v>249</v>
      </c>
      <c r="K234" s="135" t="s">
        <v>71</v>
      </c>
      <c r="L234" s="35" t="s">
        <v>713</v>
      </c>
      <c r="M234" s="138"/>
    </row>
    <row r="235" spans="1:13" s="137" customFormat="1" ht="37.5" customHeight="1" x14ac:dyDescent="0.25">
      <c r="A235" s="136">
        <v>31</v>
      </c>
      <c r="B235" s="212" t="s">
        <v>164</v>
      </c>
      <c r="C235" s="210" t="s">
        <v>141</v>
      </c>
      <c r="D235" s="211" t="s">
        <v>150</v>
      </c>
      <c r="E235" s="207">
        <v>10</v>
      </c>
      <c r="F235" s="196" t="s">
        <v>151</v>
      </c>
      <c r="G235" s="208"/>
      <c r="H235" s="208"/>
      <c r="I235" s="146" t="str">
        <f t="shared" si="15"/>
        <v>ЧУ "USM"</v>
      </c>
      <c r="J235" s="134" t="s">
        <v>249</v>
      </c>
      <c r="K235" s="135" t="s">
        <v>71</v>
      </c>
      <c r="L235" s="35" t="s">
        <v>713</v>
      </c>
      <c r="M235" s="138"/>
    </row>
    <row r="236" spans="1:13" s="137" customFormat="1" ht="37.5" customHeight="1" x14ac:dyDescent="0.25">
      <c r="A236" s="136">
        <v>32</v>
      </c>
      <c r="B236" s="212" t="s">
        <v>165</v>
      </c>
      <c r="C236" s="210" t="s">
        <v>141</v>
      </c>
      <c r="D236" s="211" t="s">
        <v>150</v>
      </c>
      <c r="E236" s="207">
        <v>10</v>
      </c>
      <c r="F236" s="196" t="s">
        <v>151</v>
      </c>
      <c r="G236" s="208"/>
      <c r="H236" s="208"/>
      <c r="I236" s="146" t="str">
        <f t="shared" si="15"/>
        <v>ЧУ "USM"</v>
      </c>
      <c r="J236" s="134" t="s">
        <v>249</v>
      </c>
      <c r="K236" s="135" t="s">
        <v>71</v>
      </c>
      <c r="L236" s="35" t="s">
        <v>713</v>
      </c>
      <c r="M236" s="138"/>
    </row>
    <row r="237" spans="1:13" s="137" customFormat="1" ht="37.5" customHeight="1" x14ac:dyDescent="0.25">
      <c r="A237" s="136">
        <v>33</v>
      </c>
      <c r="B237" s="212" t="s">
        <v>166</v>
      </c>
      <c r="C237" s="210" t="s">
        <v>141</v>
      </c>
      <c r="D237" s="211" t="s">
        <v>150</v>
      </c>
      <c r="E237" s="207">
        <v>10</v>
      </c>
      <c r="F237" s="196" t="s">
        <v>151</v>
      </c>
      <c r="G237" s="208"/>
      <c r="H237" s="208"/>
      <c r="I237" s="146" t="str">
        <f t="shared" si="15"/>
        <v>ЧУ "USM"</v>
      </c>
      <c r="J237" s="134" t="s">
        <v>249</v>
      </c>
      <c r="K237" s="135" t="s">
        <v>71</v>
      </c>
      <c r="L237" s="35" t="s">
        <v>713</v>
      </c>
      <c r="M237" s="138"/>
    </row>
    <row r="238" spans="1:13" s="137" customFormat="1" ht="37.5" customHeight="1" x14ac:dyDescent="0.25">
      <c r="A238" s="136">
        <v>34</v>
      </c>
      <c r="B238" s="212" t="s">
        <v>167</v>
      </c>
      <c r="C238" s="210" t="s">
        <v>141</v>
      </c>
      <c r="D238" s="211" t="s">
        <v>150</v>
      </c>
      <c r="E238" s="207">
        <v>8</v>
      </c>
      <c r="F238" s="196" t="s">
        <v>151</v>
      </c>
      <c r="G238" s="208">
        <v>45000</v>
      </c>
      <c r="H238" s="208">
        <v>360000</v>
      </c>
      <c r="I238" s="146" t="str">
        <f t="shared" si="15"/>
        <v>ЧУ "USM"</v>
      </c>
      <c r="J238" s="134" t="s">
        <v>249</v>
      </c>
      <c r="K238" s="135">
        <v>43647</v>
      </c>
      <c r="L238" s="35" t="s">
        <v>713</v>
      </c>
      <c r="M238" s="138"/>
    </row>
    <row r="239" spans="1:13" s="137" customFormat="1" ht="37.5" customHeight="1" x14ac:dyDescent="0.25">
      <c r="A239" s="136">
        <v>35</v>
      </c>
      <c r="B239" s="212" t="s">
        <v>168</v>
      </c>
      <c r="C239" s="210" t="s">
        <v>141</v>
      </c>
      <c r="D239" s="211" t="s">
        <v>150</v>
      </c>
      <c r="E239" s="207">
        <v>10</v>
      </c>
      <c r="F239" s="196" t="s">
        <v>151</v>
      </c>
      <c r="G239" s="208"/>
      <c r="H239" s="208"/>
      <c r="I239" s="146" t="str">
        <f t="shared" si="15"/>
        <v>ЧУ "USM"</v>
      </c>
      <c r="J239" s="134" t="s">
        <v>249</v>
      </c>
      <c r="K239" s="135" t="s">
        <v>71</v>
      </c>
      <c r="L239" s="35" t="s">
        <v>713</v>
      </c>
      <c r="M239" s="138"/>
    </row>
    <row r="240" spans="1:13" s="137" customFormat="1" ht="37.5" customHeight="1" x14ac:dyDescent="0.25">
      <c r="A240" s="136">
        <v>36</v>
      </c>
      <c r="B240" s="212" t="s">
        <v>169</v>
      </c>
      <c r="C240" s="210" t="s">
        <v>141</v>
      </c>
      <c r="D240" s="211" t="s">
        <v>150</v>
      </c>
      <c r="E240" s="207">
        <v>10</v>
      </c>
      <c r="F240" s="196" t="s">
        <v>151</v>
      </c>
      <c r="G240" s="208"/>
      <c r="H240" s="208"/>
      <c r="I240" s="146" t="str">
        <f t="shared" si="15"/>
        <v>ЧУ "USM"</v>
      </c>
      <c r="J240" s="134" t="s">
        <v>249</v>
      </c>
      <c r="K240" s="135" t="s">
        <v>71</v>
      </c>
      <c r="L240" s="35" t="s">
        <v>713</v>
      </c>
      <c r="M240" s="138"/>
    </row>
    <row r="241" spans="1:13" s="137" customFormat="1" ht="37.5" customHeight="1" x14ac:dyDescent="0.25">
      <c r="A241" s="136">
        <v>37</v>
      </c>
      <c r="B241" s="212" t="s">
        <v>170</v>
      </c>
      <c r="C241" s="210" t="s">
        <v>141</v>
      </c>
      <c r="D241" s="211" t="s">
        <v>150</v>
      </c>
      <c r="E241" s="207">
        <v>200</v>
      </c>
      <c r="F241" s="196" t="s">
        <v>151</v>
      </c>
      <c r="G241" s="208"/>
      <c r="H241" s="208"/>
      <c r="I241" s="146" t="str">
        <f t="shared" si="15"/>
        <v>ЧУ "USM"</v>
      </c>
      <c r="J241" s="134" t="s">
        <v>249</v>
      </c>
      <c r="K241" s="135" t="s">
        <v>71</v>
      </c>
      <c r="L241" s="35" t="s">
        <v>713</v>
      </c>
      <c r="M241" s="138"/>
    </row>
    <row r="242" spans="1:13" s="137" customFormat="1" ht="51" customHeight="1" x14ac:dyDescent="0.25">
      <c r="A242" s="136">
        <v>38</v>
      </c>
      <c r="B242" s="212" t="s">
        <v>173</v>
      </c>
      <c r="C242" s="210" t="s">
        <v>141</v>
      </c>
      <c r="D242" s="211" t="s">
        <v>150</v>
      </c>
      <c r="E242" s="207">
        <v>1</v>
      </c>
      <c r="F242" s="196" t="s">
        <v>151</v>
      </c>
      <c r="G242" s="208">
        <v>7373214</v>
      </c>
      <c r="H242" s="208">
        <f>E242*G242</f>
        <v>7373214</v>
      </c>
      <c r="I242" s="146" t="str">
        <f t="shared" si="15"/>
        <v>ЧУ "USM"</v>
      </c>
      <c r="J242" s="134" t="s">
        <v>249</v>
      </c>
      <c r="K242" s="135">
        <v>43617</v>
      </c>
      <c r="L242" s="35" t="s">
        <v>619</v>
      </c>
      <c r="M242" s="138"/>
    </row>
    <row r="243" spans="1:13" s="137" customFormat="1" ht="37.5" customHeight="1" x14ac:dyDescent="0.25">
      <c r="A243" s="136">
        <v>39</v>
      </c>
      <c r="B243" s="212" t="s">
        <v>174</v>
      </c>
      <c r="C243" s="213" t="s">
        <v>141</v>
      </c>
      <c r="D243" s="211" t="s">
        <v>150</v>
      </c>
      <c r="E243" s="207">
        <v>600</v>
      </c>
      <c r="F243" s="196" t="s">
        <v>109</v>
      </c>
      <c r="G243" s="208">
        <v>12500</v>
      </c>
      <c r="H243" s="208">
        <v>7500000</v>
      </c>
      <c r="I243" s="146" t="str">
        <f t="shared" si="15"/>
        <v>ЧУ "USM"</v>
      </c>
      <c r="J243" s="134" t="s">
        <v>249</v>
      </c>
      <c r="K243" s="135" t="s">
        <v>71</v>
      </c>
      <c r="L243" s="35" t="s">
        <v>251</v>
      </c>
      <c r="M243" s="138"/>
    </row>
    <row r="244" spans="1:13" s="137" customFormat="1" ht="37.5" customHeight="1" x14ac:dyDescent="0.25">
      <c r="A244" s="136">
        <v>40</v>
      </c>
      <c r="B244" s="212" t="s">
        <v>175</v>
      </c>
      <c r="C244" s="215" t="s">
        <v>141</v>
      </c>
      <c r="D244" s="211" t="s">
        <v>150</v>
      </c>
      <c r="E244" s="208">
        <v>1200</v>
      </c>
      <c r="F244" s="196" t="s">
        <v>151</v>
      </c>
      <c r="G244" s="208">
        <v>1350</v>
      </c>
      <c r="H244" s="208">
        <v>1620000</v>
      </c>
      <c r="I244" s="146" t="str">
        <f t="shared" si="15"/>
        <v>ЧУ "USM"</v>
      </c>
      <c r="J244" s="134" t="s">
        <v>249</v>
      </c>
      <c r="K244" s="135" t="s">
        <v>71</v>
      </c>
      <c r="L244" s="35" t="s">
        <v>251</v>
      </c>
      <c r="M244" s="138"/>
    </row>
    <row r="245" spans="1:13" s="137" customFormat="1" ht="37.5" customHeight="1" x14ac:dyDescent="0.25">
      <c r="A245" s="136">
        <v>41</v>
      </c>
      <c r="B245" s="212" t="s">
        <v>176</v>
      </c>
      <c r="C245" s="210" t="s">
        <v>141</v>
      </c>
      <c r="D245" s="211" t="s">
        <v>150</v>
      </c>
      <c r="E245" s="207">
        <v>5</v>
      </c>
      <c r="F245" s="196" t="s">
        <v>151</v>
      </c>
      <c r="G245" s="208">
        <v>425000</v>
      </c>
      <c r="H245" s="208">
        <v>2125000</v>
      </c>
      <c r="I245" s="146" t="str">
        <f t="shared" si="15"/>
        <v>ЧУ "USM"</v>
      </c>
      <c r="J245" s="134" t="s">
        <v>249</v>
      </c>
      <c r="K245" s="135" t="s">
        <v>71</v>
      </c>
      <c r="L245" s="35" t="s">
        <v>251</v>
      </c>
      <c r="M245" s="138"/>
    </row>
    <row r="246" spans="1:13" s="137" customFormat="1" ht="37.5" customHeight="1" x14ac:dyDescent="0.25">
      <c r="A246" s="136">
        <v>42</v>
      </c>
      <c r="B246" s="212" t="s">
        <v>177</v>
      </c>
      <c r="C246" s="210" t="s">
        <v>141</v>
      </c>
      <c r="D246" s="211" t="s">
        <v>150</v>
      </c>
      <c r="E246" s="207">
        <v>1</v>
      </c>
      <c r="F246" s="196" t="s">
        <v>151</v>
      </c>
      <c r="G246" s="208">
        <v>467000</v>
      </c>
      <c r="H246" s="208">
        <v>467000</v>
      </c>
      <c r="I246" s="146" t="str">
        <f t="shared" si="15"/>
        <v>ЧУ "USM"</v>
      </c>
      <c r="J246" s="134" t="s">
        <v>249</v>
      </c>
      <c r="K246" s="135" t="s">
        <v>71</v>
      </c>
      <c r="L246" s="35" t="s">
        <v>251</v>
      </c>
      <c r="M246" s="138"/>
    </row>
    <row r="247" spans="1:13" s="137" customFormat="1" ht="37.5" customHeight="1" x14ac:dyDescent="0.25">
      <c r="A247" s="136">
        <v>43</v>
      </c>
      <c r="B247" s="212" t="s">
        <v>714</v>
      </c>
      <c r="C247" s="210" t="s">
        <v>141</v>
      </c>
      <c r="D247" s="211" t="s">
        <v>150</v>
      </c>
      <c r="E247" s="207">
        <v>20</v>
      </c>
      <c r="F247" s="196" t="s">
        <v>109</v>
      </c>
      <c r="G247" s="208">
        <v>20000</v>
      </c>
      <c r="H247" s="208">
        <v>400000</v>
      </c>
      <c r="I247" s="146" t="str">
        <f t="shared" ref="I247:I258" si="18">$I$611</f>
        <v>ЧУ "USM"</v>
      </c>
      <c r="J247" s="134" t="s">
        <v>249</v>
      </c>
      <c r="K247" s="135">
        <v>43647</v>
      </c>
      <c r="L247" s="35" t="s">
        <v>251</v>
      </c>
      <c r="M247" s="138"/>
    </row>
    <row r="248" spans="1:13" s="137" customFormat="1" ht="37.5" customHeight="1" x14ac:dyDescent="0.25">
      <c r="A248" s="136">
        <v>44</v>
      </c>
      <c r="B248" s="212" t="s">
        <v>715</v>
      </c>
      <c r="C248" s="210" t="s">
        <v>141</v>
      </c>
      <c r="D248" s="211" t="s">
        <v>150</v>
      </c>
      <c r="E248" s="207">
        <v>20</v>
      </c>
      <c r="F248" s="196" t="s">
        <v>109</v>
      </c>
      <c r="G248" s="208">
        <v>20000</v>
      </c>
      <c r="H248" s="208">
        <v>400000</v>
      </c>
      <c r="I248" s="146" t="str">
        <f t="shared" si="18"/>
        <v>ЧУ "USM"</v>
      </c>
      <c r="J248" s="134" t="s">
        <v>249</v>
      </c>
      <c r="K248" s="135">
        <v>43647</v>
      </c>
      <c r="L248" s="35" t="s">
        <v>251</v>
      </c>
      <c r="M248" s="138"/>
    </row>
    <row r="249" spans="1:13" s="137" customFormat="1" ht="37.5" customHeight="1" x14ac:dyDescent="0.25">
      <c r="A249" s="136">
        <v>45</v>
      </c>
      <c r="B249" s="212" t="s">
        <v>716</v>
      </c>
      <c r="C249" s="210" t="s">
        <v>141</v>
      </c>
      <c r="D249" s="211" t="s">
        <v>150</v>
      </c>
      <c r="E249" s="207">
        <v>20</v>
      </c>
      <c r="F249" s="196" t="s">
        <v>109</v>
      </c>
      <c r="G249" s="208">
        <v>20000</v>
      </c>
      <c r="H249" s="208">
        <v>400000</v>
      </c>
      <c r="I249" s="146" t="str">
        <f t="shared" si="18"/>
        <v>ЧУ "USM"</v>
      </c>
      <c r="J249" s="134" t="s">
        <v>249</v>
      </c>
      <c r="K249" s="135">
        <v>43647</v>
      </c>
      <c r="L249" s="35" t="s">
        <v>251</v>
      </c>
      <c r="M249" s="138"/>
    </row>
    <row r="250" spans="1:13" s="137" customFormat="1" ht="37.5" customHeight="1" x14ac:dyDescent="0.25">
      <c r="A250" s="136">
        <v>46</v>
      </c>
      <c r="B250" s="212" t="s">
        <v>717</v>
      </c>
      <c r="C250" s="210" t="s">
        <v>141</v>
      </c>
      <c r="D250" s="211" t="s">
        <v>150</v>
      </c>
      <c r="E250" s="207">
        <v>20</v>
      </c>
      <c r="F250" s="196" t="s">
        <v>109</v>
      </c>
      <c r="G250" s="208">
        <v>20000</v>
      </c>
      <c r="H250" s="208">
        <v>400000</v>
      </c>
      <c r="I250" s="146" t="str">
        <f t="shared" si="18"/>
        <v>ЧУ "USM"</v>
      </c>
      <c r="J250" s="134" t="s">
        <v>249</v>
      </c>
      <c r="K250" s="135">
        <v>43647</v>
      </c>
      <c r="L250" s="35" t="s">
        <v>251</v>
      </c>
      <c r="M250" s="138"/>
    </row>
    <row r="251" spans="1:13" s="137" customFormat="1" ht="37.5" customHeight="1" x14ac:dyDescent="0.25">
      <c r="A251" s="136">
        <v>47</v>
      </c>
      <c r="B251" s="212" t="s">
        <v>718</v>
      </c>
      <c r="C251" s="210" t="s">
        <v>141</v>
      </c>
      <c r="D251" s="211" t="s">
        <v>150</v>
      </c>
      <c r="E251" s="207">
        <v>20</v>
      </c>
      <c r="F251" s="196" t="s">
        <v>109</v>
      </c>
      <c r="G251" s="208">
        <v>20000</v>
      </c>
      <c r="H251" s="208">
        <v>400000</v>
      </c>
      <c r="I251" s="146" t="str">
        <f t="shared" si="18"/>
        <v>ЧУ "USM"</v>
      </c>
      <c r="J251" s="134" t="s">
        <v>249</v>
      </c>
      <c r="K251" s="135">
        <v>43647</v>
      </c>
      <c r="L251" s="35" t="s">
        <v>251</v>
      </c>
      <c r="M251" s="138"/>
    </row>
    <row r="252" spans="1:13" s="137" customFormat="1" ht="37.5" customHeight="1" x14ac:dyDescent="0.25">
      <c r="A252" s="136">
        <v>48</v>
      </c>
      <c r="B252" s="212" t="s">
        <v>719</v>
      </c>
      <c r="C252" s="210" t="s">
        <v>141</v>
      </c>
      <c r="D252" s="211" t="s">
        <v>150</v>
      </c>
      <c r="E252" s="207">
        <v>20</v>
      </c>
      <c r="F252" s="196" t="s">
        <v>109</v>
      </c>
      <c r="G252" s="208">
        <v>20000</v>
      </c>
      <c r="H252" s="208">
        <v>400000</v>
      </c>
      <c r="I252" s="146" t="str">
        <f t="shared" si="18"/>
        <v>ЧУ "USM"</v>
      </c>
      <c r="J252" s="134" t="s">
        <v>249</v>
      </c>
      <c r="K252" s="135">
        <v>43647</v>
      </c>
      <c r="L252" s="35" t="s">
        <v>251</v>
      </c>
      <c r="M252" s="138"/>
    </row>
    <row r="253" spans="1:13" s="137" customFormat="1" ht="37.5" customHeight="1" x14ac:dyDescent="0.25">
      <c r="A253" s="136">
        <v>49</v>
      </c>
      <c r="B253" s="212" t="s">
        <v>720</v>
      </c>
      <c r="C253" s="210" t="s">
        <v>141</v>
      </c>
      <c r="D253" s="211" t="s">
        <v>150</v>
      </c>
      <c r="E253" s="207">
        <v>150</v>
      </c>
      <c r="F253" s="196" t="s">
        <v>109</v>
      </c>
      <c r="G253" s="208">
        <v>30000</v>
      </c>
      <c r="H253" s="208">
        <v>4500000</v>
      </c>
      <c r="I253" s="146" t="str">
        <f t="shared" si="18"/>
        <v>ЧУ "USM"</v>
      </c>
      <c r="J253" s="134" t="s">
        <v>249</v>
      </c>
      <c r="K253" s="135">
        <v>43647</v>
      </c>
      <c r="L253" s="35" t="s">
        <v>251</v>
      </c>
      <c r="M253" s="138"/>
    </row>
    <row r="254" spans="1:13" s="137" customFormat="1" ht="37.5" customHeight="1" x14ac:dyDescent="0.25">
      <c r="A254" s="136">
        <v>50</v>
      </c>
      <c r="B254" s="212" t="s">
        <v>721</v>
      </c>
      <c r="C254" s="210" t="s">
        <v>141</v>
      </c>
      <c r="D254" s="211" t="s">
        <v>150</v>
      </c>
      <c r="E254" s="207">
        <v>60</v>
      </c>
      <c r="F254" s="196" t="s">
        <v>109</v>
      </c>
      <c r="G254" s="208"/>
      <c r="H254" s="208"/>
      <c r="I254" s="146" t="str">
        <f t="shared" si="18"/>
        <v>ЧУ "USM"</v>
      </c>
      <c r="J254" s="134" t="s">
        <v>249</v>
      </c>
      <c r="K254" s="135">
        <v>43647</v>
      </c>
      <c r="L254" s="35" t="s">
        <v>725</v>
      </c>
      <c r="M254" s="138"/>
    </row>
    <row r="255" spans="1:13" s="137" customFormat="1" ht="37.5" customHeight="1" x14ac:dyDescent="0.25">
      <c r="A255" s="136">
        <v>51</v>
      </c>
      <c r="B255" s="212" t="s">
        <v>178</v>
      </c>
      <c r="C255" s="210" t="s">
        <v>141</v>
      </c>
      <c r="D255" s="211" t="s">
        <v>150</v>
      </c>
      <c r="E255" s="207">
        <v>10</v>
      </c>
      <c r="F255" s="196" t="s">
        <v>151</v>
      </c>
      <c r="G255" s="208">
        <v>7500</v>
      </c>
      <c r="H255" s="208">
        <v>75000</v>
      </c>
      <c r="I255" s="146" t="str">
        <f t="shared" si="18"/>
        <v>ЧУ "USM"</v>
      </c>
      <c r="J255" s="134" t="s">
        <v>249</v>
      </c>
      <c r="K255" s="135">
        <v>43647</v>
      </c>
      <c r="L255" s="35" t="s">
        <v>251</v>
      </c>
      <c r="M255" s="138"/>
    </row>
    <row r="256" spans="1:13" s="137" customFormat="1" ht="37.5" customHeight="1" x14ac:dyDescent="0.25">
      <c r="A256" s="136">
        <v>52</v>
      </c>
      <c r="B256" s="212" t="s">
        <v>722</v>
      </c>
      <c r="C256" s="210" t="s">
        <v>141</v>
      </c>
      <c r="D256" s="211" t="s">
        <v>150</v>
      </c>
      <c r="E256" s="207">
        <v>1</v>
      </c>
      <c r="F256" s="196" t="s">
        <v>109</v>
      </c>
      <c r="G256" s="208"/>
      <c r="H256" s="208"/>
      <c r="I256" s="146" t="str">
        <f t="shared" si="18"/>
        <v>ЧУ "USM"</v>
      </c>
      <c r="J256" s="134" t="s">
        <v>249</v>
      </c>
      <c r="K256" s="135">
        <v>43647</v>
      </c>
      <c r="L256" s="35" t="s">
        <v>725</v>
      </c>
      <c r="M256" s="138"/>
    </row>
    <row r="257" spans="1:13" s="137" customFormat="1" ht="37.5" customHeight="1" x14ac:dyDescent="0.25">
      <c r="A257" s="136">
        <v>53</v>
      </c>
      <c r="B257" s="212" t="s">
        <v>723</v>
      </c>
      <c r="C257" s="210" t="s">
        <v>141</v>
      </c>
      <c r="D257" s="211" t="s">
        <v>150</v>
      </c>
      <c r="E257" s="207">
        <v>1</v>
      </c>
      <c r="F257" s="196" t="s">
        <v>151</v>
      </c>
      <c r="G257" s="208">
        <v>13800</v>
      </c>
      <c r="H257" s="208">
        <v>13800</v>
      </c>
      <c r="I257" s="146" t="str">
        <f t="shared" si="18"/>
        <v>ЧУ "USM"</v>
      </c>
      <c r="J257" s="134" t="s">
        <v>249</v>
      </c>
      <c r="K257" s="135">
        <v>43647</v>
      </c>
      <c r="L257" s="35" t="s">
        <v>251</v>
      </c>
      <c r="M257" s="138"/>
    </row>
    <row r="258" spans="1:13" s="137" customFormat="1" ht="37.5" customHeight="1" x14ac:dyDescent="0.25">
      <c r="A258" s="136">
        <v>54</v>
      </c>
      <c r="B258" s="212" t="s">
        <v>724</v>
      </c>
      <c r="C258" s="210" t="s">
        <v>141</v>
      </c>
      <c r="D258" s="211" t="s">
        <v>150</v>
      </c>
      <c r="E258" s="207">
        <v>2</v>
      </c>
      <c r="F258" s="196" t="s">
        <v>151</v>
      </c>
      <c r="G258" s="208">
        <v>50000</v>
      </c>
      <c r="H258" s="208">
        <v>100000</v>
      </c>
      <c r="I258" s="146" t="str">
        <f t="shared" si="18"/>
        <v>ЧУ "USM"</v>
      </c>
      <c r="J258" s="134" t="s">
        <v>249</v>
      </c>
      <c r="K258" s="135">
        <v>43647</v>
      </c>
      <c r="L258" s="35" t="s">
        <v>251</v>
      </c>
      <c r="M258" s="138"/>
    </row>
    <row r="259" spans="1:13" s="137" customFormat="1" ht="37.5" customHeight="1" x14ac:dyDescent="0.25">
      <c r="A259" s="136">
        <v>55</v>
      </c>
      <c r="B259" s="212" t="s">
        <v>179</v>
      </c>
      <c r="C259" s="213" t="s">
        <v>231</v>
      </c>
      <c r="D259" s="211" t="s">
        <v>150</v>
      </c>
      <c r="E259" s="207">
        <v>420</v>
      </c>
      <c r="F259" s="196" t="s">
        <v>233</v>
      </c>
      <c r="G259" s="208">
        <v>580</v>
      </c>
      <c r="H259" s="208">
        <v>243600</v>
      </c>
      <c r="I259" s="146" t="str">
        <f t="shared" ref="I259:I322" si="19">$I$613</f>
        <v>ЧУ "USM"</v>
      </c>
      <c r="J259" s="134" t="s">
        <v>43</v>
      </c>
      <c r="K259" s="135" t="s">
        <v>110</v>
      </c>
      <c r="L259" s="35" t="s">
        <v>254</v>
      </c>
      <c r="M259" s="138"/>
    </row>
    <row r="260" spans="1:13" s="137" customFormat="1" ht="37.5" customHeight="1" x14ac:dyDescent="0.25">
      <c r="A260" s="136">
        <v>56</v>
      </c>
      <c r="B260" s="212" t="s">
        <v>180</v>
      </c>
      <c r="C260" s="213" t="s">
        <v>231</v>
      </c>
      <c r="D260" s="211" t="s">
        <v>150</v>
      </c>
      <c r="E260" s="207">
        <v>90</v>
      </c>
      <c r="F260" s="196" t="s">
        <v>233</v>
      </c>
      <c r="G260" s="208">
        <v>1900</v>
      </c>
      <c r="H260" s="208">
        <v>171000</v>
      </c>
      <c r="I260" s="146" t="str">
        <f t="shared" si="1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7.5" customHeight="1" x14ac:dyDescent="0.25">
      <c r="A261" s="136">
        <v>57</v>
      </c>
      <c r="B261" s="212" t="s">
        <v>181</v>
      </c>
      <c r="C261" s="213" t="s">
        <v>231</v>
      </c>
      <c r="D261" s="211" t="s">
        <v>150</v>
      </c>
      <c r="E261" s="207">
        <v>455</v>
      </c>
      <c r="F261" s="196" t="s">
        <v>233</v>
      </c>
      <c r="G261" s="208">
        <v>170</v>
      </c>
      <c r="H261" s="208">
        <v>77350</v>
      </c>
      <c r="I261" s="146" t="str">
        <f t="shared" si="19"/>
        <v>ЧУ "USM"</v>
      </c>
      <c r="J261" s="134" t="s">
        <v>43</v>
      </c>
      <c r="K261" s="135" t="s">
        <v>110</v>
      </c>
      <c r="L261" s="35" t="s">
        <v>254</v>
      </c>
      <c r="M261" s="138"/>
    </row>
    <row r="262" spans="1:13" s="137" customFormat="1" ht="37.5" customHeight="1" x14ac:dyDescent="0.25">
      <c r="A262" s="136">
        <v>58</v>
      </c>
      <c r="B262" s="212" t="s">
        <v>182</v>
      </c>
      <c r="C262" s="213" t="s">
        <v>231</v>
      </c>
      <c r="D262" s="211" t="s">
        <v>150</v>
      </c>
      <c r="E262" s="207">
        <v>520</v>
      </c>
      <c r="F262" s="196" t="s">
        <v>233</v>
      </c>
      <c r="G262" s="208">
        <v>87</v>
      </c>
      <c r="H262" s="208">
        <v>45240</v>
      </c>
      <c r="I262" s="146" t="str">
        <f t="shared" si="19"/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7.5" customHeight="1" x14ac:dyDescent="0.25">
      <c r="A263" s="136">
        <v>59</v>
      </c>
      <c r="B263" s="212" t="s">
        <v>183</v>
      </c>
      <c r="C263" s="213" t="s">
        <v>231</v>
      </c>
      <c r="D263" s="211" t="s">
        <v>150</v>
      </c>
      <c r="E263" s="207">
        <v>90</v>
      </c>
      <c r="F263" s="196" t="s">
        <v>233</v>
      </c>
      <c r="G263" s="208">
        <v>1200</v>
      </c>
      <c r="H263" s="208">
        <v>108000</v>
      </c>
      <c r="I263" s="146" t="str">
        <f t="shared" si="19"/>
        <v>ЧУ "USM"</v>
      </c>
      <c r="J263" s="134" t="s">
        <v>43</v>
      </c>
      <c r="K263" s="135" t="s">
        <v>110</v>
      </c>
      <c r="L263" s="35" t="s">
        <v>254</v>
      </c>
      <c r="M263" s="138"/>
    </row>
    <row r="264" spans="1:13" s="137" customFormat="1" ht="37.5" customHeight="1" x14ac:dyDescent="0.25">
      <c r="A264" s="136">
        <v>60</v>
      </c>
      <c r="B264" s="212" t="s">
        <v>184</v>
      </c>
      <c r="C264" s="213" t="s">
        <v>231</v>
      </c>
      <c r="D264" s="211" t="s">
        <v>150</v>
      </c>
      <c r="E264" s="207">
        <v>84</v>
      </c>
      <c r="F264" s="196" t="s">
        <v>233</v>
      </c>
      <c r="G264" s="208">
        <v>5300</v>
      </c>
      <c r="H264" s="208">
        <v>445200</v>
      </c>
      <c r="I264" s="146" t="str">
        <f t="shared" si="19"/>
        <v>ЧУ "USM"</v>
      </c>
      <c r="J264" s="134" t="s">
        <v>43</v>
      </c>
      <c r="K264" s="135" t="s">
        <v>110</v>
      </c>
      <c r="L264" s="35" t="s">
        <v>254</v>
      </c>
      <c r="M264" s="138"/>
    </row>
    <row r="265" spans="1:13" s="137" customFormat="1" ht="37.5" customHeight="1" x14ac:dyDescent="0.25">
      <c r="A265" s="136">
        <v>61</v>
      </c>
      <c r="B265" s="212" t="s">
        <v>269</v>
      </c>
      <c r="C265" s="213" t="s">
        <v>231</v>
      </c>
      <c r="D265" s="211" t="s">
        <v>150</v>
      </c>
      <c r="E265" s="207">
        <v>50</v>
      </c>
      <c r="F265" s="196" t="s">
        <v>233</v>
      </c>
      <c r="G265" s="208">
        <v>3677</v>
      </c>
      <c r="H265" s="208">
        <v>183850</v>
      </c>
      <c r="I265" s="146" t="str">
        <f t="shared" si="19"/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7.5" customHeight="1" x14ac:dyDescent="0.25">
      <c r="A266" s="136">
        <v>62</v>
      </c>
      <c r="B266" s="212" t="s">
        <v>185</v>
      </c>
      <c r="C266" s="213" t="s">
        <v>231</v>
      </c>
      <c r="D266" s="211" t="s">
        <v>150</v>
      </c>
      <c r="E266" s="207">
        <v>250</v>
      </c>
      <c r="F266" s="196" t="s">
        <v>233</v>
      </c>
      <c r="G266" s="208">
        <v>280</v>
      </c>
      <c r="H266" s="208">
        <v>70000</v>
      </c>
      <c r="I266" s="146" t="str">
        <f t="shared" si="19"/>
        <v>ЧУ "USM"</v>
      </c>
      <c r="J266" s="134" t="s">
        <v>43</v>
      </c>
      <c r="K266" s="135" t="s">
        <v>110</v>
      </c>
      <c r="L266" s="35" t="s">
        <v>254</v>
      </c>
      <c r="M266" s="138"/>
    </row>
    <row r="267" spans="1:13" s="137" customFormat="1" ht="37.5" customHeight="1" x14ac:dyDescent="0.25">
      <c r="A267" s="136">
        <v>63</v>
      </c>
      <c r="B267" s="212" t="s">
        <v>186</v>
      </c>
      <c r="C267" s="213" t="s">
        <v>231</v>
      </c>
      <c r="D267" s="211" t="s">
        <v>150</v>
      </c>
      <c r="E267" s="207">
        <v>190</v>
      </c>
      <c r="F267" s="196" t="s">
        <v>233</v>
      </c>
      <c r="G267" s="208">
        <v>2000</v>
      </c>
      <c r="H267" s="208">
        <v>380000</v>
      </c>
      <c r="I267" s="146" t="str">
        <f t="shared" si="19"/>
        <v>ЧУ "USM"</v>
      </c>
      <c r="J267" s="134" t="s">
        <v>43</v>
      </c>
      <c r="K267" s="135" t="s">
        <v>110</v>
      </c>
      <c r="L267" s="35" t="s">
        <v>254</v>
      </c>
      <c r="M267" s="138"/>
    </row>
    <row r="268" spans="1:13" s="137" customFormat="1" ht="33" customHeight="1" x14ac:dyDescent="0.25">
      <c r="A268" s="136">
        <v>64</v>
      </c>
      <c r="B268" s="212" t="s">
        <v>187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2100</v>
      </c>
      <c r="H268" s="208">
        <v>875000</v>
      </c>
      <c r="I268" s="146" t="str">
        <f t="shared" si="19"/>
        <v>ЧУ "USM"</v>
      </c>
      <c r="J268" s="134" t="s">
        <v>43</v>
      </c>
      <c r="K268" s="135" t="s">
        <v>110</v>
      </c>
      <c r="L268" s="35" t="s">
        <v>362</v>
      </c>
      <c r="M268" s="138"/>
    </row>
    <row r="269" spans="1:13" s="137" customFormat="1" ht="31.5" customHeight="1" x14ac:dyDescent="0.25">
      <c r="A269" s="136">
        <v>65</v>
      </c>
      <c r="B269" s="212" t="s">
        <v>188</v>
      </c>
      <c r="C269" s="213" t="s">
        <v>231</v>
      </c>
      <c r="D269" s="211" t="s">
        <v>150</v>
      </c>
      <c r="E269" s="207">
        <v>200</v>
      </c>
      <c r="F269" s="196" t="s">
        <v>233</v>
      </c>
      <c r="G269" s="208">
        <v>3310</v>
      </c>
      <c r="H269" s="208">
        <v>662000</v>
      </c>
      <c r="I269" s="146" t="str">
        <f t="shared" si="19"/>
        <v>ЧУ "USM"</v>
      </c>
      <c r="J269" s="134" t="s">
        <v>43</v>
      </c>
      <c r="K269" s="135" t="s">
        <v>110</v>
      </c>
      <c r="L269" s="35" t="s">
        <v>362</v>
      </c>
      <c r="M269" s="138"/>
    </row>
    <row r="270" spans="1:13" s="137" customFormat="1" ht="41.25" customHeight="1" x14ac:dyDescent="0.25">
      <c r="A270" s="136">
        <v>66</v>
      </c>
      <c r="B270" s="212" t="s">
        <v>189</v>
      </c>
      <c r="C270" s="213" t="s">
        <v>231</v>
      </c>
      <c r="D270" s="211" t="s">
        <v>150</v>
      </c>
      <c r="E270" s="207"/>
      <c r="F270" s="196"/>
      <c r="G270" s="208"/>
      <c r="H270" s="208"/>
      <c r="I270" s="146" t="str">
        <f t="shared" si="19"/>
        <v>ЧУ "USM"</v>
      </c>
      <c r="J270" s="134" t="s">
        <v>43</v>
      </c>
      <c r="K270" s="135" t="s">
        <v>110</v>
      </c>
      <c r="L270" s="35" t="s">
        <v>362</v>
      </c>
      <c r="M270" s="138"/>
    </row>
    <row r="271" spans="1:13" s="137" customFormat="1" ht="34.5" customHeight="1" x14ac:dyDescent="0.25">
      <c r="A271" s="136">
        <v>67</v>
      </c>
      <c r="B271" s="212" t="s">
        <v>190</v>
      </c>
      <c r="C271" s="213" t="s">
        <v>231</v>
      </c>
      <c r="D271" s="211" t="s">
        <v>150</v>
      </c>
      <c r="E271" s="207"/>
      <c r="F271" s="196"/>
      <c r="G271" s="208"/>
      <c r="H271" s="208"/>
      <c r="I271" s="146" t="str">
        <f t="shared" si="19"/>
        <v>ЧУ "USM"</v>
      </c>
      <c r="J271" s="134" t="s">
        <v>43</v>
      </c>
      <c r="K271" s="135" t="s">
        <v>110</v>
      </c>
      <c r="L271" s="35" t="s">
        <v>362</v>
      </c>
      <c r="M271" s="138"/>
    </row>
    <row r="272" spans="1:13" s="137" customFormat="1" ht="41.25" customHeight="1" x14ac:dyDescent="0.25">
      <c r="A272" s="136">
        <v>68</v>
      </c>
      <c r="B272" s="212" t="s">
        <v>191</v>
      </c>
      <c r="C272" s="213" t="s">
        <v>231</v>
      </c>
      <c r="D272" s="211" t="s">
        <v>150</v>
      </c>
      <c r="E272" s="207"/>
      <c r="F272" s="196"/>
      <c r="G272" s="208"/>
      <c r="H272" s="208"/>
      <c r="I272" s="146" t="str">
        <f t="shared" si="19"/>
        <v>ЧУ "USM"</v>
      </c>
      <c r="J272" s="134" t="s">
        <v>43</v>
      </c>
      <c r="K272" s="135" t="s">
        <v>110</v>
      </c>
      <c r="L272" s="35" t="s">
        <v>254</v>
      </c>
      <c r="M272" s="138"/>
    </row>
    <row r="273" spans="1:13" s="137" customFormat="1" ht="27.75" customHeight="1" x14ac:dyDescent="0.25">
      <c r="A273" s="136">
        <v>69</v>
      </c>
      <c r="B273" s="212" t="s">
        <v>192</v>
      </c>
      <c r="C273" s="213" t="s">
        <v>231</v>
      </c>
      <c r="D273" s="211" t="s">
        <v>150</v>
      </c>
      <c r="E273" s="207">
        <v>100</v>
      </c>
      <c r="F273" s="196" t="s">
        <v>233</v>
      </c>
      <c r="G273" s="208">
        <v>5203</v>
      </c>
      <c r="H273" s="208">
        <v>520300</v>
      </c>
      <c r="I273" s="146" t="str">
        <f t="shared" si="19"/>
        <v>ЧУ "USM"</v>
      </c>
      <c r="J273" s="134" t="s">
        <v>43</v>
      </c>
      <c r="K273" s="135" t="s">
        <v>110</v>
      </c>
      <c r="L273" s="35" t="s">
        <v>362</v>
      </c>
      <c r="M273" s="138"/>
    </row>
    <row r="274" spans="1:13" s="137" customFormat="1" ht="24.75" customHeight="1" x14ac:dyDescent="0.25">
      <c r="A274" s="136">
        <v>70</v>
      </c>
      <c r="B274" s="212" t="s">
        <v>193</v>
      </c>
      <c r="C274" s="213" t="s">
        <v>231</v>
      </c>
      <c r="D274" s="211" t="s">
        <v>150</v>
      </c>
      <c r="E274" s="207">
        <v>100</v>
      </c>
      <c r="F274" s="196" t="s">
        <v>233</v>
      </c>
      <c r="G274" s="208">
        <v>2380</v>
      </c>
      <c r="H274" s="208">
        <v>238000</v>
      </c>
      <c r="I274" s="146" t="str">
        <f t="shared" si="19"/>
        <v>ЧУ "USM"</v>
      </c>
      <c r="J274" s="134" t="s">
        <v>43</v>
      </c>
      <c r="K274" s="135" t="s">
        <v>110</v>
      </c>
      <c r="L274" s="35" t="s">
        <v>362</v>
      </c>
      <c r="M274" s="138"/>
    </row>
    <row r="275" spans="1:13" s="137" customFormat="1" ht="35.25" customHeight="1" x14ac:dyDescent="0.25">
      <c r="A275" s="136">
        <v>71</v>
      </c>
      <c r="B275" s="212" t="s">
        <v>194</v>
      </c>
      <c r="C275" s="213" t="s">
        <v>231</v>
      </c>
      <c r="D275" s="211" t="s">
        <v>150</v>
      </c>
      <c r="E275" s="207"/>
      <c r="F275" s="196"/>
      <c r="G275" s="208"/>
      <c r="H275" s="208"/>
      <c r="I275" s="146" t="str">
        <f t="shared" si="19"/>
        <v>ЧУ "USM"</v>
      </c>
      <c r="J275" s="134" t="s">
        <v>43</v>
      </c>
      <c r="K275" s="135" t="s">
        <v>110</v>
      </c>
      <c r="L275" s="35" t="s">
        <v>362</v>
      </c>
      <c r="M275" s="138"/>
    </row>
    <row r="276" spans="1:13" s="137" customFormat="1" ht="39.75" customHeight="1" x14ac:dyDescent="0.25">
      <c r="A276" s="136">
        <v>72</v>
      </c>
      <c r="B276" s="212" t="s">
        <v>195</v>
      </c>
      <c r="C276" s="213" t="s">
        <v>231</v>
      </c>
      <c r="D276" s="211" t="s">
        <v>150</v>
      </c>
      <c r="E276" s="207">
        <v>100</v>
      </c>
      <c r="F276" s="196" t="s">
        <v>233</v>
      </c>
      <c r="G276" s="208">
        <v>3700</v>
      </c>
      <c r="H276" s="208">
        <v>370000</v>
      </c>
      <c r="I276" s="146" t="str">
        <f t="shared" si="19"/>
        <v>ЧУ "USM"</v>
      </c>
      <c r="J276" s="134" t="s">
        <v>43</v>
      </c>
      <c r="K276" s="135" t="s">
        <v>110</v>
      </c>
      <c r="L276" s="35" t="s">
        <v>362</v>
      </c>
      <c r="M276" s="138"/>
    </row>
    <row r="277" spans="1:13" s="137" customFormat="1" ht="33" customHeight="1" x14ac:dyDescent="0.25">
      <c r="A277" s="136">
        <v>73</v>
      </c>
      <c r="B277" s="212" t="s">
        <v>196</v>
      </c>
      <c r="C277" s="213" t="s">
        <v>231</v>
      </c>
      <c r="D277" s="211" t="s">
        <v>150</v>
      </c>
      <c r="E277" s="207">
        <v>400</v>
      </c>
      <c r="F277" s="196" t="s">
        <v>233</v>
      </c>
      <c r="G277" s="208">
        <v>1450</v>
      </c>
      <c r="H277" s="208">
        <v>580000</v>
      </c>
      <c r="I277" s="146" t="str">
        <f t="shared" si="19"/>
        <v>ЧУ "USM"</v>
      </c>
      <c r="J277" s="134" t="s">
        <v>43</v>
      </c>
      <c r="K277" s="135" t="s">
        <v>110</v>
      </c>
      <c r="L277" s="35" t="s">
        <v>362</v>
      </c>
      <c r="M277" s="138"/>
    </row>
    <row r="278" spans="1:13" s="137" customFormat="1" ht="37.5" customHeight="1" x14ac:dyDescent="0.25">
      <c r="A278" s="136">
        <v>74</v>
      </c>
      <c r="B278" s="212" t="s">
        <v>197</v>
      </c>
      <c r="C278" s="213" t="s">
        <v>231</v>
      </c>
      <c r="D278" s="211" t="s">
        <v>150</v>
      </c>
      <c r="E278" s="207">
        <v>1</v>
      </c>
      <c r="F278" s="196" t="s">
        <v>233</v>
      </c>
      <c r="G278" s="208">
        <v>45000</v>
      </c>
      <c r="H278" s="208">
        <v>45000</v>
      </c>
      <c r="I278" s="146" t="str">
        <f t="shared" si="19"/>
        <v>ЧУ "USM"</v>
      </c>
      <c r="J278" s="134" t="s">
        <v>43</v>
      </c>
      <c r="K278" s="135" t="s">
        <v>110</v>
      </c>
      <c r="L278" s="35" t="s">
        <v>254</v>
      </c>
      <c r="M278" s="138"/>
    </row>
    <row r="279" spans="1:13" s="137" customFormat="1" ht="37.5" customHeight="1" x14ac:dyDescent="0.25">
      <c r="A279" s="136">
        <v>75</v>
      </c>
      <c r="B279" s="212" t="s">
        <v>198</v>
      </c>
      <c r="C279" s="213" t="s">
        <v>231</v>
      </c>
      <c r="D279" s="211" t="s">
        <v>150</v>
      </c>
      <c r="E279" s="207">
        <v>2</v>
      </c>
      <c r="F279" s="196" t="s">
        <v>233</v>
      </c>
      <c r="G279" s="208">
        <v>35700</v>
      </c>
      <c r="H279" s="208">
        <v>71400</v>
      </c>
      <c r="I279" s="146" t="str">
        <f t="shared" si="19"/>
        <v>ЧУ "USM"</v>
      </c>
      <c r="J279" s="134" t="s">
        <v>43</v>
      </c>
      <c r="K279" s="135" t="s">
        <v>110</v>
      </c>
      <c r="L279" s="35" t="s">
        <v>254</v>
      </c>
      <c r="M279" s="138"/>
    </row>
    <row r="280" spans="1:13" s="137" customFormat="1" ht="38.25" customHeight="1" x14ac:dyDescent="0.25">
      <c r="A280" s="136">
        <v>76</v>
      </c>
      <c r="B280" s="212" t="s">
        <v>199</v>
      </c>
      <c r="C280" s="213" t="s">
        <v>231</v>
      </c>
      <c r="D280" s="211" t="s">
        <v>150</v>
      </c>
      <c r="E280" s="207"/>
      <c r="F280" s="196"/>
      <c r="G280" s="208"/>
      <c r="H280" s="208"/>
      <c r="I280" s="146" t="str">
        <f t="shared" si="19"/>
        <v>ЧУ "USM"</v>
      </c>
      <c r="J280" s="134" t="s">
        <v>43</v>
      </c>
      <c r="K280" s="135" t="s">
        <v>110</v>
      </c>
      <c r="L280" s="35" t="s">
        <v>362</v>
      </c>
      <c r="M280" s="138"/>
    </row>
    <row r="281" spans="1:13" s="137" customFormat="1" ht="44.25" customHeight="1" x14ac:dyDescent="0.25">
      <c r="A281" s="136">
        <v>77</v>
      </c>
      <c r="B281" s="212" t="s">
        <v>200</v>
      </c>
      <c r="C281" s="213" t="s">
        <v>231</v>
      </c>
      <c r="D281" s="211" t="s">
        <v>150</v>
      </c>
      <c r="E281" s="207">
        <v>50</v>
      </c>
      <c r="F281" s="196" t="s">
        <v>233</v>
      </c>
      <c r="G281" s="208">
        <v>5800</v>
      </c>
      <c r="H281" s="208">
        <v>290000</v>
      </c>
      <c r="I281" s="146" t="str">
        <f t="shared" si="19"/>
        <v>ЧУ "USM"</v>
      </c>
      <c r="J281" s="134" t="s">
        <v>43</v>
      </c>
      <c r="K281" s="135" t="s">
        <v>110</v>
      </c>
      <c r="L281" s="35" t="s">
        <v>362</v>
      </c>
      <c r="M281" s="138"/>
    </row>
    <row r="282" spans="1:13" s="137" customFormat="1" ht="37.5" customHeight="1" x14ac:dyDescent="0.25">
      <c r="A282" s="136">
        <v>78</v>
      </c>
      <c r="B282" s="212" t="s">
        <v>201</v>
      </c>
      <c r="C282" s="213" t="s">
        <v>231</v>
      </c>
      <c r="D282" s="211" t="s">
        <v>150</v>
      </c>
      <c r="E282" s="207">
        <v>1</v>
      </c>
      <c r="F282" s="196" t="s">
        <v>233</v>
      </c>
      <c r="G282" s="208">
        <v>184000</v>
      </c>
      <c r="H282" s="208">
        <v>184000</v>
      </c>
      <c r="I282" s="146" t="str">
        <f t="shared" si="19"/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6" customHeight="1" x14ac:dyDescent="0.25">
      <c r="A283" s="136">
        <v>79</v>
      </c>
      <c r="B283" s="212" t="s">
        <v>203</v>
      </c>
      <c r="C283" s="213" t="s">
        <v>231</v>
      </c>
      <c r="D283" s="211" t="s">
        <v>150</v>
      </c>
      <c r="E283" s="207">
        <v>1000</v>
      </c>
      <c r="F283" s="196" t="s">
        <v>233</v>
      </c>
      <c r="G283" s="208">
        <v>2000</v>
      </c>
      <c r="H283" s="208"/>
      <c r="I283" s="146" t="str">
        <f t="shared" si="19"/>
        <v>ЧУ "USM"</v>
      </c>
      <c r="J283" s="134" t="s">
        <v>43</v>
      </c>
      <c r="K283" s="135" t="s">
        <v>71</v>
      </c>
      <c r="L283" s="35" t="s">
        <v>387</v>
      </c>
      <c r="M283" s="138"/>
    </row>
    <row r="284" spans="1:13" s="137" customFormat="1" ht="41.25" customHeight="1" x14ac:dyDescent="0.25">
      <c r="A284" s="136">
        <v>80</v>
      </c>
      <c r="B284" s="212" t="s">
        <v>202</v>
      </c>
      <c r="C284" s="213" t="s">
        <v>231</v>
      </c>
      <c r="D284" s="211" t="s">
        <v>150</v>
      </c>
      <c r="E284" s="207">
        <v>1000</v>
      </c>
      <c r="F284" s="196" t="s">
        <v>233</v>
      </c>
      <c r="G284" s="208">
        <v>5000</v>
      </c>
      <c r="H284" s="208"/>
      <c r="I284" s="146" t="str">
        <f t="shared" si="19"/>
        <v>ЧУ "USM"</v>
      </c>
      <c r="J284" s="134" t="s">
        <v>43</v>
      </c>
      <c r="K284" s="135" t="s">
        <v>71</v>
      </c>
      <c r="L284" s="35" t="s">
        <v>387</v>
      </c>
      <c r="M284" s="138"/>
    </row>
    <row r="285" spans="1:13" s="137" customFormat="1" ht="45" customHeight="1" x14ac:dyDescent="0.25">
      <c r="A285" s="136">
        <v>81</v>
      </c>
      <c r="B285" s="212" t="s">
        <v>204</v>
      </c>
      <c r="C285" s="213" t="s">
        <v>231</v>
      </c>
      <c r="D285" s="211" t="s">
        <v>150</v>
      </c>
      <c r="E285" s="207">
        <v>1000</v>
      </c>
      <c r="F285" s="196" t="s">
        <v>233</v>
      </c>
      <c r="G285" s="208">
        <v>700</v>
      </c>
      <c r="H285" s="208"/>
      <c r="I285" s="146" t="str">
        <f t="shared" si="19"/>
        <v>ЧУ "USM"</v>
      </c>
      <c r="J285" s="134" t="s">
        <v>43</v>
      </c>
      <c r="K285" s="135" t="s">
        <v>71</v>
      </c>
      <c r="L285" s="35" t="s">
        <v>387</v>
      </c>
      <c r="M285" s="138"/>
    </row>
    <row r="286" spans="1:13" s="137" customFormat="1" ht="42" customHeight="1" x14ac:dyDescent="0.25">
      <c r="A286" s="136">
        <v>82</v>
      </c>
      <c r="B286" s="212" t="s">
        <v>205</v>
      </c>
      <c r="C286" s="213" t="s">
        <v>231</v>
      </c>
      <c r="D286" s="211" t="s">
        <v>150</v>
      </c>
      <c r="E286" s="207">
        <v>4500</v>
      </c>
      <c r="F286" s="196" t="s">
        <v>233</v>
      </c>
      <c r="G286" s="208">
        <v>420</v>
      </c>
      <c r="H286" s="208"/>
      <c r="I286" s="146" t="str">
        <f t="shared" si="19"/>
        <v>ЧУ "USM"</v>
      </c>
      <c r="J286" s="134" t="s">
        <v>43</v>
      </c>
      <c r="K286" s="135" t="s">
        <v>71</v>
      </c>
      <c r="L286" s="35" t="s">
        <v>388</v>
      </c>
      <c r="M286" s="138"/>
    </row>
    <row r="287" spans="1:13" s="137" customFormat="1" ht="33.75" customHeight="1" x14ac:dyDescent="0.25">
      <c r="A287" s="136">
        <v>83</v>
      </c>
      <c r="B287" s="212" t="s">
        <v>206</v>
      </c>
      <c r="C287" s="213" t="s">
        <v>231</v>
      </c>
      <c r="D287" s="211" t="s">
        <v>150</v>
      </c>
      <c r="E287" s="207">
        <v>3000</v>
      </c>
      <c r="F287" s="196" t="s">
        <v>233</v>
      </c>
      <c r="G287" s="208">
        <v>180</v>
      </c>
      <c r="H287" s="208"/>
      <c r="I287" s="146" t="str">
        <f t="shared" si="19"/>
        <v>ЧУ "USM"</v>
      </c>
      <c r="J287" s="134" t="s">
        <v>43</v>
      </c>
      <c r="K287" s="135" t="s">
        <v>71</v>
      </c>
      <c r="L287" s="35" t="s">
        <v>387</v>
      </c>
      <c r="M287" s="138"/>
    </row>
    <row r="288" spans="1:13" s="137" customFormat="1" ht="44.25" customHeight="1" x14ac:dyDescent="0.25">
      <c r="A288" s="136">
        <v>84</v>
      </c>
      <c r="B288" s="212" t="s">
        <v>207</v>
      </c>
      <c r="C288" s="213" t="s">
        <v>231</v>
      </c>
      <c r="D288" s="211" t="s">
        <v>150</v>
      </c>
      <c r="E288" s="207">
        <v>1500</v>
      </c>
      <c r="F288" s="196" t="s">
        <v>233</v>
      </c>
      <c r="G288" s="208">
        <v>270</v>
      </c>
      <c r="H288" s="208"/>
      <c r="I288" s="146" t="str">
        <f t="shared" si="19"/>
        <v>ЧУ "USM"</v>
      </c>
      <c r="J288" s="134" t="s">
        <v>43</v>
      </c>
      <c r="K288" s="135" t="s">
        <v>71</v>
      </c>
      <c r="L288" s="35" t="s">
        <v>387</v>
      </c>
      <c r="M288" s="138"/>
    </row>
    <row r="289" spans="1:13" s="137" customFormat="1" ht="39.75" customHeight="1" x14ac:dyDescent="0.25">
      <c r="A289" s="136">
        <v>85</v>
      </c>
      <c r="B289" s="212" t="s">
        <v>208</v>
      </c>
      <c r="C289" s="213" t="s">
        <v>231</v>
      </c>
      <c r="D289" s="211" t="s">
        <v>150</v>
      </c>
      <c r="E289" s="207">
        <v>150</v>
      </c>
      <c r="F289" s="196" t="s">
        <v>233</v>
      </c>
      <c r="G289" s="208">
        <v>325</v>
      </c>
      <c r="H289" s="208"/>
      <c r="I289" s="146" t="str">
        <f t="shared" si="19"/>
        <v>ЧУ "USM"</v>
      </c>
      <c r="J289" s="134" t="s">
        <v>43</v>
      </c>
      <c r="K289" s="135" t="s">
        <v>71</v>
      </c>
      <c r="L289" s="35" t="s">
        <v>387</v>
      </c>
      <c r="M289" s="138"/>
    </row>
    <row r="290" spans="1:13" s="137" customFormat="1" ht="43.5" customHeight="1" x14ac:dyDescent="0.25">
      <c r="A290" s="136">
        <v>86</v>
      </c>
      <c r="B290" s="212" t="s">
        <v>209</v>
      </c>
      <c r="C290" s="213" t="s">
        <v>231</v>
      </c>
      <c r="D290" s="211" t="s">
        <v>150</v>
      </c>
      <c r="E290" s="207">
        <v>100</v>
      </c>
      <c r="F290" s="196" t="s">
        <v>233</v>
      </c>
      <c r="G290" s="208">
        <v>460</v>
      </c>
      <c r="H290" s="208"/>
      <c r="I290" s="146" t="str">
        <f t="shared" si="19"/>
        <v>ЧУ "USM"</v>
      </c>
      <c r="J290" s="134" t="s">
        <v>43</v>
      </c>
      <c r="K290" s="135" t="s">
        <v>71</v>
      </c>
      <c r="L290" s="35" t="s">
        <v>387</v>
      </c>
      <c r="M290" s="138"/>
    </row>
    <row r="291" spans="1:13" s="137" customFormat="1" ht="39.75" customHeight="1" x14ac:dyDescent="0.25">
      <c r="A291" s="136">
        <v>87</v>
      </c>
      <c r="B291" s="212" t="s">
        <v>210</v>
      </c>
      <c r="C291" s="213" t="s">
        <v>231</v>
      </c>
      <c r="D291" s="211" t="s">
        <v>150</v>
      </c>
      <c r="E291" s="207">
        <v>300</v>
      </c>
      <c r="F291" s="196" t="s">
        <v>233</v>
      </c>
      <c r="G291" s="208">
        <v>1750</v>
      </c>
      <c r="H291" s="208">
        <v>525000</v>
      </c>
      <c r="I291" s="146" t="str">
        <f t="shared" si="19"/>
        <v>ЧУ "USM"</v>
      </c>
      <c r="J291" s="134" t="s">
        <v>43</v>
      </c>
      <c r="K291" s="135" t="s">
        <v>71</v>
      </c>
      <c r="L291" s="35" t="s">
        <v>551</v>
      </c>
      <c r="M291" s="138"/>
    </row>
    <row r="292" spans="1:13" s="137" customFormat="1" ht="37.5" customHeight="1" x14ac:dyDescent="0.25">
      <c r="A292" s="136">
        <v>88</v>
      </c>
      <c r="B292" s="212" t="s">
        <v>211</v>
      </c>
      <c r="C292" s="213" t="s">
        <v>231</v>
      </c>
      <c r="D292" s="211" t="s">
        <v>150</v>
      </c>
      <c r="E292" s="207">
        <v>16</v>
      </c>
      <c r="F292" s="196" t="s">
        <v>233</v>
      </c>
      <c r="G292" s="208">
        <v>5600</v>
      </c>
      <c r="H292" s="208">
        <v>89600</v>
      </c>
      <c r="I292" s="146" t="str">
        <f t="shared" si="19"/>
        <v>ЧУ "USM"</v>
      </c>
      <c r="J292" s="134" t="s">
        <v>43</v>
      </c>
      <c r="K292" s="135" t="s">
        <v>71</v>
      </c>
      <c r="L292" s="35" t="s">
        <v>254</v>
      </c>
      <c r="M292" s="138"/>
    </row>
    <row r="293" spans="1:13" s="137" customFormat="1" ht="42.75" customHeight="1" x14ac:dyDescent="0.25">
      <c r="A293" s="136">
        <v>89</v>
      </c>
      <c r="B293" s="212" t="s">
        <v>232</v>
      </c>
      <c r="C293" s="213" t="s">
        <v>231</v>
      </c>
      <c r="D293" s="211" t="s">
        <v>150</v>
      </c>
      <c r="E293" s="207">
        <v>10</v>
      </c>
      <c r="F293" s="196" t="s">
        <v>233</v>
      </c>
      <c r="G293" s="208">
        <v>10000</v>
      </c>
      <c r="H293" s="208">
        <v>100000</v>
      </c>
      <c r="I293" s="146" t="str">
        <f t="shared" si="19"/>
        <v>ЧУ "USM"</v>
      </c>
      <c r="J293" s="134" t="s">
        <v>43</v>
      </c>
      <c r="K293" s="135" t="s">
        <v>395</v>
      </c>
      <c r="L293" s="35" t="s">
        <v>474</v>
      </c>
      <c r="M293" s="138"/>
    </row>
    <row r="294" spans="1:13" s="137" customFormat="1" ht="42.75" customHeight="1" x14ac:dyDescent="0.25">
      <c r="A294" s="136">
        <v>90</v>
      </c>
      <c r="B294" s="212" t="s">
        <v>213</v>
      </c>
      <c r="C294" s="213" t="s">
        <v>141</v>
      </c>
      <c r="D294" s="211" t="s">
        <v>150</v>
      </c>
      <c r="E294" s="207">
        <v>13</v>
      </c>
      <c r="F294" s="196" t="s">
        <v>109</v>
      </c>
      <c r="G294" s="208">
        <v>20916</v>
      </c>
      <c r="H294" s="208">
        <v>271908</v>
      </c>
      <c r="I294" s="146" t="str">
        <f t="shared" si="19"/>
        <v>ЧУ "USM"</v>
      </c>
      <c r="J294" s="134" t="s">
        <v>43</v>
      </c>
      <c r="K294" s="135" t="s">
        <v>395</v>
      </c>
      <c r="L294" s="35" t="s">
        <v>477</v>
      </c>
      <c r="M294" s="138"/>
    </row>
    <row r="295" spans="1:13" s="137" customFormat="1" ht="37.5" customHeight="1" x14ac:dyDescent="0.25">
      <c r="A295" s="136">
        <v>91</v>
      </c>
      <c r="B295" s="212" t="s">
        <v>214</v>
      </c>
      <c r="C295" s="213" t="s">
        <v>141</v>
      </c>
      <c r="D295" s="211" t="s">
        <v>150</v>
      </c>
      <c r="E295" s="207">
        <v>100</v>
      </c>
      <c r="F295" s="196" t="s">
        <v>233</v>
      </c>
      <c r="G295" s="208">
        <v>2530</v>
      </c>
      <c r="H295" s="208">
        <v>253000</v>
      </c>
      <c r="I295" s="146" t="str">
        <f t="shared" si="19"/>
        <v>ЧУ "USM"</v>
      </c>
      <c r="J295" s="134" t="s">
        <v>43</v>
      </c>
      <c r="K295" s="135" t="s">
        <v>71</v>
      </c>
      <c r="L295" s="35" t="s">
        <v>254</v>
      </c>
      <c r="M295" s="138"/>
    </row>
    <row r="296" spans="1:13" s="137" customFormat="1" ht="37.5" customHeight="1" x14ac:dyDescent="0.25">
      <c r="A296" s="136">
        <v>92</v>
      </c>
      <c r="B296" s="212" t="s">
        <v>223</v>
      </c>
      <c r="C296" s="213" t="s">
        <v>231</v>
      </c>
      <c r="D296" s="211" t="s">
        <v>150</v>
      </c>
      <c r="E296" s="207">
        <v>20</v>
      </c>
      <c r="F296" s="196" t="s">
        <v>233</v>
      </c>
      <c r="G296" s="208">
        <v>1900</v>
      </c>
      <c r="H296" s="208">
        <v>38000</v>
      </c>
      <c r="I296" s="146" t="str">
        <f t="shared" si="19"/>
        <v>ЧУ "USM"</v>
      </c>
      <c r="J296" s="134" t="s">
        <v>43</v>
      </c>
      <c r="K296" s="135" t="s">
        <v>71</v>
      </c>
      <c r="L296" s="35" t="s">
        <v>254</v>
      </c>
      <c r="M296" s="138"/>
    </row>
    <row r="297" spans="1:13" s="137" customFormat="1" ht="37.5" customHeight="1" x14ac:dyDescent="0.25">
      <c r="A297" s="136">
        <v>93</v>
      </c>
      <c r="B297" s="212" t="s">
        <v>224</v>
      </c>
      <c r="C297" s="213" t="s">
        <v>231</v>
      </c>
      <c r="D297" s="211" t="s">
        <v>150</v>
      </c>
      <c r="E297" s="207">
        <v>100</v>
      </c>
      <c r="F297" s="196" t="s">
        <v>233</v>
      </c>
      <c r="G297" s="208">
        <v>170</v>
      </c>
      <c r="H297" s="208">
        <v>170000</v>
      </c>
      <c r="I297" s="146" t="str">
        <f t="shared" si="19"/>
        <v>ЧУ "USM"</v>
      </c>
      <c r="J297" s="134" t="s">
        <v>43</v>
      </c>
      <c r="K297" s="135" t="s">
        <v>240</v>
      </c>
      <c r="L297" s="35" t="s">
        <v>254</v>
      </c>
      <c r="M297" s="138"/>
    </row>
    <row r="298" spans="1:13" s="137" customFormat="1" ht="37.5" customHeight="1" x14ac:dyDescent="0.25">
      <c r="A298" s="136">
        <v>94</v>
      </c>
      <c r="B298" s="212" t="s">
        <v>225</v>
      </c>
      <c r="C298" s="213" t="s">
        <v>231</v>
      </c>
      <c r="D298" s="211" t="s">
        <v>150</v>
      </c>
      <c r="E298" s="207">
        <v>20</v>
      </c>
      <c r="F298" s="196" t="s">
        <v>233</v>
      </c>
      <c r="G298" s="208">
        <v>1200</v>
      </c>
      <c r="H298" s="208">
        <v>24000</v>
      </c>
      <c r="I298" s="146" t="str">
        <f t="shared" si="19"/>
        <v>ЧУ "USM"</v>
      </c>
      <c r="J298" s="134" t="s">
        <v>43</v>
      </c>
      <c r="K298" s="135" t="s">
        <v>110</v>
      </c>
      <c r="L298" s="35" t="s">
        <v>254</v>
      </c>
      <c r="M298" s="138"/>
    </row>
    <row r="299" spans="1:13" s="137" customFormat="1" ht="37.5" customHeight="1" x14ac:dyDescent="0.25">
      <c r="A299" s="136">
        <v>95</v>
      </c>
      <c r="B299" s="212" t="s">
        <v>226</v>
      </c>
      <c r="C299" s="213" t="s">
        <v>231</v>
      </c>
      <c r="D299" s="211" t="s">
        <v>150</v>
      </c>
      <c r="E299" s="207">
        <v>30</v>
      </c>
      <c r="F299" s="196" t="s">
        <v>233</v>
      </c>
      <c r="G299" s="208">
        <v>866</v>
      </c>
      <c r="H299" s="208">
        <v>25980</v>
      </c>
      <c r="I299" s="146" t="str">
        <f t="shared" si="19"/>
        <v>ЧУ "USM"</v>
      </c>
      <c r="J299" s="134" t="s">
        <v>43</v>
      </c>
      <c r="K299" s="135" t="s">
        <v>110</v>
      </c>
      <c r="L299" s="35" t="s">
        <v>254</v>
      </c>
      <c r="M299" s="138"/>
    </row>
    <row r="300" spans="1:13" s="137" customFormat="1" ht="37.5" customHeight="1" x14ac:dyDescent="0.25">
      <c r="A300" s="136">
        <v>96</v>
      </c>
      <c r="B300" s="212" t="s">
        <v>227</v>
      </c>
      <c r="C300" s="213" t="s">
        <v>231</v>
      </c>
      <c r="D300" s="211" t="s">
        <v>150</v>
      </c>
      <c r="E300" s="207">
        <v>10</v>
      </c>
      <c r="F300" s="196" t="s">
        <v>233</v>
      </c>
      <c r="G300" s="208">
        <v>2325</v>
      </c>
      <c r="H300" s="208">
        <v>23250</v>
      </c>
      <c r="I300" s="146" t="str">
        <f t="shared" si="19"/>
        <v>ЧУ "USM"</v>
      </c>
      <c r="J300" s="134" t="s">
        <v>43</v>
      </c>
      <c r="K300" s="135" t="s">
        <v>253</v>
      </c>
      <c r="L300" s="35" t="s">
        <v>254</v>
      </c>
      <c r="M300" s="138"/>
    </row>
    <row r="301" spans="1:13" s="137" customFormat="1" ht="51.75" customHeight="1" x14ac:dyDescent="0.25">
      <c r="A301" s="136">
        <v>97</v>
      </c>
      <c r="B301" s="212" t="s">
        <v>277</v>
      </c>
      <c r="C301" s="213" t="s">
        <v>141</v>
      </c>
      <c r="D301" s="211" t="s">
        <v>150</v>
      </c>
      <c r="E301" s="207">
        <v>864</v>
      </c>
      <c r="F301" s="196" t="s">
        <v>233</v>
      </c>
      <c r="G301" s="208">
        <v>2550</v>
      </c>
      <c r="H301" s="208">
        <v>2203200</v>
      </c>
      <c r="I301" s="146" t="str">
        <f t="shared" si="19"/>
        <v>ЧУ "USM"</v>
      </c>
      <c r="J301" s="134" t="s">
        <v>81</v>
      </c>
      <c r="K301" s="135" t="s">
        <v>398</v>
      </c>
      <c r="L301" s="35" t="s">
        <v>461</v>
      </c>
      <c r="M301" s="138"/>
    </row>
    <row r="302" spans="1:13" s="137" customFormat="1" ht="38.25" customHeight="1" x14ac:dyDescent="0.25">
      <c r="A302" s="136">
        <v>98</v>
      </c>
      <c r="B302" s="212" t="s">
        <v>278</v>
      </c>
      <c r="C302" s="213" t="s">
        <v>141</v>
      </c>
      <c r="D302" s="211" t="s">
        <v>150</v>
      </c>
      <c r="E302" s="207">
        <v>2035</v>
      </c>
      <c r="F302" s="196" t="s">
        <v>233</v>
      </c>
      <c r="G302" s="208">
        <v>2271</v>
      </c>
      <c r="H302" s="208">
        <v>4621485</v>
      </c>
      <c r="I302" s="146" t="str">
        <f t="shared" si="19"/>
        <v>ЧУ "USM"</v>
      </c>
      <c r="J302" s="134" t="s">
        <v>81</v>
      </c>
      <c r="K302" s="135" t="s">
        <v>398</v>
      </c>
      <c r="L302" s="35" t="s">
        <v>462</v>
      </c>
      <c r="M302" s="138"/>
    </row>
    <row r="303" spans="1:13" s="137" customFormat="1" ht="42.75" customHeight="1" x14ac:dyDescent="0.25">
      <c r="A303" s="136">
        <v>99</v>
      </c>
      <c r="B303" s="212" t="s">
        <v>279</v>
      </c>
      <c r="C303" s="213" t="s">
        <v>141</v>
      </c>
      <c r="D303" s="211" t="s">
        <v>150</v>
      </c>
      <c r="E303" s="207">
        <v>93</v>
      </c>
      <c r="F303" s="196" t="s">
        <v>233</v>
      </c>
      <c r="G303" s="220">
        <v>38674.11</v>
      </c>
      <c r="H303" s="220">
        <v>3596692.23</v>
      </c>
      <c r="I303" s="146" t="str">
        <f t="shared" si="19"/>
        <v>ЧУ "USM"</v>
      </c>
      <c r="J303" s="134" t="s">
        <v>81</v>
      </c>
      <c r="K303" s="135" t="s">
        <v>464</v>
      </c>
      <c r="L303" s="35" t="s">
        <v>463</v>
      </c>
      <c r="M303" s="138"/>
    </row>
    <row r="304" spans="1:13" s="137" customFormat="1" ht="45" customHeight="1" x14ac:dyDescent="0.25">
      <c r="A304" s="136">
        <v>100</v>
      </c>
      <c r="B304" s="212" t="s">
        <v>280</v>
      </c>
      <c r="C304" s="213" t="s">
        <v>141</v>
      </c>
      <c r="D304" s="211" t="s">
        <v>150</v>
      </c>
      <c r="E304" s="207">
        <v>462</v>
      </c>
      <c r="F304" s="196" t="s">
        <v>233</v>
      </c>
      <c r="G304" s="220">
        <v>11466.96</v>
      </c>
      <c r="H304" s="208">
        <v>5297735</v>
      </c>
      <c r="I304" s="146" t="str">
        <f t="shared" si="19"/>
        <v>ЧУ "USM"</v>
      </c>
      <c r="J304" s="134" t="s">
        <v>81</v>
      </c>
      <c r="K304" s="135" t="s">
        <v>398</v>
      </c>
      <c r="L304" s="35" t="s">
        <v>463</v>
      </c>
      <c r="M304" s="138"/>
    </row>
    <row r="305" spans="1:13" s="137" customFormat="1" ht="44.25" customHeight="1" x14ac:dyDescent="0.25">
      <c r="A305" s="136">
        <v>101</v>
      </c>
      <c r="B305" s="212" t="s">
        <v>281</v>
      </c>
      <c r="C305" s="213" t="s">
        <v>141</v>
      </c>
      <c r="D305" s="211" t="s">
        <v>150</v>
      </c>
      <c r="E305" s="207">
        <v>269</v>
      </c>
      <c r="F305" s="196" t="s">
        <v>233</v>
      </c>
      <c r="G305" s="220">
        <v>6369.64</v>
      </c>
      <c r="H305" s="220">
        <v>1713433.16</v>
      </c>
      <c r="I305" s="146" t="str">
        <f t="shared" si="19"/>
        <v>ЧУ "USM"</v>
      </c>
      <c r="J305" s="134" t="s">
        <v>81</v>
      </c>
      <c r="K305" s="135" t="s">
        <v>464</v>
      </c>
      <c r="L305" s="35" t="s">
        <v>465</v>
      </c>
      <c r="M305" s="138"/>
    </row>
    <row r="306" spans="1:13" s="137" customFormat="1" ht="37.5" customHeight="1" x14ac:dyDescent="0.25">
      <c r="A306" s="136">
        <v>102</v>
      </c>
      <c r="B306" s="36" t="s">
        <v>282</v>
      </c>
      <c r="C306" s="36" t="s">
        <v>271</v>
      </c>
      <c r="D306" s="211" t="s">
        <v>150</v>
      </c>
      <c r="E306" s="208">
        <v>320000</v>
      </c>
      <c r="F306" s="196" t="s">
        <v>283</v>
      </c>
      <c r="G306" s="221">
        <v>187.5</v>
      </c>
      <c r="H306" s="208">
        <v>60000000</v>
      </c>
      <c r="I306" s="146" t="str">
        <f t="shared" si="19"/>
        <v>ЧУ "USM"</v>
      </c>
      <c r="J306" s="134" t="s">
        <v>24</v>
      </c>
      <c r="K306" s="135" t="s">
        <v>110</v>
      </c>
      <c r="L306" s="35" t="s">
        <v>284</v>
      </c>
      <c r="M306" s="138"/>
    </row>
    <row r="307" spans="1:13" s="137" customFormat="1" ht="37.5" customHeight="1" x14ac:dyDescent="0.25">
      <c r="A307" s="136">
        <v>103</v>
      </c>
      <c r="B307" s="36" t="s">
        <v>288</v>
      </c>
      <c r="C307" s="36" t="s">
        <v>141</v>
      </c>
      <c r="D307" s="211" t="s">
        <v>150</v>
      </c>
      <c r="E307" s="208">
        <v>1</v>
      </c>
      <c r="F307" s="196" t="s">
        <v>109</v>
      </c>
      <c r="G307" s="226">
        <v>1895360</v>
      </c>
      <c r="H307" s="208">
        <v>1895360</v>
      </c>
      <c r="I307" s="146" t="str">
        <f t="shared" si="19"/>
        <v>ЧУ "USM"</v>
      </c>
      <c r="J307" s="223" t="s">
        <v>24</v>
      </c>
      <c r="K307" s="135" t="s">
        <v>110</v>
      </c>
      <c r="L307" s="35" t="s">
        <v>289</v>
      </c>
      <c r="M307" s="138"/>
    </row>
    <row r="308" spans="1:13" s="137" customFormat="1" ht="45" customHeight="1" x14ac:dyDescent="0.25">
      <c r="A308" s="136">
        <v>104</v>
      </c>
      <c r="B308" s="36" t="s">
        <v>300</v>
      </c>
      <c r="C308" s="36" t="s">
        <v>295</v>
      </c>
      <c r="D308" s="224" t="s">
        <v>150</v>
      </c>
      <c r="E308" s="208">
        <v>20000</v>
      </c>
      <c r="F308" s="196" t="s">
        <v>301</v>
      </c>
      <c r="G308" s="226">
        <v>1205</v>
      </c>
      <c r="H308" s="208">
        <v>24100000</v>
      </c>
      <c r="I308" s="146" t="str">
        <f t="shared" si="19"/>
        <v>ЧУ "USM"</v>
      </c>
      <c r="J308" s="134" t="s">
        <v>81</v>
      </c>
      <c r="K308" s="135" t="s">
        <v>110</v>
      </c>
      <c r="L308" s="35" t="s">
        <v>342</v>
      </c>
      <c r="M308" s="138"/>
    </row>
    <row r="309" spans="1:13" s="137" customFormat="1" ht="37.5" customHeight="1" x14ac:dyDescent="0.25">
      <c r="A309" s="136">
        <v>105</v>
      </c>
      <c r="B309" s="36" t="s">
        <v>318</v>
      </c>
      <c r="C309" s="36" t="s">
        <v>141</v>
      </c>
      <c r="D309" s="211" t="s">
        <v>150</v>
      </c>
      <c r="E309" s="208">
        <v>1</v>
      </c>
      <c r="F309" s="196" t="s">
        <v>109</v>
      </c>
      <c r="G309" s="226">
        <v>719890</v>
      </c>
      <c r="H309" s="226">
        <v>719890</v>
      </c>
      <c r="I309" s="146" t="str">
        <f t="shared" si="19"/>
        <v>ЧУ "USM"</v>
      </c>
      <c r="J309" s="223" t="s">
        <v>24</v>
      </c>
      <c r="K309" s="135" t="s">
        <v>110</v>
      </c>
      <c r="L309" s="35" t="s">
        <v>320</v>
      </c>
      <c r="M309" s="138"/>
    </row>
    <row r="310" spans="1:13" s="137" customFormat="1" ht="37.5" customHeight="1" x14ac:dyDescent="0.25">
      <c r="A310" s="136">
        <v>106</v>
      </c>
      <c r="B310" s="36" t="s">
        <v>321</v>
      </c>
      <c r="C310" s="36" t="s">
        <v>141</v>
      </c>
      <c r="D310" s="211" t="s">
        <v>150</v>
      </c>
      <c r="E310" s="208">
        <v>1</v>
      </c>
      <c r="F310" s="196" t="s">
        <v>109</v>
      </c>
      <c r="G310" s="226">
        <v>541125</v>
      </c>
      <c r="H310" s="226">
        <v>541125</v>
      </c>
      <c r="I310" s="146" t="str">
        <f t="shared" si="19"/>
        <v>ЧУ "USM"</v>
      </c>
      <c r="J310" s="223" t="s">
        <v>24</v>
      </c>
      <c r="K310" s="135" t="s">
        <v>110</v>
      </c>
      <c r="L310" s="35" t="s">
        <v>320</v>
      </c>
      <c r="M310" s="138"/>
    </row>
    <row r="311" spans="1:13" s="137" customFormat="1" ht="37.5" customHeight="1" x14ac:dyDescent="0.25">
      <c r="A311" s="136">
        <v>107</v>
      </c>
      <c r="B311" s="36" t="s">
        <v>319</v>
      </c>
      <c r="C311" s="36" t="s">
        <v>141</v>
      </c>
      <c r="D311" s="224" t="s">
        <v>150</v>
      </c>
      <c r="E311" s="208">
        <v>1</v>
      </c>
      <c r="F311" s="196" t="s">
        <v>109</v>
      </c>
      <c r="G311" s="226">
        <v>2965000</v>
      </c>
      <c r="H311" s="226">
        <v>2965000</v>
      </c>
      <c r="I311" s="146" t="str">
        <f t="shared" si="19"/>
        <v>ЧУ "USM"</v>
      </c>
      <c r="J311" s="223" t="s">
        <v>24</v>
      </c>
      <c r="K311" s="135" t="s">
        <v>110</v>
      </c>
      <c r="L311" s="35" t="s">
        <v>320</v>
      </c>
      <c r="M311" s="138"/>
    </row>
    <row r="312" spans="1:13" s="137" customFormat="1" ht="37.5" customHeight="1" x14ac:dyDescent="0.25">
      <c r="A312" s="136">
        <v>108</v>
      </c>
      <c r="B312" s="36" t="s">
        <v>108</v>
      </c>
      <c r="C312" s="36" t="s">
        <v>295</v>
      </c>
      <c r="D312" s="224" t="s">
        <v>150</v>
      </c>
      <c r="E312" s="208">
        <v>1</v>
      </c>
      <c r="F312" s="196" t="s">
        <v>109</v>
      </c>
      <c r="G312" s="226">
        <v>21445315</v>
      </c>
      <c r="H312" s="226">
        <v>21445315</v>
      </c>
      <c r="I312" s="146" t="str">
        <f t="shared" si="19"/>
        <v>ЧУ "USM"</v>
      </c>
      <c r="J312" s="225" t="s">
        <v>81</v>
      </c>
      <c r="K312" s="135" t="s">
        <v>110</v>
      </c>
      <c r="L312" s="35" t="s">
        <v>327</v>
      </c>
      <c r="M312" s="138"/>
    </row>
    <row r="313" spans="1:13" s="137" customFormat="1" ht="37.5" customHeight="1" x14ac:dyDescent="0.25">
      <c r="A313" s="136">
        <v>109</v>
      </c>
      <c r="B313" s="241" t="s">
        <v>328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502232.15</v>
      </c>
      <c r="H313" s="240">
        <f>E313*G313</f>
        <v>1004464.3</v>
      </c>
      <c r="I313" s="146" t="str">
        <f t="shared" si="19"/>
        <v>ЧУ "USM"</v>
      </c>
      <c r="J313" s="223" t="s">
        <v>81</v>
      </c>
      <c r="K313" s="250" t="s">
        <v>692</v>
      </c>
      <c r="L313" s="247" t="s">
        <v>729</v>
      </c>
      <c r="M313" s="138"/>
    </row>
    <row r="314" spans="1:13" s="137" customFormat="1" ht="37.5" customHeight="1" x14ac:dyDescent="0.25">
      <c r="A314" s="136">
        <v>110</v>
      </c>
      <c r="B314" s="241" t="s">
        <v>329</v>
      </c>
      <c r="C314" s="36" t="s">
        <v>141</v>
      </c>
      <c r="D314" s="224" t="s">
        <v>150</v>
      </c>
      <c r="E314" s="208">
        <v>4</v>
      </c>
      <c r="F314" s="196" t="s">
        <v>80</v>
      </c>
      <c r="G314" s="226">
        <v>125558.04</v>
      </c>
      <c r="H314" s="240">
        <f>E314*G314</f>
        <v>502232.16</v>
      </c>
      <c r="I314" s="146" t="str">
        <f t="shared" si="19"/>
        <v>ЧУ "USM"</v>
      </c>
      <c r="J314" s="223" t="s">
        <v>81</v>
      </c>
      <c r="K314" s="250" t="s">
        <v>692</v>
      </c>
      <c r="L314" s="247" t="s">
        <v>729</v>
      </c>
      <c r="M314" s="138"/>
    </row>
    <row r="315" spans="1:13" s="137" customFormat="1" ht="37.5" customHeight="1" x14ac:dyDescent="0.25">
      <c r="A315" s="136">
        <v>111</v>
      </c>
      <c r="B315" s="241" t="s">
        <v>332</v>
      </c>
      <c r="C315" s="36" t="s">
        <v>141</v>
      </c>
      <c r="D315" s="224" t="s">
        <v>150</v>
      </c>
      <c r="E315" s="208">
        <v>45</v>
      </c>
      <c r="F315" s="196" t="s">
        <v>80</v>
      </c>
      <c r="G315" s="226">
        <v>2819</v>
      </c>
      <c r="H315" s="240">
        <f>E315*G315</f>
        <v>126855</v>
      </c>
      <c r="I315" s="146" t="str">
        <f t="shared" si="19"/>
        <v>ЧУ "USM"</v>
      </c>
      <c r="J315" s="223" t="s">
        <v>81</v>
      </c>
      <c r="K315" s="250" t="s">
        <v>692</v>
      </c>
      <c r="L315" s="247" t="s">
        <v>711</v>
      </c>
      <c r="M315" s="138"/>
    </row>
    <row r="316" spans="1:13" s="137" customFormat="1" ht="37.5" customHeight="1" x14ac:dyDescent="0.25">
      <c r="A316" s="136">
        <v>112</v>
      </c>
      <c r="B316" s="241" t="s">
        <v>333</v>
      </c>
      <c r="C316" s="36" t="s">
        <v>141</v>
      </c>
      <c r="D316" s="224" t="s">
        <v>150</v>
      </c>
      <c r="E316" s="208">
        <v>6</v>
      </c>
      <c r="F316" s="196" t="s">
        <v>80</v>
      </c>
      <c r="G316" s="226">
        <v>2819</v>
      </c>
      <c r="H316" s="240">
        <f>E316*G316</f>
        <v>16914</v>
      </c>
      <c r="I316" s="146" t="str">
        <f t="shared" si="19"/>
        <v>ЧУ "USM"</v>
      </c>
      <c r="J316" s="223" t="s">
        <v>81</v>
      </c>
      <c r="K316" s="250" t="s">
        <v>692</v>
      </c>
      <c r="L316" s="247" t="s">
        <v>711</v>
      </c>
      <c r="M316" s="138"/>
    </row>
    <row r="317" spans="1:13" s="137" customFormat="1" ht="37.5" customHeight="1" x14ac:dyDescent="0.25">
      <c r="A317" s="227">
        <v>113</v>
      </c>
      <c r="B317" s="36" t="s">
        <v>336</v>
      </c>
      <c r="C317" s="36" t="s">
        <v>141</v>
      </c>
      <c r="D317" s="224" t="s">
        <v>150</v>
      </c>
      <c r="E317" s="208">
        <v>2</v>
      </c>
      <c r="F317" s="196" t="s">
        <v>337</v>
      </c>
      <c r="G317" s="226">
        <v>12950</v>
      </c>
      <c r="H317" s="226">
        <v>25900</v>
      </c>
      <c r="I317" s="146" t="str">
        <f t="shared" si="19"/>
        <v>ЧУ "USM"</v>
      </c>
      <c r="J317" s="223" t="s">
        <v>250</v>
      </c>
      <c r="K317" s="135" t="s">
        <v>350</v>
      </c>
      <c r="L317" s="35" t="s">
        <v>338</v>
      </c>
      <c r="M317" s="138"/>
    </row>
    <row r="318" spans="1:13" s="137" customFormat="1" ht="37.5" customHeight="1" x14ac:dyDescent="0.25">
      <c r="A318" s="136">
        <v>114</v>
      </c>
      <c r="B318" s="36" t="s">
        <v>339</v>
      </c>
      <c r="C318" s="36" t="s">
        <v>141</v>
      </c>
      <c r="D318" s="224" t="s">
        <v>150</v>
      </c>
      <c r="E318" s="208">
        <v>5000</v>
      </c>
      <c r="F318" s="196" t="s">
        <v>151</v>
      </c>
      <c r="G318" s="226">
        <v>40</v>
      </c>
      <c r="H318" s="226">
        <v>200000</v>
      </c>
      <c r="I318" s="146" t="str">
        <f t="shared" si="19"/>
        <v>ЧУ "USM"</v>
      </c>
      <c r="J318" s="223" t="s">
        <v>250</v>
      </c>
      <c r="K318" s="135" t="s">
        <v>350</v>
      </c>
      <c r="L318" s="35" t="s">
        <v>338</v>
      </c>
      <c r="M318" s="138"/>
    </row>
    <row r="319" spans="1:13" s="137" customFormat="1" ht="51.75" customHeight="1" x14ac:dyDescent="0.25">
      <c r="A319" s="136">
        <v>115</v>
      </c>
      <c r="B319" s="36" t="s">
        <v>340</v>
      </c>
      <c r="C319" s="36" t="s">
        <v>141</v>
      </c>
      <c r="D319" s="224" t="s">
        <v>150</v>
      </c>
      <c r="E319" s="208">
        <v>2</v>
      </c>
      <c r="F319" s="196" t="s">
        <v>151</v>
      </c>
      <c r="G319" s="226"/>
      <c r="H319" s="226"/>
      <c r="I319" s="146" t="str">
        <f t="shared" si="19"/>
        <v>ЧУ "USM"</v>
      </c>
      <c r="J319" s="223" t="s">
        <v>250</v>
      </c>
      <c r="K319" s="135" t="s">
        <v>350</v>
      </c>
      <c r="L319" s="35" t="s">
        <v>496</v>
      </c>
      <c r="M319" s="138"/>
    </row>
    <row r="320" spans="1:13" s="137" customFormat="1" ht="37.5" customHeight="1" x14ac:dyDescent="0.25">
      <c r="A320" s="136">
        <v>116</v>
      </c>
      <c r="B320" s="241" t="s">
        <v>341</v>
      </c>
      <c r="C320" s="36" t="s">
        <v>141</v>
      </c>
      <c r="D320" s="224" t="s">
        <v>150</v>
      </c>
      <c r="E320" s="208">
        <v>1</v>
      </c>
      <c r="F320" s="196" t="s">
        <v>109</v>
      </c>
      <c r="G320" s="226">
        <v>12373010</v>
      </c>
      <c r="H320" s="226">
        <v>12373010</v>
      </c>
      <c r="I320" s="146" t="str">
        <f t="shared" si="19"/>
        <v>ЧУ "USM"</v>
      </c>
      <c r="J320" s="225" t="s">
        <v>24</v>
      </c>
      <c r="K320" s="135" t="s">
        <v>744</v>
      </c>
      <c r="L320" s="35" t="s">
        <v>743</v>
      </c>
      <c r="M320" s="138"/>
    </row>
    <row r="321" spans="1:13" s="137" customFormat="1" ht="37.5" customHeight="1" x14ac:dyDescent="0.25">
      <c r="A321" s="136">
        <v>117</v>
      </c>
      <c r="B321" s="36" t="s">
        <v>348</v>
      </c>
      <c r="C321" s="36" t="s">
        <v>141</v>
      </c>
      <c r="D321" s="224" t="s">
        <v>150</v>
      </c>
      <c r="E321" s="208">
        <v>15</v>
      </c>
      <c r="F321" s="196" t="s">
        <v>80</v>
      </c>
      <c r="G321" s="226">
        <v>5394.66</v>
      </c>
      <c r="H321" s="226">
        <v>80919.899999999994</v>
      </c>
      <c r="I321" s="146" t="str">
        <f t="shared" si="19"/>
        <v>ЧУ "USM"</v>
      </c>
      <c r="J321" s="223" t="s">
        <v>81</v>
      </c>
      <c r="K321" s="135" t="s">
        <v>350</v>
      </c>
      <c r="L321" s="35" t="s">
        <v>351</v>
      </c>
      <c r="M321" s="138"/>
    </row>
    <row r="322" spans="1:13" s="137" customFormat="1" ht="37.5" customHeight="1" x14ac:dyDescent="0.25">
      <c r="A322" s="136">
        <v>118</v>
      </c>
      <c r="B322" s="36" t="s">
        <v>349</v>
      </c>
      <c r="C322" s="36" t="s">
        <v>141</v>
      </c>
      <c r="D322" s="224" t="s">
        <v>150</v>
      </c>
      <c r="E322" s="208">
        <v>28</v>
      </c>
      <c r="F322" s="196" t="s">
        <v>80</v>
      </c>
      <c r="G322" s="226">
        <v>3801.82</v>
      </c>
      <c r="H322" s="226">
        <v>106450.96</v>
      </c>
      <c r="I322" s="146" t="str">
        <f t="shared" si="19"/>
        <v>ЧУ "USM"</v>
      </c>
      <c r="J322" s="223" t="s">
        <v>81</v>
      </c>
      <c r="K322" s="135" t="s">
        <v>350</v>
      </c>
      <c r="L322" s="35" t="s">
        <v>351</v>
      </c>
      <c r="M322" s="138"/>
    </row>
    <row r="323" spans="1:13" s="137" customFormat="1" ht="37.5" customHeight="1" x14ac:dyDescent="0.25">
      <c r="A323" s="136">
        <v>119</v>
      </c>
      <c r="B323" s="36" t="s">
        <v>372</v>
      </c>
      <c r="C323" s="36" t="s">
        <v>141</v>
      </c>
      <c r="D323" s="224" t="s">
        <v>150</v>
      </c>
      <c r="E323" s="208">
        <v>43</v>
      </c>
      <c r="F323" s="196" t="s">
        <v>80</v>
      </c>
      <c r="G323" s="226">
        <v>13620</v>
      </c>
      <c r="H323" s="226">
        <v>585660</v>
      </c>
      <c r="I323" s="146" t="str">
        <f t="shared" ref="I323:I386" si="20">$I$613</f>
        <v>ЧУ "USM"</v>
      </c>
      <c r="J323" s="223" t="s">
        <v>81</v>
      </c>
      <c r="K323" s="135" t="s">
        <v>350</v>
      </c>
      <c r="L323" s="35" t="s">
        <v>373</v>
      </c>
      <c r="M323" s="138"/>
    </row>
    <row r="324" spans="1:13" s="137" customFormat="1" ht="37.5" customHeight="1" x14ac:dyDescent="0.25">
      <c r="A324" s="136">
        <v>120</v>
      </c>
      <c r="B324" s="36" t="s">
        <v>374</v>
      </c>
      <c r="C324" s="36" t="s">
        <v>141</v>
      </c>
      <c r="D324" s="224" t="s">
        <v>150</v>
      </c>
      <c r="E324" s="208">
        <v>240</v>
      </c>
      <c r="F324" s="196" t="s">
        <v>109</v>
      </c>
      <c r="G324" s="226">
        <v>10884</v>
      </c>
      <c r="H324" s="226">
        <v>2612160</v>
      </c>
      <c r="I324" s="146" t="str">
        <f t="shared" si="20"/>
        <v>ЧУ "USM"</v>
      </c>
      <c r="J324" s="225" t="s">
        <v>64</v>
      </c>
      <c r="K324" s="135" t="s">
        <v>375</v>
      </c>
      <c r="L324" s="35" t="s">
        <v>376</v>
      </c>
      <c r="M324" s="138"/>
    </row>
    <row r="325" spans="1:13" s="137" customFormat="1" ht="37.5" customHeight="1" x14ac:dyDescent="0.25">
      <c r="A325" s="136">
        <v>121</v>
      </c>
      <c r="B325" s="36" t="s">
        <v>606</v>
      </c>
      <c r="C325" s="36" t="s">
        <v>141</v>
      </c>
      <c r="D325" s="224" t="s">
        <v>150</v>
      </c>
      <c r="E325" s="208">
        <v>235</v>
      </c>
      <c r="F325" s="196" t="s">
        <v>378</v>
      </c>
      <c r="G325" s="226">
        <v>5968</v>
      </c>
      <c r="H325" s="226">
        <v>1402480</v>
      </c>
      <c r="I325" s="146" t="str">
        <f t="shared" si="20"/>
        <v>ЧУ "USM"</v>
      </c>
      <c r="J325" s="223" t="s">
        <v>64</v>
      </c>
      <c r="K325" s="135" t="s">
        <v>375</v>
      </c>
      <c r="L325" s="35" t="s">
        <v>608</v>
      </c>
      <c r="M325" s="138"/>
    </row>
    <row r="326" spans="1:13" s="137" customFormat="1" ht="37.5" customHeight="1" x14ac:dyDescent="0.25">
      <c r="A326" s="136">
        <v>122</v>
      </c>
      <c r="B326" s="36" t="s">
        <v>377</v>
      </c>
      <c r="C326" s="36" t="s">
        <v>141</v>
      </c>
      <c r="D326" s="224" t="s">
        <v>150</v>
      </c>
      <c r="E326" s="208">
        <v>100</v>
      </c>
      <c r="F326" s="196" t="s">
        <v>109</v>
      </c>
      <c r="G326" s="226">
        <v>18929</v>
      </c>
      <c r="H326" s="226">
        <v>1892900</v>
      </c>
      <c r="I326" s="146" t="str">
        <f t="shared" si="20"/>
        <v>ЧУ "USM"</v>
      </c>
      <c r="J326" s="223" t="s">
        <v>64</v>
      </c>
      <c r="K326" s="135" t="s">
        <v>375</v>
      </c>
      <c r="L326" s="35" t="s">
        <v>376</v>
      </c>
      <c r="M326" s="138"/>
    </row>
    <row r="327" spans="1:13" s="137" customFormat="1" ht="37.5" customHeight="1" x14ac:dyDescent="0.25">
      <c r="A327" s="136">
        <v>123</v>
      </c>
      <c r="B327" s="36" t="s">
        <v>607</v>
      </c>
      <c r="C327" s="36" t="s">
        <v>141</v>
      </c>
      <c r="D327" s="224" t="s">
        <v>150</v>
      </c>
      <c r="E327" s="208">
        <v>100</v>
      </c>
      <c r="F327" s="196" t="s">
        <v>378</v>
      </c>
      <c r="G327" s="226">
        <v>6573</v>
      </c>
      <c r="H327" s="226">
        <v>657300</v>
      </c>
      <c r="I327" s="146" t="str">
        <f t="shared" si="20"/>
        <v>ЧУ "USM"</v>
      </c>
      <c r="J327" s="223" t="s">
        <v>64</v>
      </c>
      <c r="K327" s="135" t="s">
        <v>375</v>
      </c>
      <c r="L327" s="35" t="s">
        <v>608</v>
      </c>
      <c r="M327" s="138"/>
    </row>
    <row r="328" spans="1:13" s="137" customFormat="1" ht="37.5" customHeight="1" x14ac:dyDescent="0.25">
      <c r="A328" s="136">
        <v>124</v>
      </c>
      <c r="B328" s="36" t="s">
        <v>380</v>
      </c>
      <c r="C328" s="36" t="s">
        <v>141</v>
      </c>
      <c r="D328" s="224" t="s">
        <v>150</v>
      </c>
      <c r="E328" s="208">
        <v>1</v>
      </c>
      <c r="F328" s="196" t="s">
        <v>109</v>
      </c>
      <c r="G328" s="226">
        <v>7450000</v>
      </c>
      <c r="H328" s="226">
        <v>7450000</v>
      </c>
      <c r="I328" s="146" t="str">
        <f t="shared" si="20"/>
        <v>ЧУ "USM"</v>
      </c>
      <c r="J328" s="223" t="s">
        <v>24</v>
      </c>
      <c r="K328" s="135" t="s">
        <v>350</v>
      </c>
      <c r="L328" s="35" t="s">
        <v>381</v>
      </c>
      <c r="M328" s="138"/>
    </row>
    <row r="329" spans="1:13" s="137" customFormat="1" ht="37.5" customHeight="1" x14ac:dyDescent="0.25">
      <c r="A329" s="136">
        <v>125</v>
      </c>
      <c r="B329" s="36" t="s">
        <v>382</v>
      </c>
      <c r="C329" s="36" t="s">
        <v>141</v>
      </c>
      <c r="D329" s="224" t="s">
        <v>150</v>
      </c>
      <c r="E329" s="208">
        <v>150</v>
      </c>
      <c r="F329" s="196" t="s">
        <v>80</v>
      </c>
      <c r="G329" s="226">
        <v>7500</v>
      </c>
      <c r="H329" s="226">
        <v>1125000</v>
      </c>
      <c r="I329" s="146" t="str">
        <f t="shared" si="20"/>
        <v>ЧУ "USM"</v>
      </c>
      <c r="J329" s="223" t="s">
        <v>81</v>
      </c>
      <c r="K329" s="135" t="s">
        <v>350</v>
      </c>
      <c r="L329" s="35" t="s">
        <v>383</v>
      </c>
      <c r="M329" s="138"/>
    </row>
    <row r="330" spans="1:13" s="137" customFormat="1" ht="37.5" customHeight="1" x14ac:dyDescent="0.25">
      <c r="A330" s="136">
        <v>126</v>
      </c>
      <c r="B330" s="36" t="s">
        <v>396</v>
      </c>
      <c r="C330" s="36" t="s">
        <v>141</v>
      </c>
      <c r="D330" s="224" t="s">
        <v>150</v>
      </c>
      <c r="E330" s="208">
        <v>48</v>
      </c>
      <c r="F330" s="196" t="s">
        <v>397</v>
      </c>
      <c r="G330" s="226">
        <v>22808.04</v>
      </c>
      <c r="H330" s="226">
        <v>1094785.92</v>
      </c>
      <c r="I330" s="146" t="str">
        <f t="shared" si="20"/>
        <v>ЧУ "USM"</v>
      </c>
      <c r="J330" s="223" t="s">
        <v>24</v>
      </c>
      <c r="K330" s="135" t="s">
        <v>398</v>
      </c>
      <c r="L330" s="35" t="s">
        <v>399</v>
      </c>
      <c r="M330" s="138"/>
    </row>
    <row r="331" spans="1:13" s="137" customFormat="1" ht="37.5" customHeight="1" x14ac:dyDescent="0.25">
      <c r="A331" s="136">
        <v>127</v>
      </c>
      <c r="B331" s="241" t="s">
        <v>418</v>
      </c>
      <c r="C331" s="241" t="s">
        <v>141</v>
      </c>
      <c r="D331" s="281" t="s">
        <v>150</v>
      </c>
      <c r="E331" s="243">
        <v>108</v>
      </c>
      <c r="F331" s="282" t="s">
        <v>80</v>
      </c>
      <c r="G331" s="240">
        <v>30460.11</v>
      </c>
      <c r="H331" s="240">
        <v>3289691.88</v>
      </c>
      <c r="I331" s="146" t="str">
        <f t="shared" si="20"/>
        <v>ЧУ "USM"</v>
      </c>
      <c r="J331" s="223" t="s">
        <v>24</v>
      </c>
      <c r="K331" s="135" t="s">
        <v>138</v>
      </c>
      <c r="L331" s="35" t="s">
        <v>419</v>
      </c>
      <c r="M331" s="138"/>
    </row>
    <row r="332" spans="1:13" s="137" customFormat="1" ht="37.5" customHeight="1" x14ac:dyDescent="0.25">
      <c r="A332" s="136">
        <v>128</v>
      </c>
      <c r="B332" s="36" t="s">
        <v>429</v>
      </c>
      <c r="C332" s="36" t="s">
        <v>141</v>
      </c>
      <c r="D332" s="224" t="s">
        <v>150</v>
      </c>
      <c r="E332" s="208">
        <v>1</v>
      </c>
      <c r="F332" s="196" t="s">
        <v>80</v>
      </c>
      <c r="G332" s="226"/>
      <c r="H332" s="226"/>
      <c r="I332" s="146" t="str">
        <f t="shared" si="20"/>
        <v>ЧУ "USM"</v>
      </c>
      <c r="J332" s="223" t="s">
        <v>81</v>
      </c>
      <c r="K332" s="135" t="s">
        <v>398</v>
      </c>
      <c r="L332" s="35" t="s">
        <v>707</v>
      </c>
      <c r="M332" s="138"/>
    </row>
    <row r="333" spans="1:13" s="137" customFormat="1" ht="37.5" customHeight="1" x14ac:dyDescent="0.25">
      <c r="A333" s="136">
        <v>129</v>
      </c>
      <c r="B333" s="36" t="s">
        <v>430</v>
      </c>
      <c r="C333" s="36" t="s">
        <v>141</v>
      </c>
      <c r="D333" s="224" t="s">
        <v>150</v>
      </c>
      <c r="E333" s="208">
        <v>2</v>
      </c>
      <c r="F333" s="196" t="s">
        <v>80</v>
      </c>
      <c r="G333" s="226"/>
      <c r="H333" s="226"/>
      <c r="I333" s="146" t="str">
        <f t="shared" si="20"/>
        <v>ЧУ "USM"</v>
      </c>
      <c r="J333" s="223" t="s">
        <v>81</v>
      </c>
      <c r="K333" s="135" t="s">
        <v>398</v>
      </c>
      <c r="L333" s="35" t="s">
        <v>707</v>
      </c>
      <c r="M333" s="138"/>
    </row>
    <row r="334" spans="1:13" s="137" customFormat="1" ht="37.5" customHeight="1" x14ac:dyDescent="0.25">
      <c r="A334" s="136">
        <v>130</v>
      </c>
      <c r="B334" s="36" t="s">
        <v>431</v>
      </c>
      <c r="C334" s="36" t="s">
        <v>141</v>
      </c>
      <c r="D334" s="224" t="s">
        <v>150</v>
      </c>
      <c r="E334" s="208">
        <v>4</v>
      </c>
      <c r="F334" s="196" t="s">
        <v>80</v>
      </c>
      <c r="G334" s="226">
        <v>123009</v>
      </c>
      <c r="H334" s="226">
        <v>492036</v>
      </c>
      <c r="I334" s="146" t="str">
        <f t="shared" si="20"/>
        <v>ЧУ "USM"</v>
      </c>
      <c r="J334" s="223" t="s">
        <v>81</v>
      </c>
      <c r="K334" s="135" t="s">
        <v>398</v>
      </c>
      <c r="L334" s="35" t="s">
        <v>435</v>
      </c>
      <c r="M334" s="138"/>
    </row>
    <row r="335" spans="1:13" s="137" customFormat="1" ht="37.5" customHeight="1" x14ac:dyDescent="0.25">
      <c r="A335" s="136">
        <v>131</v>
      </c>
      <c r="B335" s="36" t="s">
        <v>432</v>
      </c>
      <c r="C335" s="36" t="s">
        <v>141</v>
      </c>
      <c r="D335" s="224" t="s">
        <v>150</v>
      </c>
      <c r="E335" s="208">
        <v>2</v>
      </c>
      <c r="F335" s="196" t="s">
        <v>80</v>
      </c>
      <c r="G335" s="226">
        <v>255804</v>
      </c>
      <c r="H335" s="226">
        <v>511608</v>
      </c>
      <c r="I335" s="146" t="str">
        <f t="shared" si="20"/>
        <v>ЧУ "USM"</v>
      </c>
      <c r="J335" s="223" t="s">
        <v>81</v>
      </c>
      <c r="K335" s="135" t="s">
        <v>398</v>
      </c>
      <c r="L335" s="35" t="s">
        <v>435</v>
      </c>
      <c r="M335" s="138"/>
    </row>
    <row r="336" spans="1:13" s="137" customFormat="1" ht="37.5" customHeight="1" x14ac:dyDescent="0.25">
      <c r="A336" s="136">
        <v>132</v>
      </c>
      <c r="B336" s="36" t="s">
        <v>433</v>
      </c>
      <c r="C336" s="36" t="s">
        <v>141</v>
      </c>
      <c r="D336" s="224" t="s">
        <v>150</v>
      </c>
      <c r="E336" s="208">
        <v>2</v>
      </c>
      <c r="F336" s="196" t="s">
        <v>80</v>
      </c>
      <c r="G336" s="226">
        <v>191125</v>
      </c>
      <c r="H336" s="226">
        <v>382250</v>
      </c>
      <c r="I336" s="146" t="str">
        <f t="shared" si="20"/>
        <v>ЧУ "USM"</v>
      </c>
      <c r="J336" s="223" t="s">
        <v>81</v>
      </c>
      <c r="K336" s="135" t="s">
        <v>398</v>
      </c>
      <c r="L336" s="35" t="s">
        <v>435</v>
      </c>
      <c r="M336" s="138"/>
    </row>
    <row r="337" spans="1:13" s="137" customFormat="1" ht="37.5" customHeight="1" x14ac:dyDescent="0.25">
      <c r="A337" s="136">
        <v>133</v>
      </c>
      <c r="B337" s="36" t="s">
        <v>434</v>
      </c>
      <c r="C337" s="36" t="s">
        <v>141</v>
      </c>
      <c r="D337" s="224" t="s">
        <v>150</v>
      </c>
      <c r="E337" s="208">
        <v>1</v>
      </c>
      <c r="F337" s="196" t="s">
        <v>80</v>
      </c>
      <c r="G337" s="226">
        <v>74400</v>
      </c>
      <c r="H337" s="226">
        <v>74400</v>
      </c>
      <c r="I337" s="146" t="str">
        <f t="shared" si="20"/>
        <v>ЧУ "USM"</v>
      </c>
      <c r="J337" s="223" t="s">
        <v>81</v>
      </c>
      <c r="K337" s="135" t="s">
        <v>398</v>
      </c>
      <c r="L337" s="35" t="s">
        <v>435</v>
      </c>
      <c r="M337" s="138"/>
    </row>
    <row r="338" spans="1:13" s="137" customFormat="1" ht="39.75" customHeight="1" x14ac:dyDescent="0.25">
      <c r="A338" s="136">
        <v>134</v>
      </c>
      <c r="B338" s="36" t="s">
        <v>437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20"/>
        <v>ЧУ "USM"</v>
      </c>
      <c r="J338" s="223" t="s">
        <v>24</v>
      </c>
      <c r="K338" s="135" t="s">
        <v>398</v>
      </c>
      <c r="L338" s="35" t="s">
        <v>539</v>
      </c>
      <c r="M338" s="138"/>
    </row>
    <row r="339" spans="1:13" s="137" customFormat="1" ht="46.5" customHeight="1" x14ac:dyDescent="0.25">
      <c r="A339" s="136">
        <v>135</v>
      </c>
      <c r="B339" s="36" t="s">
        <v>438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/>
      <c r="H339" s="226"/>
      <c r="I339" s="146" t="str">
        <f t="shared" si="20"/>
        <v>ЧУ "USM"</v>
      </c>
      <c r="J339" s="225" t="s">
        <v>24</v>
      </c>
      <c r="K339" s="135" t="s">
        <v>398</v>
      </c>
      <c r="L339" s="35" t="s">
        <v>539</v>
      </c>
      <c r="M339" s="138"/>
    </row>
    <row r="340" spans="1:13" s="137" customFormat="1" ht="37.5" customHeight="1" x14ac:dyDescent="0.25">
      <c r="A340" s="136">
        <v>136</v>
      </c>
      <c r="B340" s="36" t="s">
        <v>439</v>
      </c>
      <c r="C340" s="36" t="s">
        <v>141</v>
      </c>
      <c r="D340" s="224" t="s">
        <v>150</v>
      </c>
      <c r="E340" s="208">
        <v>1</v>
      </c>
      <c r="F340" s="196" t="s">
        <v>80</v>
      </c>
      <c r="G340" s="226">
        <v>22721.57</v>
      </c>
      <c r="H340" s="226">
        <v>22721.57</v>
      </c>
      <c r="I340" s="146" t="str">
        <f t="shared" si="20"/>
        <v>ЧУ "USM"</v>
      </c>
      <c r="J340" s="223" t="s">
        <v>81</v>
      </c>
      <c r="K340" s="135" t="s">
        <v>398</v>
      </c>
      <c r="L340" s="35" t="s">
        <v>451</v>
      </c>
      <c r="M340" s="138"/>
    </row>
    <row r="341" spans="1:13" s="137" customFormat="1" ht="37.5" customHeight="1" x14ac:dyDescent="0.25">
      <c r="A341" s="136">
        <v>137</v>
      </c>
      <c r="B341" s="36" t="s">
        <v>440</v>
      </c>
      <c r="C341" s="36" t="s">
        <v>141</v>
      </c>
      <c r="D341" s="224" t="s">
        <v>150</v>
      </c>
      <c r="E341" s="208">
        <v>4</v>
      </c>
      <c r="F341" s="196" t="s">
        <v>80</v>
      </c>
      <c r="G341" s="226">
        <v>32581.18</v>
      </c>
      <c r="H341" s="226">
        <v>130324.72</v>
      </c>
      <c r="I341" s="146" t="str">
        <f t="shared" si="20"/>
        <v>ЧУ "USM"</v>
      </c>
      <c r="J341" s="223" t="s">
        <v>81</v>
      </c>
      <c r="K341" s="135" t="s">
        <v>398</v>
      </c>
      <c r="L341" s="35" t="s">
        <v>451</v>
      </c>
      <c r="M341" s="138"/>
    </row>
    <row r="342" spans="1:13" s="137" customFormat="1" ht="48.75" customHeight="1" x14ac:dyDescent="0.25">
      <c r="A342" s="136">
        <v>138</v>
      </c>
      <c r="B342" s="36" t="s">
        <v>441</v>
      </c>
      <c r="C342" s="36" t="s">
        <v>141</v>
      </c>
      <c r="D342" s="224" t="s">
        <v>150</v>
      </c>
      <c r="E342" s="208">
        <v>5</v>
      </c>
      <c r="F342" s="196" t="s">
        <v>80</v>
      </c>
      <c r="G342" s="226"/>
      <c r="H342" s="226"/>
      <c r="I342" s="146" t="str">
        <f t="shared" si="20"/>
        <v>ЧУ "USM"</v>
      </c>
      <c r="J342" s="223" t="s">
        <v>81</v>
      </c>
      <c r="K342" s="135" t="s">
        <v>398</v>
      </c>
      <c r="L342" s="35" t="s">
        <v>552</v>
      </c>
      <c r="M342" s="138"/>
    </row>
    <row r="343" spans="1:13" s="137" customFormat="1" ht="37.5" customHeight="1" x14ac:dyDescent="0.25">
      <c r="A343" s="136">
        <v>139</v>
      </c>
      <c r="B343" s="36" t="s">
        <v>442</v>
      </c>
      <c r="C343" s="36" t="s">
        <v>141</v>
      </c>
      <c r="D343" s="224" t="s">
        <v>150</v>
      </c>
      <c r="E343" s="208">
        <v>51</v>
      </c>
      <c r="F343" s="196" t="s">
        <v>80</v>
      </c>
      <c r="G343" s="226">
        <v>4677.54</v>
      </c>
      <c r="H343" s="226">
        <v>238554.54</v>
      </c>
      <c r="I343" s="146" t="str">
        <f t="shared" si="20"/>
        <v>ЧУ "USM"</v>
      </c>
      <c r="J343" s="223" t="s">
        <v>81</v>
      </c>
      <c r="K343" s="135" t="s">
        <v>398</v>
      </c>
      <c r="L343" s="35" t="s">
        <v>451</v>
      </c>
      <c r="M343" s="138"/>
    </row>
    <row r="344" spans="1:13" s="137" customFormat="1" ht="37.5" customHeight="1" x14ac:dyDescent="0.25">
      <c r="A344" s="136">
        <v>140</v>
      </c>
      <c r="B344" s="36" t="s">
        <v>443</v>
      </c>
      <c r="C344" s="36" t="s">
        <v>141</v>
      </c>
      <c r="D344" s="224" t="s">
        <v>150</v>
      </c>
      <c r="E344" s="208">
        <v>7</v>
      </c>
      <c r="F344" s="196" t="s">
        <v>80</v>
      </c>
      <c r="G344" s="226">
        <v>9625.18</v>
      </c>
      <c r="H344" s="226">
        <v>67376.259999999995</v>
      </c>
      <c r="I344" s="146" t="str">
        <f t="shared" si="20"/>
        <v>ЧУ "USM"</v>
      </c>
      <c r="J344" s="223" t="s">
        <v>81</v>
      </c>
      <c r="K344" s="135" t="s">
        <v>398</v>
      </c>
      <c r="L344" s="35" t="s">
        <v>451</v>
      </c>
      <c r="M344" s="138"/>
    </row>
    <row r="345" spans="1:13" s="137" customFormat="1" ht="37.5" customHeight="1" x14ac:dyDescent="0.25">
      <c r="A345" s="136">
        <v>141</v>
      </c>
      <c r="B345" s="36" t="s">
        <v>444</v>
      </c>
      <c r="C345" s="36" t="s">
        <v>141</v>
      </c>
      <c r="D345" s="224" t="s">
        <v>150</v>
      </c>
      <c r="E345" s="208">
        <v>27</v>
      </c>
      <c r="F345" s="196" t="s">
        <v>80</v>
      </c>
      <c r="G345" s="226">
        <v>12455.72</v>
      </c>
      <c r="H345" s="226">
        <v>336304.44</v>
      </c>
      <c r="I345" s="146" t="str">
        <f t="shared" si="20"/>
        <v>ЧУ "USM"</v>
      </c>
      <c r="J345" s="223" t="s">
        <v>81</v>
      </c>
      <c r="K345" s="135" t="s">
        <v>398</v>
      </c>
      <c r="L345" s="35" t="s">
        <v>451</v>
      </c>
      <c r="M345" s="138"/>
    </row>
    <row r="346" spans="1:13" s="137" customFormat="1" ht="37.5" customHeight="1" x14ac:dyDescent="0.25">
      <c r="A346" s="136">
        <v>142</v>
      </c>
      <c r="B346" s="36" t="s">
        <v>445</v>
      </c>
      <c r="C346" s="36" t="s">
        <v>141</v>
      </c>
      <c r="D346" s="224" t="s">
        <v>150</v>
      </c>
      <c r="E346" s="208">
        <v>1</v>
      </c>
      <c r="F346" s="196" t="s">
        <v>80</v>
      </c>
      <c r="G346" s="226">
        <v>24853</v>
      </c>
      <c r="H346" s="226">
        <v>24853</v>
      </c>
      <c r="I346" s="146" t="str">
        <f t="shared" si="20"/>
        <v>ЧУ "USM"</v>
      </c>
      <c r="J346" s="223" t="s">
        <v>81</v>
      </c>
      <c r="K346" s="135" t="s">
        <v>398</v>
      </c>
      <c r="L346" s="35" t="s">
        <v>451</v>
      </c>
      <c r="M346" s="138"/>
    </row>
    <row r="347" spans="1:13" s="137" customFormat="1" ht="37.5" customHeight="1" x14ac:dyDescent="0.25">
      <c r="A347" s="136">
        <v>143</v>
      </c>
      <c r="B347" s="36" t="s">
        <v>447</v>
      </c>
      <c r="C347" s="36" t="s">
        <v>141</v>
      </c>
      <c r="D347" s="224" t="s">
        <v>150</v>
      </c>
      <c r="E347" s="208">
        <v>8</v>
      </c>
      <c r="F347" s="196" t="s">
        <v>80</v>
      </c>
      <c r="G347" s="226">
        <v>13000.84</v>
      </c>
      <c r="H347" s="226">
        <v>104006.72</v>
      </c>
      <c r="I347" s="146" t="str">
        <f t="shared" si="20"/>
        <v>ЧУ "USM"</v>
      </c>
      <c r="J347" s="223" t="s">
        <v>81</v>
      </c>
      <c r="K347" s="135" t="s">
        <v>398</v>
      </c>
      <c r="L347" s="35" t="s">
        <v>451</v>
      </c>
      <c r="M347" s="138"/>
    </row>
    <row r="348" spans="1:13" s="137" customFormat="1" ht="37.5" customHeight="1" x14ac:dyDescent="0.25">
      <c r="A348" s="136">
        <v>144</v>
      </c>
      <c r="B348" s="36" t="s">
        <v>446</v>
      </c>
      <c r="C348" s="36" t="s">
        <v>141</v>
      </c>
      <c r="D348" s="224" t="s">
        <v>150</v>
      </c>
      <c r="E348" s="208">
        <v>1</v>
      </c>
      <c r="F348" s="196" t="s">
        <v>80</v>
      </c>
      <c r="G348" s="226">
        <v>20109</v>
      </c>
      <c r="H348" s="226">
        <v>20109</v>
      </c>
      <c r="I348" s="146" t="str">
        <f t="shared" si="20"/>
        <v>ЧУ "USM"</v>
      </c>
      <c r="J348" s="223" t="s">
        <v>81</v>
      </c>
      <c r="K348" s="135" t="s">
        <v>398</v>
      </c>
      <c r="L348" s="35" t="s">
        <v>451</v>
      </c>
      <c r="M348" s="138"/>
    </row>
    <row r="349" spans="1:13" s="137" customFormat="1" ht="37.5" customHeight="1" x14ac:dyDescent="0.25">
      <c r="A349" s="136">
        <v>145</v>
      </c>
      <c r="B349" s="36" t="s">
        <v>448</v>
      </c>
      <c r="C349" s="36" t="s">
        <v>141</v>
      </c>
      <c r="D349" s="224" t="s">
        <v>150</v>
      </c>
      <c r="E349" s="208">
        <v>5</v>
      </c>
      <c r="F349" s="196" t="s">
        <v>80</v>
      </c>
      <c r="G349" s="226">
        <v>26306.11</v>
      </c>
      <c r="H349" s="226">
        <v>131530.54999999999</v>
      </c>
      <c r="I349" s="146" t="str">
        <f t="shared" si="20"/>
        <v>ЧУ "USM"</v>
      </c>
      <c r="J349" s="223" t="s">
        <v>81</v>
      </c>
      <c r="K349" s="135" t="s">
        <v>398</v>
      </c>
      <c r="L349" s="35" t="s">
        <v>451</v>
      </c>
      <c r="M349" s="138"/>
    </row>
    <row r="350" spans="1:13" s="137" customFormat="1" ht="37.5" customHeight="1" x14ac:dyDescent="0.25">
      <c r="A350" s="136">
        <v>146</v>
      </c>
      <c r="B350" s="36" t="s">
        <v>449</v>
      </c>
      <c r="C350" s="36" t="s">
        <v>141</v>
      </c>
      <c r="D350" s="224" t="s">
        <v>150</v>
      </c>
      <c r="E350" s="208">
        <v>17</v>
      </c>
      <c r="F350" s="196" t="s">
        <v>80</v>
      </c>
      <c r="G350" s="226">
        <v>34240.93</v>
      </c>
      <c r="H350" s="226">
        <v>582095.81000000006</v>
      </c>
      <c r="I350" s="146" t="str">
        <f t="shared" si="20"/>
        <v>ЧУ "USM"</v>
      </c>
      <c r="J350" s="223" t="s">
        <v>81</v>
      </c>
      <c r="K350" s="135" t="s">
        <v>398</v>
      </c>
      <c r="L350" s="35" t="s">
        <v>451</v>
      </c>
      <c r="M350" s="138"/>
    </row>
    <row r="351" spans="1:13" s="137" customFormat="1" ht="37.5" customHeight="1" x14ac:dyDescent="0.25">
      <c r="A351" s="136">
        <v>147</v>
      </c>
      <c r="B351" s="36" t="s">
        <v>450</v>
      </c>
      <c r="C351" s="36" t="s">
        <v>141</v>
      </c>
      <c r="D351" s="224" t="s">
        <v>150</v>
      </c>
      <c r="E351" s="208">
        <v>7</v>
      </c>
      <c r="F351" s="196" t="s">
        <v>80</v>
      </c>
      <c r="G351" s="226">
        <v>83044.710000000006</v>
      </c>
      <c r="H351" s="226">
        <v>581312.97</v>
      </c>
      <c r="I351" s="146" t="str">
        <f t="shared" si="20"/>
        <v>ЧУ "USM"</v>
      </c>
      <c r="J351" s="223" t="s">
        <v>81</v>
      </c>
      <c r="K351" s="135" t="s">
        <v>398</v>
      </c>
      <c r="L351" s="35" t="s">
        <v>451</v>
      </c>
      <c r="M351" s="138"/>
    </row>
    <row r="352" spans="1:13" s="137" customFormat="1" ht="37.5" customHeight="1" x14ac:dyDescent="0.25">
      <c r="A352" s="136">
        <v>148</v>
      </c>
      <c r="B352" s="36" t="s">
        <v>452</v>
      </c>
      <c r="C352" s="36" t="s">
        <v>141</v>
      </c>
      <c r="D352" s="224" t="s">
        <v>150</v>
      </c>
      <c r="E352" s="208">
        <v>63</v>
      </c>
      <c r="F352" s="196" t="s">
        <v>80</v>
      </c>
      <c r="G352" s="226">
        <v>5773</v>
      </c>
      <c r="H352" s="226">
        <v>363699</v>
      </c>
      <c r="I352" s="146" t="str">
        <f t="shared" si="20"/>
        <v>ЧУ "USM"</v>
      </c>
      <c r="J352" s="223" t="s">
        <v>81</v>
      </c>
      <c r="K352" s="135" t="s">
        <v>398</v>
      </c>
      <c r="L352" s="35" t="s">
        <v>460</v>
      </c>
      <c r="M352" s="138"/>
    </row>
    <row r="353" spans="1:13" s="137" customFormat="1" ht="37.5" customHeight="1" x14ac:dyDescent="0.25">
      <c r="A353" s="136">
        <v>149</v>
      </c>
      <c r="B353" s="36" t="s">
        <v>453</v>
      </c>
      <c r="C353" s="36" t="s">
        <v>141</v>
      </c>
      <c r="D353" s="224" t="s">
        <v>150</v>
      </c>
      <c r="E353" s="208">
        <v>641</v>
      </c>
      <c r="F353" s="196" t="s">
        <v>80</v>
      </c>
      <c r="G353" s="226">
        <v>2896</v>
      </c>
      <c r="H353" s="226">
        <v>1856336</v>
      </c>
      <c r="I353" s="146" t="str">
        <f t="shared" si="20"/>
        <v>ЧУ "USM"</v>
      </c>
      <c r="J353" s="223" t="s">
        <v>81</v>
      </c>
      <c r="K353" s="135" t="s">
        <v>398</v>
      </c>
      <c r="L353" s="35" t="s">
        <v>460</v>
      </c>
      <c r="M353" s="138"/>
    </row>
    <row r="354" spans="1:13" s="137" customFormat="1" ht="37.5" customHeight="1" x14ac:dyDescent="0.25">
      <c r="A354" s="136">
        <v>150</v>
      </c>
      <c r="B354" s="36" t="s">
        <v>454</v>
      </c>
      <c r="C354" s="36" t="s">
        <v>141</v>
      </c>
      <c r="D354" s="224" t="s">
        <v>150</v>
      </c>
      <c r="E354" s="208">
        <v>1232</v>
      </c>
      <c r="F354" s="196" t="s">
        <v>80</v>
      </c>
      <c r="G354" s="226">
        <v>1883</v>
      </c>
      <c r="H354" s="226">
        <v>2319856</v>
      </c>
      <c r="I354" s="146" t="str">
        <f t="shared" si="20"/>
        <v>ЧУ "USM"</v>
      </c>
      <c r="J354" s="223" t="s">
        <v>81</v>
      </c>
      <c r="K354" s="135" t="s">
        <v>398</v>
      </c>
      <c r="L354" s="35" t="s">
        <v>460</v>
      </c>
      <c r="M354" s="138"/>
    </row>
    <row r="355" spans="1:13" s="137" customFormat="1" ht="37.5" customHeight="1" x14ac:dyDescent="0.25">
      <c r="A355" s="136">
        <v>151</v>
      </c>
      <c r="B355" s="36" t="s">
        <v>455</v>
      </c>
      <c r="C355" s="36" t="s">
        <v>141</v>
      </c>
      <c r="D355" s="224" t="s">
        <v>150</v>
      </c>
      <c r="E355" s="208">
        <v>641</v>
      </c>
      <c r="F355" s="196" t="s">
        <v>80</v>
      </c>
      <c r="G355" s="226">
        <v>2271</v>
      </c>
      <c r="H355" s="226">
        <v>1455711</v>
      </c>
      <c r="I355" s="146" t="str">
        <f t="shared" si="20"/>
        <v>ЧУ "USM"</v>
      </c>
      <c r="J355" s="223" t="s">
        <v>81</v>
      </c>
      <c r="K355" s="135" t="s">
        <v>398</v>
      </c>
      <c r="L355" s="35" t="s">
        <v>460</v>
      </c>
      <c r="M355" s="138"/>
    </row>
    <row r="356" spans="1:13" s="137" customFormat="1" ht="37.5" customHeight="1" x14ac:dyDescent="0.25">
      <c r="A356" s="136">
        <v>152</v>
      </c>
      <c r="B356" s="36" t="s">
        <v>456</v>
      </c>
      <c r="C356" s="36" t="s">
        <v>141</v>
      </c>
      <c r="D356" s="224" t="s">
        <v>150</v>
      </c>
      <c r="E356" s="208">
        <v>616</v>
      </c>
      <c r="F356" s="196" t="s">
        <v>80</v>
      </c>
      <c r="G356" s="226">
        <v>1467</v>
      </c>
      <c r="H356" s="226">
        <v>903672</v>
      </c>
      <c r="I356" s="146" t="str">
        <f t="shared" si="20"/>
        <v>ЧУ "USM"</v>
      </c>
      <c r="J356" s="223" t="s">
        <v>81</v>
      </c>
      <c r="K356" s="135" t="s">
        <v>398</v>
      </c>
      <c r="L356" s="35" t="s">
        <v>460</v>
      </c>
      <c r="M356" s="138"/>
    </row>
    <row r="357" spans="1:13" s="137" customFormat="1" ht="37.5" customHeight="1" x14ac:dyDescent="0.25">
      <c r="A357" s="136">
        <v>153</v>
      </c>
      <c r="B357" s="36" t="s">
        <v>457</v>
      </c>
      <c r="C357" s="36" t="s">
        <v>141</v>
      </c>
      <c r="D357" s="224" t="s">
        <v>150</v>
      </c>
      <c r="E357" s="208">
        <v>88</v>
      </c>
      <c r="F357" s="196" t="s">
        <v>80</v>
      </c>
      <c r="G357" s="226">
        <v>40113.33</v>
      </c>
      <c r="H357" s="226">
        <f>E357*G357</f>
        <v>3529973.04</v>
      </c>
      <c r="I357" s="146" t="str">
        <f t="shared" si="20"/>
        <v>ЧУ "USM"</v>
      </c>
      <c r="J357" s="223" t="s">
        <v>81</v>
      </c>
      <c r="K357" s="135" t="s">
        <v>398</v>
      </c>
      <c r="L357" s="35" t="s">
        <v>830</v>
      </c>
      <c r="M357" s="138"/>
    </row>
    <row r="358" spans="1:13" s="137" customFormat="1" ht="37.5" customHeight="1" x14ac:dyDescent="0.25">
      <c r="A358" s="136">
        <v>154</v>
      </c>
      <c r="B358" s="36" t="s">
        <v>458</v>
      </c>
      <c r="C358" s="36" t="s">
        <v>141</v>
      </c>
      <c r="D358" s="224" t="s">
        <v>150</v>
      </c>
      <c r="E358" s="208">
        <v>624</v>
      </c>
      <c r="F358" s="196" t="s">
        <v>80</v>
      </c>
      <c r="G358" s="226">
        <v>6909</v>
      </c>
      <c r="H358" s="226">
        <v>4311216</v>
      </c>
      <c r="I358" s="146" t="str">
        <f t="shared" si="20"/>
        <v>ЧУ "USM"</v>
      </c>
      <c r="J358" s="223" t="s">
        <v>81</v>
      </c>
      <c r="K358" s="135" t="s">
        <v>398</v>
      </c>
      <c r="L358" s="35" t="s">
        <v>460</v>
      </c>
      <c r="M358" s="138"/>
    </row>
    <row r="359" spans="1:13" s="137" customFormat="1" ht="47.25" customHeight="1" x14ac:dyDescent="0.25">
      <c r="A359" s="136">
        <v>155</v>
      </c>
      <c r="B359" s="36" t="s">
        <v>459</v>
      </c>
      <c r="C359" s="36" t="s">
        <v>141</v>
      </c>
      <c r="D359" s="224" t="s">
        <v>150</v>
      </c>
      <c r="E359" s="208">
        <v>1232</v>
      </c>
      <c r="F359" s="196" t="s">
        <v>80</v>
      </c>
      <c r="G359" s="226"/>
      <c r="H359" s="226"/>
      <c r="I359" s="146" t="str">
        <f t="shared" si="20"/>
        <v>ЧУ "USM"</v>
      </c>
      <c r="J359" s="223" t="s">
        <v>81</v>
      </c>
      <c r="K359" s="135" t="s">
        <v>398</v>
      </c>
      <c r="L359" s="35" t="s">
        <v>537</v>
      </c>
      <c r="M359" s="138"/>
    </row>
    <row r="360" spans="1:13" s="137" customFormat="1" ht="37.5" customHeight="1" x14ac:dyDescent="0.25">
      <c r="A360" s="136">
        <v>156</v>
      </c>
      <c r="B360" s="36" t="s">
        <v>466</v>
      </c>
      <c r="C360" s="36" t="s">
        <v>141</v>
      </c>
      <c r="D360" s="224" t="s">
        <v>150</v>
      </c>
      <c r="E360" s="208">
        <v>1</v>
      </c>
      <c r="F360" s="196" t="s">
        <v>109</v>
      </c>
      <c r="G360" s="226"/>
      <c r="H360" s="226"/>
      <c r="I360" s="146" t="str">
        <f t="shared" si="20"/>
        <v>ЧУ "USM"</v>
      </c>
      <c r="J360" s="223" t="s">
        <v>81</v>
      </c>
      <c r="K360" s="135" t="s">
        <v>398</v>
      </c>
      <c r="L360" s="35" t="s">
        <v>605</v>
      </c>
      <c r="M360" s="138"/>
    </row>
    <row r="361" spans="1:13" s="137" customFormat="1" ht="37.5" customHeight="1" x14ac:dyDescent="0.25">
      <c r="A361" s="136">
        <v>157</v>
      </c>
      <c r="B361" s="36" t="s">
        <v>467</v>
      </c>
      <c r="C361" s="36" t="s">
        <v>141</v>
      </c>
      <c r="D361" s="224" t="s">
        <v>150</v>
      </c>
      <c r="E361" s="208">
        <v>1</v>
      </c>
      <c r="F361" s="196" t="s">
        <v>109</v>
      </c>
      <c r="G361" s="226">
        <v>107230</v>
      </c>
      <c r="H361" s="226">
        <v>107230</v>
      </c>
      <c r="I361" s="146" t="str">
        <f t="shared" si="20"/>
        <v>ЧУ "USM"</v>
      </c>
      <c r="J361" s="223" t="s">
        <v>24</v>
      </c>
      <c r="K361" s="135" t="s">
        <v>398</v>
      </c>
      <c r="L361" s="35" t="s">
        <v>468</v>
      </c>
      <c r="M361" s="138"/>
    </row>
    <row r="362" spans="1:13" s="137" customFormat="1" ht="37.5" customHeight="1" x14ac:dyDescent="0.25">
      <c r="A362" s="136">
        <v>158</v>
      </c>
      <c r="B362" s="36" t="s">
        <v>469</v>
      </c>
      <c r="C362" s="36" t="s">
        <v>141</v>
      </c>
      <c r="D362" s="224" t="s">
        <v>150</v>
      </c>
      <c r="E362" s="208">
        <v>33</v>
      </c>
      <c r="F362" s="205" t="s">
        <v>80</v>
      </c>
      <c r="G362" s="226">
        <v>40372</v>
      </c>
      <c r="H362" s="226">
        <v>1332276</v>
      </c>
      <c r="I362" s="146" t="str">
        <f t="shared" si="20"/>
        <v>ЧУ "USM"</v>
      </c>
      <c r="J362" s="223" t="s">
        <v>81</v>
      </c>
      <c r="K362" s="135" t="s">
        <v>398</v>
      </c>
      <c r="L362" s="35" t="s">
        <v>471</v>
      </c>
      <c r="M362" s="138"/>
    </row>
    <row r="363" spans="1:13" s="137" customFormat="1" ht="37.5" customHeight="1" x14ac:dyDescent="0.25">
      <c r="A363" s="136">
        <v>159</v>
      </c>
      <c r="B363" s="36" t="s">
        <v>470</v>
      </c>
      <c r="C363" s="36" t="s">
        <v>141</v>
      </c>
      <c r="D363" s="224" t="s">
        <v>150</v>
      </c>
      <c r="E363" s="208">
        <v>28</v>
      </c>
      <c r="F363" s="205" t="s">
        <v>80</v>
      </c>
      <c r="G363" s="226">
        <v>63441.61</v>
      </c>
      <c r="H363" s="226">
        <v>1776365.08</v>
      </c>
      <c r="I363" s="146" t="str">
        <f t="shared" si="20"/>
        <v>ЧУ "USM"</v>
      </c>
      <c r="J363" s="223" t="s">
        <v>81</v>
      </c>
      <c r="K363" s="135" t="s">
        <v>398</v>
      </c>
      <c r="L363" s="35" t="s">
        <v>471</v>
      </c>
      <c r="M363" s="138"/>
    </row>
    <row r="364" spans="1:13" s="137" customFormat="1" ht="61.5" customHeight="1" x14ac:dyDescent="0.25">
      <c r="A364" s="136">
        <v>160</v>
      </c>
      <c r="B364" s="36" t="s">
        <v>486</v>
      </c>
      <c r="C364" s="36" t="s">
        <v>141</v>
      </c>
      <c r="D364" s="224" t="s">
        <v>150</v>
      </c>
      <c r="E364" s="208">
        <v>1</v>
      </c>
      <c r="F364" s="205" t="s">
        <v>109</v>
      </c>
      <c r="G364" s="226"/>
      <c r="H364" s="226"/>
      <c r="I364" s="146" t="str">
        <f t="shared" si="20"/>
        <v>ЧУ "USM"</v>
      </c>
      <c r="J364" s="223" t="s">
        <v>24</v>
      </c>
      <c r="K364" s="135" t="s">
        <v>398</v>
      </c>
      <c r="L364" s="35" t="s">
        <v>538</v>
      </c>
      <c r="M364" s="138"/>
    </row>
    <row r="365" spans="1:13" s="137" customFormat="1" ht="37.5" customHeight="1" x14ac:dyDescent="0.25">
      <c r="A365" s="136">
        <v>161</v>
      </c>
      <c r="B365" s="36" t="s">
        <v>512</v>
      </c>
      <c r="C365" s="36" t="s">
        <v>141</v>
      </c>
      <c r="D365" s="224" t="s">
        <v>150</v>
      </c>
      <c r="E365" s="208">
        <v>4</v>
      </c>
      <c r="F365" s="205" t="s">
        <v>80</v>
      </c>
      <c r="G365" s="226">
        <v>1132672</v>
      </c>
      <c r="H365" s="226">
        <v>4530685</v>
      </c>
      <c r="I365" s="146" t="str">
        <f t="shared" si="20"/>
        <v>ЧУ "USM"</v>
      </c>
      <c r="J365" s="223" t="s">
        <v>24</v>
      </c>
      <c r="K365" s="135" t="s">
        <v>375</v>
      </c>
      <c r="L365" s="35" t="s">
        <v>495</v>
      </c>
      <c r="M365" s="138"/>
    </row>
    <row r="366" spans="1:13" s="137" customFormat="1" ht="59.25" customHeight="1" x14ac:dyDescent="0.25">
      <c r="A366" s="136">
        <v>162</v>
      </c>
      <c r="B366" s="36" t="s">
        <v>532</v>
      </c>
      <c r="C366" s="36" t="s">
        <v>141</v>
      </c>
      <c r="D366" s="224" t="s">
        <v>535</v>
      </c>
      <c r="E366" s="208">
        <v>82</v>
      </c>
      <c r="F366" s="205" t="s">
        <v>80</v>
      </c>
      <c r="G366" s="226">
        <v>32000</v>
      </c>
      <c r="H366" s="226">
        <v>2624000</v>
      </c>
      <c r="I366" s="146" t="str">
        <f t="shared" si="20"/>
        <v>ЧУ "USM"</v>
      </c>
      <c r="J366" s="223" t="s">
        <v>81</v>
      </c>
      <c r="K366" s="135" t="s">
        <v>246</v>
      </c>
      <c r="L366" s="35" t="s">
        <v>534</v>
      </c>
      <c r="M366" s="138"/>
    </row>
    <row r="367" spans="1:13" s="137" customFormat="1" ht="57" customHeight="1" x14ac:dyDescent="0.25">
      <c r="A367" s="136">
        <v>163</v>
      </c>
      <c r="B367" s="36" t="s">
        <v>533</v>
      </c>
      <c r="C367" s="36" t="s">
        <v>141</v>
      </c>
      <c r="D367" s="224" t="s">
        <v>536</v>
      </c>
      <c r="E367" s="208">
        <v>82</v>
      </c>
      <c r="F367" s="205" t="s">
        <v>80</v>
      </c>
      <c r="G367" s="226">
        <v>38392.86</v>
      </c>
      <c r="H367" s="226">
        <v>3148214.52</v>
      </c>
      <c r="I367" s="146" t="str">
        <f t="shared" si="20"/>
        <v>ЧУ "USM"</v>
      </c>
      <c r="J367" s="225" t="s">
        <v>81</v>
      </c>
      <c r="K367" s="135" t="s">
        <v>375</v>
      </c>
      <c r="L367" s="35" t="s">
        <v>534</v>
      </c>
      <c r="M367" s="138"/>
    </row>
    <row r="368" spans="1:13" s="137" customFormat="1" ht="57" customHeight="1" x14ac:dyDescent="0.25">
      <c r="A368" s="136">
        <v>164</v>
      </c>
      <c r="B368" s="36" t="s">
        <v>562</v>
      </c>
      <c r="C368" s="36" t="s">
        <v>141</v>
      </c>
      <c r="D368" s="232" t="s">
        <v>150</v>
      </c>
      <c r="E368" s="208">
        <v>2</v>
      </c>
      <c r="F368" s="205" t="s">
        <v>109</v>
      </c>
      <c r="G368" s="226">
        <v>193861</v>
      </c>
      <c r="H368" s="226">
        <v>387362</v>
      </c>
      <c r="I368" s="146" t="str">
        <f t="shared" si="20"/>
        <v>ЧУ "USM"</v>
      </c>
      <c r="J368" s="223" t="s">
        <v>24</v>
      </c>
      <c r="K368" s="135" t="s">
        <v>375</v>
      </c>
      <c r="L368" s="35" t="s">
        <v>570</v>
      </c>
      <c r="M368" s="138"/>
    </row>
    <row r="369" spans="1:13" s="137" customFormat="1" ht="51" customHeight="1" x14ac:dyDescent="0.25">
      <c r="A369" s="136">
        <v>165</v>
      </c>
      <c r="B369" s="36" t="s">
        <v>563</v>
      </c>
      <c r="C369" s="36" t="s">
        <v>141</v>
      </c>
      <c r="D369" s="232" t="s">
        <v>150</v>
      </c>
      <c r="E369" s="208">
        <v>2</v>
      </c>
      <c r="F369" s="205" t="s">
        <v>109</v>
      </c>
      <c r="G369" s="239">
        <v>379841</v>
      </c>
      <c r="H369" s="226">
        <v>759682</v>
      </c>
      <c r="I369" s="146" t="str">
        <f t="shared" si="20"/>
        <v>ЧУ "USM"</v>
      </c>
      <c r="J369" s="223" t="s">
        <v>24</v>
      </c>
      <c r="K369" s="135" t="s">
        <v>375</v>
      </c>
      <c r="L369" s="35" t="s">
        <v>570</v>
      </c>
      <c r="M369" s="138"/>
    </row>
    <row r="370" spans="1:13" s="137" customFormat="1" ht="48" customHeight="1" x14ac:dyDescent="0.25">
      <c r="A370" s="136">
        <v>166</v>
      </c>
      <c r="B370" s="36" t="s">
        <v>564</v>
      </c>
      <c r="C370" s="36" t="s">
        <v>141</v>
      </c>
      <c r="D370" s="232" t="s">
        <v>150</v>
      </c>
      <c r="E370" s="208">
        <v>9</v>
      </c>
      <c r="F370" s="205" t="s">
        <v>109</v>
      </c>
      <c r="G370" s="239">
        <v>161985</v>
      </c>
      <c r="H370" s="226">
        <v>1457865</v>
      </c>
      <c r="I370" s="146" t="str">
        <f t="shared" si="20"/>
        <v>ЧУ "USM"</v>
      </c>
      <c r="J370" s="223" t="s">
        <v>24</v>
      </c>
      <c r="K370" s="135" t="s">
        <v>375</v>
      </c>
      <c r="L370" s="35" t="s">
        <v>570</v>
      </c>
      <c r="M370" s="138"/>
    </row>
    <row r="371" spans="1:13" s="137" customFormat="1" ht="33.75" customHeight="1" x14ac:dyDescent="0.25">
      <c r="A371" s="136">
        <v>167</v>
      </c>
      <c r="B371" s="36" t="s">
        <v>571</v>
      </c>
      <c r="C371" s="36" t="s">
        <v>141</v>
      </c>
      <c r="D371" s="232" t="s">
        <v>150</v>
      </c>
      <c r="E371" s="208">
        <v>1</v>
      </c>
      <c r="F371" s="205" t="s">
        <v>109</v>
      </c>
      <c r="G371" s="239">
        <v>1208770.95</v>
      </c>
      <c r="H371" s="239">
        <v>1208770.95</v>
      </c>
      <c r="I371" s="146" t="str">
        <f t="shared" si="20"/>
        <v>ЧУ "USM"</v>
      </c>
      <c r="J371" s="223" t="s">
        <v>24</v>
      </c>
      <c r="K371" s="135" t="s">
        <v>756</v>
      </c>
      <c r="L371" s="35" t="s">
        <v>757</v>
      </c>
      <c r="M371" s="138"/>
    </row>
    <row r="372" spans="1:13" s="137" customFormat="1" ht="38.25" customHeight="1" x14ac:dyDescent="0.25">
      <c r="A372" s="136">
        <v>168</v>
      </c>
      <c r="B372" s="36" t="s">
        <v>574</v>
      </c>
      <c r="C372" s="36" t="s">
        <v>141</v>
      </c>
      <c r="D372" s="232" t="s">
        <v>150</v>
      </c>
      <c r="E372" s="208">
        <v>500</v>
      </c>
      <c r="F372" s="205" t="s">
        <v>80</v>
      </c>
      <c r="G372" s="239">
        <v>255</v>
      </c>
      <c r="H372" s="226">
        <v>127500</v>
      </c>
      <c r="I372" s="146" t="str">
        <f t="shared" si="20"/>
        <v>ЧУ "USM"</v>
      </c>
      <c r="J372" s="223" t="s">
        <v>81</v>
      </c>
      <c r="K372" s="135" t="s">
        <v>375</v>
      </c>
      <c r="L372" s="35" t="s">
        <v>575</v>
      </c>
      <c r="M372" s="138"/>
    </row>
    <row r="373" spans="1:13" s="137" customFormat="1" ht="36" customHeight="1" x14ac:dyDescent="0.25">
      <c r="A373" s="136">
        <v>169</v>
      </c>
      <c r="B373" s="36" t="s">
        <v>576</v>
      </c>
      <c r="C373" s="36" t="s">
        <v>141</v>
      </c>
      <c r="D373" s="232" t="s">
        <v>150</v>
      </c>
      <c r="E373" s="208">
        <v>13</v>
      </c>
      <c r="F373" s="205" t="s">
        <v>80</v>
      </c>
      <c r="G373" s="239">
        <v>97778.53</v>
      </c>
      <c r="H373" s="226">
        <v>1271120.8899999999</v>
      </c>
      <c r="I373" s="146" t="str">
        <f t="shared" si="20"/>
        <v>ЧУ "USM"</v>
      </c>
      <c r="J373" s="134" t="s">
        <v>81</v>
      </c>
      <c r="K373" s="135" t="s">
        <v>375</v>
      </c>
      <c r="L373" s="35" t="s">
        <v>577</v>
      </c>
      <c r="M373" s="138"/>
    </row>
    <row r="374" spans="1:13" s="137" customFormat="1" ht="33" customHeight="1" x14ac:dyDescent="0.25">
      <c r="A374" s="136">
        <v>170</v>
      </c>
      <c r="B374" s="36" t="s">
        <v>578</v>
      </c>
      <c r="C374" s="36" t="s">
        <v>141</v>
      </c>
      <c r="D374" s="232" t="s">
        <v>150</v>
      </c>
      <c r="E374" s="208">
        <v>1</v>
      </c>
      <c r="F374" s="205" t="s">
        <v>80</v>
      </c>
      <c r="G374" s="239">
        <v>86855</v>
      </c>
      <c r="H374" s="226">
        <v>86855</v>
      </c>
      <c r="I374" s="146" t="str">
        <f t="shared" si="20"/>
        <v>ЧУ "USM"</v>
      </c>
      <c r="J374" s="134" t="s">
        <v>81</v>
      </c>
      <c r="K374" s="135" t="s">
        <v>375</v>
      </c>
      <c r="L374" s="35" t="s">
        <v>577</v>
      </c>
      <c r="M374" s="138"/>
    </row>
    <row r="375" spans="1:13" s="137" customFormat="1" ht="38.25" customHeight="1" x14ac:dyDescent="0.25">
      <c r="A375" s="136">
        <v>171</v>
      </c>
      <c r="B375" s="36" t="s">
        <v>579</v>
      </c>
      <c r="C375" s="36" t="s">
        <v>141</v>
      </c>
      <c r="D375" s="232" t="s">
        <v>150</v>
      </c>
      <c r="E375" s="208">
        <v>5</v>
      </c>
      <c r="F375" s="205" t="s">
        <v>80</v>
      </c>
      <c r="G375" s="239">
        <v>64962</v>
      </c>
      <c r="H375" s="226">
        <v>324810</v>
      </c>
      <c r="I375" s="146" t="str">
        <f t="shared" si="20"/>
        <v>ЧУ "USM"</v>
      </c>
      <c r="J375" s="134" t="s">
        <v>81</v>
      </c>
      <c r="K375" s="135" t="s">
        <v>375</v>
      </c>
      <c r="L375" s="35" t="s">
        <v>577</v>
      </c>
      <c r="M375" s="138"/>
    </row>
    <row r="376" spans="1:13" s="137" customFormat="1" ht="38.25" customHeight="1" x14ac:dyDescent="0.25">
      <c r="A376" s="136">
        <v>172</v>
      </c>
      <c r="B376" s="36" t="s">
        <v>580</v>
      </c>
      <c r="C376" s="36" t="s">
        <v>141</v>
      </c>
      <c r="D376" s="232" t="s">
        <v>150</v>
      </c>
      <c r="E376" s="208">
        <v>45</v>
      </c>
      <c r="F376" s="205" t="s">
        <v>80</v>
      </c>
      <c r="G376" s="239">
        <v>37051.800000000003</v>
      </c>
      <c r="H376" s="239">
        <v>1667331</v>
      </c>
      <c r="I376" s="146" t="str">
        <f t="shared" si="20"/>
        <v>ЧУ "USM"</v>
      </c>
      <c r="J376" s="134" t="s">
        <v>81</v>
      </c>
      <c r="K376" s="135" t="s">
        <v>375</v>
      </c>
      <c r="L376" s="35" t="s">
        <v>577</v>
      </c>
      <c r="M376" s="138"/>
    </row>
    <row r="377" spans="1:13" s="137" customFormat="1" ht="38.25" customHeight="1" x14ac:dyDescent="0.25">
      <c r="A377" s="136">
        <v>173</v>
      </c>
      <c r="B377" s="36" t="s">
        <v>581</v>
      </c>
      <c r="C377" s="36" t="s">
        <v>141</v>
      </c>
      <c r="D377" s="232" t="s">
        <v>150</v>
      </c>
      <c r="E377" s="208">
        <v>10</v>
      </c>
      <c r="F377" s="205" t="s">
        <v>80</v>
      </c>
      <c r="G377" s="226">
        <v>28086.7</v>
      </c>
      <c r="H377" s="226">
        <f>E377*G377</f>
        <v>280867</v>
      </c>
      <c r="I377" s="146" t="str">
        <f t="shared" si="20"/>
        <v>ЧУ "USM"</v>
      </c>
      <c r="J377" s="134" t="s">
        <v>81</v>
      </c>
      <c r="K377" s="135" t="s">
        <v>375</v>
      </c>
      <c r="L377" s="35" t="s">
        <v>577</v>
      </c>
      <c r="M377" s="138"/>
    </row>
    <row r="378" spans="1:13" s="137" customFormat="1" ht="38.25" customHeight="1" x14ac:dyDescent="0.25">
      <c r="A378" s="136">
        <v>174</v>
      </c>
      <c r="B378" s="36" t="s">
        <v>582</v>
      </c>
      <c r="C378" s="36" t="s">
        <v>141</v>
      </c>
      <c r="D378" s="232" t="s">
        <v>150</v>
      </c>
      <c r="E378" s="208">
        <v>38</v>
      </c>
      <c r="F378" s="205" t="s">
        <v>80</v>
      </c>
      <c r="G378" s="226">
        <v>28600</v>
      </c>
      <c r="H378" s="226">
        <f>E378*G378</f>
        <v>1086800</v>
      </c>
      <c r="I378" s="146" t="str">
        <f t="shared" si="20"/>
        <v>ЧУ "USM"</v>
      </c>
      <c r="J378" s="134" t="s">
        <v>81</v>
      </c>
      <c r="K378" s="135" t="s">
        <v>375</v>
      </c>
      <c r="L378" s="35" t="s">
        <v>583</v>
      </c>
      <c r="M378" s="138"/>
    </row>
    <row r="379" spans="1:13" s="137" customFormat="1" ht="38.25" customHeight="1" x14ac:dyDescent="0.25">
      <c r="A379" s="136">
        <v>175</v>
      </c>
      <c r="B379" s="36" t="s">
        <v>584</v>
      </c>
      <c r="C379" s="36" t="s">
        <v>141</v>
      </c>
      <c r="D379" s="232" t="s">
        <v>150</v>
      </c>
      <c r="E379" s="208">
        <v>19</v>
      </c>
      <c r="F379" s="205" t="s">
        <v>80</v>
      </c>
      <c r="G379" s="226">
        <v>14778</v>
      </c>
      <c r="H379" s="226">
        <f>E379*G379</f>
        <v>280782</v>
      </c>
      <c r="I379" s="146" t="str">
        <f t="shared" si="20"/>
        <v>ЧУ "USM"</v>
      </c>
      <c r="J379" s="134" t="s">
        <v>81</v>
      </c>
      <c r="K379" s="135" t="s">
        <v>375</v>
      </c>
      <c r="L379" s="35" t="s">
        <v>583</v>
      </c>
      <c r="M379" s="138"/>
    </row>
    <row r="380" spans="1:13" s="137" customFormat="1" ht="38.25" customHeight="1" x14ac:dyDescent="0.25">
      <c r="A380" s="136">
        <v>176</v>
      </c>
      <c r="B380" s="36" t="s">
        <v>585</v>
      </c>
      <c r="C380" s="36" t="s">
        <v>141</v>
      </c>
      <c r="D380" s="232" t="s">
        <v>150</v>
      </c>
      <c r="E380" s="208">
        <v>40</v>
      </c>
      <c r="F380" s="205" t="s">
        <v>80</v>
      </c>
      <c r="G380" s="226">
        <v>6650</v>
      </c>
      <c r="H380" s="226">
        <f>E380*G380</f>
        <v>266000</v>
      </c>
      <c r="I380" s="146" t="str">
        <f t="shared" si="20"/>
        <v>ЧУ "USM"</v>
      </c>
      <c r="J380" s="134" t="s">
        <v>81</v>
      </c>
      <c r="K380" s="135" t="s">
        <v>375</v>
      </c>
      <c r="L380" s="35" t="s">
        <v>583</v>
      </c>
      <c r="M380" s="138"/>
    </row>
    <row r="381" spans="1:13" s="137" customFormat="1" ht="38.25" customHeight="1" x14ac:dyDescent="0.25">
      <c r="A381" s="136">
        <v>177</v>
      </c>
      <c r="B381" s="36" t="s">
        <v>590</v>
      </c>
      <c r="C381" s="36" t="s">
        <v>141</v>
      </c>
      <c r="D381" s="232" t="s">
        <v>150</v>
      </c>
      <c r="E381" s="208">
        <v>25</v>
      </c>
      <c r="F381" s="205" t="s">
        <v>80</v>
      </c>
      <c r="G381" s="226">
        <v>18715</v>
      </c>
      <c r="H381" s="226">
        <f>E381*G381</f>
        <v>467875</v>
      </c>
      <c r="I381" s="146" t="str">
        <f t="shared" si="20"/>
        <v>ЧУ "USM"</v>
      </c>
      <c r="J381" s="134" t="s">
        <v>81</v>
      </c>
      <c r="K381" s="135" t="s">
        <v>513</v>
      </c>
      <c r="L381" s="35" t="s">
        <v>611</v>
      </c>
      <c r="M381" s="138"/>
    </row>
    <row r="382" spans="1:13" s="137" customFormat="1" ht="38.25" customHeight="1" x14ac:dyDescent="0.25">
      <c r="A382" s="136">
        <v>178</v>
      </c>
      <c r="B382" s="36" t="s">
        <v>591</v>
      </c>
      <c r="C382" s="36" t="s">
        <v>141</v>
      </c>
      <c r="D382" s="232" t="s">
        <v>150</v>
      </c>
      <c r="E382" s="208">
        <v>15</v>
      </c>
      <c r="F382" s="205" t="s">
        <v>80</v>
      </c>
      <c r="G382" s="226">
        <v>25600</v>
      </c>
      <c r="H382" s="226">
        <f t="shared" ref="H382:H429" si="21">E382*G382</f>
        <v>384000</v>
      </c>
      <c r="I382" s="146" t="str">
        <f t="shared" si="20"/>
        <v>ЧУ "USM"</v>
      </c>
      <c r="J382" s="134" t="s">
        <v>81</v>
      </c>
      <c r="K382" s="135" t="s">
        <v>513</v>
      </c>
      <c r="L382" s="35" t="s">
        <v>611</v>
      </c>
      <c r="M382" s="138"/>
    </row>
    <row r="383" spans="1:13" s="137" customFormat="1" ht="38.25" customHeight="1" x14ac:dyDescent="0.25">
      <c r="A383" s="136">
        <v>179</v>
      </c>
      <c r="B383" s="36" t="s">
        <v>592</v>
      </c>
      <c r="C383" s="36" t="s">
        <v>141</v>
      </c>
      <c r="D383" s="232" t="s">
        <v>150</v>
      </c>
      <c r="E383" s="208">
        <v>25</v>
      </c>
      <c r="F383" s="205" t="s">
        <v>80</v>
      </c>
      <c r="G383" s="226">
        <v>27490</v>
      </c>
      <c r="H383" s="226">
        <f t="shared" si="21"/>
        <v>687250</v>
      </c>
      <c r="I383" s="146" t="str">
        <f t="shared" si="20"/>
        <v>ЧУ "USM"</v>
      </c>
      <c r="J383" s="134" t="s">
        <v>81</v>
      </c>
      <c r="K383" s="135" t="s">
        <v>513</v>
      </c>
      <c r="L383" s="35" t="s">
        <v>611</v>
      </c>
      <c r="M383" s="138"/>
    </row>
    <row r="384" spans="1:13" s="137" customFormat="1" ht="38.25" customHeight="1" x14ac:dyDescent="0.25">
      <c r="A384" s="136">
        <v>180</v>
      </c>
      <c r="B384" s="36" t="s">
        <v>593</v>
      </c>
      <c r="C384" s="36" t="s">
        <v>141</v>
      </c>
      <c r="D384" s="232" t="s">
        <v>150</v>
      </c>
      <c r="E384" s="208">
        <v>50</v>
      </c>
      <c r="F384" s="205" t="s">
        <v>80</v>
      </c>
      <c r="G384" s="226">
        <v>7547.96</v>
      </c>
      <c r="H384" s="226">
        <f t="shared" si="21"/>
        <v>377398</v>
      </c>
      <c r="I384" s="146" t="str">
        <f t="shared" si="20"/>
        <v>ЧУ "USM"</v>
      </c>
      <c r="J384" s="134" t="s">
        <v>81</v>
      </c>
      <c r="K384" s="135" t="s">
        <v>513</v>
      </c>
      <c r="L384" s="35" t="s">
        <v>611</v>
      </c>
      <c r="M384" s="138"/>
    </row>
    <row r="385" spans="1:13" s="137" customFormat="1" ht="38.25" customHeight="1" x14ac:dyDescent="0.25">
      <c r="A385" s="136">
        <v>181</v>
      </c>
      <c r="B385" s="36" t="s">
        <v>594</v>
      </c>
      <c r="C385" s="36" t="s">
        <v>141</v>
      </c>
      <c r="D385" s="232" t="s">
        <v>150</v>
      </c>
      <c r="E385" s="208">
        <v>108</v>
      </c>
      <c r="F385" s="205" t="s">
        <v>80</v>
      </c>
      <c r="G385" s="226">
        <v>28320</v>
      </c>
      <c r="H385" s="226">
        <f t="shared" si="21"/>
        <v>3058560</v>
      </c>
      <c r="I385" s="146" t="str">
        <f t="shared" si="20"/>
        <v>ЧУ "USM"</v>
      </c>
      <c r="J385" s="134" t="s">
        <v>81</v>
      </c>
      <c r="K385" s="135" t="s">
        <v>513</v>
      </c>
      <c r="L385" s="35" t="s">
        <v>611</v>
      </c>
      <c r="M385" s="138"/>
    </row>
    <row r="386" spans="1:13" s="137" customFormat="1" ht="38.25" customHeight="1" x14ac:dyDescent="0.25">
      <c r="A386" s="136">
        <v>182</v>
      </c>
      <c r="B386" s="36" t="s">
        <v>595</v>
      </c>
      <c r="C386" s="36" t="s">
        <v>141</v>
      </c>
      <c r="D386" s="232" t="s">
        <v>150</v>
      </c>
      <c r="E386" s="208">
        <v>14</v>
      </c>
      <c r="F386" s="205" t="s">
        <v>80</v>
      </c>
      <c r="G386" s="226">
        <v>40178.57</v>
      </c>
      <c r="H386" s="240">
        <f t="shared" si="21"/>
        <v>562499.98</v>
      </c>
      <c r="I386" s="146" t="str">
        <f t="shared" si="20"/>
        <v>ЧУ "USM"</v>
      </c>
      <c r="J386" s="134" t="s">
        <v>81</v>
      </c>
      <c r="K386" s="135" t="s">
        <v>513</v>
      </c>
      <c r="L386" s="35" t="s">
        <v>611</v>
      </c>
      <c r="M386" s="138"/>
    </row>
    <row r="387" spans="1:13" s="137" customFormat="1" ht="38.25" customHeight="1" x14ac:dyDescent="0.25">
      <c r="A387" s="136">
        <v>183</v>
      </c>
      <c r="B387" s="36" t="s">
        <v>596</v>
      </c>
      <c r="C387" s="36" t="s">
        <v>141</v>
      </c>
      <c r="D387" s="232" t="s">
        <v>150</v>
      </c>
      <c r="E387" s="208">
        <v>10</v>
      </c>
      <c r="F387" s="205" t="s">
        <v>80</v>
      </c>
      <c r="G387" s="226">
        <v>12321.4</v>
      </c>
      <c r="H387" s="226">
        <f t="shared" si="21"/>
        <v>123214</v>
      </c>
      <c r="I387" s="146" t="str">
        <f t="shared" ref="I387:I450" si="22">$I$613</f>
        <v>ЧУ "USM"</v>
      </c>
      <c r="J387" s="134" t="s">
        <v>81</v>
      </c>
      <c r="K387" s="135" t="s">
        <v>513</v>
      </c>
      <c r="L387" s="35" t="s">
        <v>611</v>
      </c>
      <c r="M387" s="138"/>
    </row>
    <row r="388" spans="1:13" s="137" customFormat="1" ht="38.25" customHeight="1" x14ac:dyDescent="0.25">
      <c r="A388" s="136">
        <v>184</v>
      </c>
      <c r="B388" s="36" t="s">
        <v>597</v>
      </c>
      <c r="C388" s="36" t="s">
        <v>141</v>
      </c>
      <c r="D388" s="232" t="s">
        <v>150</v>
      </c>
      <c r="E388" s="208">
        <v>17</v>
      </c>
      <c r="F388" s="205" t="s">
        <v>80</v>
      </c>
      <c r="G388" s="226">
        <v>17857.12</v>
      </c>
      <c r="H388" s="240">
        <f t="shared" si="21"/>
        <v>303571.03999999998</v>
      </c>
      <c r="I388" s="146" t="str">
        <f t="shared" si="22"/>
        <v>ЧУ "USM"</v>
      </c>
      <c r="J388" s="134" t="s">
        <v>81</v>
      </c>
      <c r="K388" s="135" t="s">
        <v>513</v>
      </c>
      <c r="L388" s="35" t="s">
        <v>611</v>
      </c>
      <c r="M388" s="138"/>
    </row>
    <row r="389" spans="1:13" s="137" customFormat="1" ht="38.25" customHeight="1" x14ac:dyDescent="0.25">
      <c r="A389" s="136">
        <v>185</v>
      </c>
      <c r="B389" s="36" t="s">
        <v>598</v>
      </c>
      <c r="C389" s="36" t="s">
        <v>141</v>
      </c>
      <c r="D389" s="232" t="s">
        <v>150</v>
      </c>
      <c r="E389" s="208">
        <v>5</v>
      </c>
      <c r="F389" s="205" t="s">
        <v>80</v>
      </c>
      <c r="G389" s="226">
        <v>16071.4</v>
      </c>
      <c r="H389" s="226">
        <f t="shared" si="21"/>
        <v>80357</v>
      </c>
      <c r="I389" s="146" t="str">
        <f t="shared" si="22"/>
        <v>ЧУ "USM"</v>
      </c>
      <c r="J389" s="134" t="s">
        <v>81</v>
      </c>
      <c r="K389" s="135" t="s">
        <v>513</v>
      </c>
      <c r="L389" s="35" t="s">
        <v>611</v>
      </c>
      <c r="M389" s="138"/>
    </row>
    <row r="390" spans="1:13" s="137" customFormat="1" ht="39" customHeight="1" x14ac:dyDescent="0.25">
      <c r="A390" s="136">
        <v>186</v>
      </c>
      <c r="B390" s="36" t="s">
        <v>599</v>
      </c>
      <c r="C390" s="36" t="s">
        <v>141</v>
      </c>
      <c r="D390" s="232" t="s">
        <v>150</v>
      </c>
      <c r="E390" s="208">
        <v>15</v>
      </c>
      <c r="F390" s="205" t="s">
        <v>80</v>
      </c>
      <c r="G390" s="226">
        <v>12231.53</v>
      </c>
      <c r="H390" s="226">
        <f t="shared" si="21"/>
        <v>183472.95</v>
      </c>
      <c r="I390" s="146" t="str">
        <f t="shared" si="22"/>
        <v>ЧУ "USM"</v>
      </c>
      <c r="J390" s="134" t="s">
        <v>81</v>
      </c>
      <c r="K390" s="135" t="s">
        <v>513</v>
      </c>
      <c r="L390" s="35" t="s">
        <v>611</v>
      </c>
      <c r="M390" s="138"/>
    </row>
    <row r="391" spans="1:13" s="137" customFormat="1" ht="44.25" customHeight="1" x14ac:dyDescent="0.25">
      <c r="A391" s="136">
        <v>187</v>
      </c>
      <c r="B391" s="36" t="s">
        <v>625</v>
      </c>
      <c r="C391" s="36" t="s">
        <v>141</v>
      </c>
      <c r="D391" s="232" t="s">
        <v>150</v>
      </c>
      <c r="E391" s="208">
        <v>1</v>
      </c>
      <c r="F391" s="205" t="s">
        <v>109</v>
      </c>
      <c r="G391" s="226">
        <v>994000</v>
      </c>
      <c r="H391" s="226">
        <f t="shared" si="21"/>
        <v>994000</v>
      </c>
      <c r="I391" s="146" t="str">
        <f t="shared" si="22"/>
        <v>ЧУ "USM"</v>
      </c>
      <c r="J391" s="134" t="s">
        <v>81</v>
      </c>
      <c r="K391" s="135" t="s">
        <v>513</v>
      </c>
      <c r="L391" s="35" t="s">
        <v>626</v>
      </c>
      <c r="M391" s="138"/>
    </row>
    <row r="392" spans="1:13" s="137" customFormat="1" ht="30" customHeight="1" x14ac:dyDescent="0.25">
      <c r="A392" s="136">
        <v>188</v>
      </c>
      <c r="B392" s="36" t="s">
        <v>629</v>
      </c>
      <c r="C392" s="36" t="s">
        <v>141</v>
      </c>
      <c r="D392" s="232" t="s">
        <v>150</v>
      </c>
      <c r="E392" s="208">
        <v>5</v>
      </c>
      <c r="F392" s="205" t="s">
        <v>80</v>
      </c>
      <c r="G392" s="226">
        <v>23000</v>
      </c>
      <c r="H392" s="226">
        <f t="shared" si="21"/>
        <v>115000</v>
      </c>
      <c r="I392" s="146" t="str">
        <f t="shared" si="22"/>
        <v>ЧУ "USM"</v>
      </c>
      <c r="J392" s="134" t="s">
        <v>81</v>
      </c>
      <c r="K392" s="135" t="s">
        <v>513</v>
      </c>
      <c r="L392" s="35" t="s">
        <v>630</v>
      </c>
      <c r="M392" s="138"/>
    </row>
    <row r="393" spans="1:13" s="137" customFormat="1" ht="27" customHeight="1" x14ac:dyDescent="0.25">
      <c r="A393" s="136">
        <v>189</v>
      </c>
      <c r="B393" s="36" t="s">
        <v>633</v>
      </c>
      <c r="C393" s="36" t="s">
        <v>141</v>
      </c>
      <c r="D393" s="232" t="s">
        <v>150</v>
      </c>
      <c r="E393" s="208">
        <v>10</v>
      </c>
      <c r="F393" s="205" t="s">
        <v>80</v>
      </c>
      <c r="G393" s="226">
        <v>23850</v>
      </c>
      <c r="H393" s="226">
        <f t="shared" si="21"/>
        <v>238500</v>
      </c>
      <c r="I393" s="146" t="str">
        <f t="shared" si="22"/>
        <v>ЧУ "USM"</v>
      </c>
      <c r="J393" s="134" t="s">
        <v>81</v>
      </c>
      <c r="K393" s="135" t="s">
        <v>513</v>
      </c>
      <c r="L393" s="35" t="s">
        <v>634</v>
      </c>
      <c r="M393" s="138"/>
    </row>
    <row r="394" spans="1:13" s="137" customFormat="1" ht="27" customHeight="1" x14ac:dyDescent="0.25">
      <c r="A394" s="136">
        <v>190</v>
      </c>
      <c r="B394" s="36" t="s">
        <v>631</v>
      </c>
      <c r="C394" s="36" t="s">
        <v>141</v>
      </c>
      <c r="D394" s="232" t="s">
        <v>150</v>
      </c>
      <c r="E394" s="208">
        <v>450</v>
      </c>
      <c r="F394" s="205" t="s">
        <v>53</v>
      </c>
      <c r="G394" s="226">
        <v>338.81</v>
      </c>
      <c r="H394" s="226">
        <f t="shared" si="21"/>
        <v>152464.5</v>
      </c>
      <c r="I394" s="146" t="str">
        <f t="shared" si="22"/>
        <v>ЧУ "USM"</v>
      </c>
      <c r="J394" s="223" t="s">
        <v>735</v>
      </c>
      <c r="K394" s="135">
        <v>43739</v>
      </c>
      <c r="L394" s="35" t="s">
        <v>632</v>
      </c>
      <c r="M394" s="138"/>
    </row>
    <row r="395" spans="1:13" s="137" customFormat="1" ht="27" customHeight="1" x14ac:dyDescent="0.25">
      <c r="A395" s="136">
        <v>191</v>
      </c>
      <c r="B395" s="36" t="s">
        <v>486</v>
      </c>
      <c r="C395" s="36" t="s">
        <v>141</v>
      </c>
      <c r="D395" s="232" t="s">
        <v>150</v>
      </c>
      <c r="E395" s="208">
        <v>1</v>
      </c>
      <c r="F395" s="205" t="s">
        <v>109</v>
      </c>
      <c r="G395" s="226">
        <v>625249</v>
      </c>
      <c r="H395" s="226">
        <f t="shared" si="21"/>
        <v>625249</v>
      </c>
      <c r="I395" s="146" t="str">
        <f t="shared" si="22"/>
        <v>ЧУ "USM"</v>
      </c>
      <c r="J395" s="223" t="s">
        <v>24</v>
      </c>
      <c r="K395" s="135" t="s">
        <v>513</v>
      </c>
      <c r="L395" s="35" t="s">
        <v>632</v>
      </c>
      <c r="M395" s="138"/>
    </row>
    <row r="396" spans="1:13" s="137" customFormat="1" ht="27" customHeight="1" x14ac:dyDescent="0.25">
      <c r="A396" s="136">
        <v>192</v>
      </c>
      <c r="B396" s="36" t="s">
        <v>635</v>
      </c>
      <c r="C396" s="36" t="s">
        <v>141</v>
      </c>
      <c r="D396" s="232" t="s">
        <v>150</v>
      </c>
      <c r="E396" s="208">
        <v>100</v>
      </c>
      <c r="F396" s="205" t="s">
        <v>80</v>
      </c>
      <c r="G396" s="226">
        <v>1708.7</v>
      </c>
      <c r="H396" s="226">
        <f t="shared" si="21"/>
        <v>170870</v>
      </c>
      <c r="I396" s="146" t="str">
        <f t="shared" si="22"/>
        <v>ЧУ "USM"</v>
      </c>
      <c r="J396" s="223" t="s">
        <v>735</v>
      </c>
      <c r="K396" s="135" t="s">
        <v>955</v>
      </c>
      <c r="L396" s="35" t="s">
        <v>956</v>
      </c>
      <c r="M396" s="138"/>
    </row>
    <row r="397" spans="1:13" s="137" customFormat="1" ht="27" customHeight="1" x14ac:dyDescent="0.25">
      <c r="A397" s="136">
        <v>193</v>
      </c>
      <c r="B397" s="36" t="s">
        <v>636</v>
      </c>
      <c r="C397" s="36" t="s">
        <v>141</v>
      </c>
      <c r="D397" s="232" t="s">
        <v>150</v>
      </c>
      <c r="E397" s="208">
        <v>194</v>
      </c>
      <c r="F397" s="205" t="s">
        <v>80</v>
      </c>
      <c r="G397" s="226">
        <v>950.81</v>
      </c>
      <c r="H397" s="226">
        <f t="shared" si="21"/>
        <v>184457.13999999998</v>
      </c>
      <c r="I397" s="146" t="str">
        <f t="shared" si="22"/>
        <v>ЧУ "USM"</v>
      </c>
      <c r="J397" s="223" t="s">
        <v>735</v>
      </c>
      <c r="K397" s="135" t="s">
        <v>955</v>
      </c>
      <c r="L397" s="35" t="s">
        <v>956</v>
      </c>
      <c r="M397" s="138"/>
    </row>
    <row r="398" spans="1:13" s="137" customFormat="1" ht="27" customHeight="1" x14ac:dyDescent="0.25">
      <c r="A398" s="136">
        <v>194</v>
      </c>
      <c r="B398" s="36" t="s">
        <v>637</v>
      </c>
      <c r="C398" s="36" t="s">
        <v>141</v>
      </c>
      <c r="D398" s="232" t="s">
        <v>150</v>
      </c>
      <c r="E398" s="208">
        <v>50</v>
      </c>
      <c r="F398" s="205" t="s">
        <v>80</v>
      </c>
      <c r="G398" s="226">
        <v>2065.3200000000002</v>
      </c>
      <c r="H398" s="226">
        <f t="shared" si="21"/>
        <v>103266.00000000001</v>
      </c>
      <c r="I398" s="146" t="str">
        <f t="shared" si="22"/>
        <v>ЧУ "USM"</v>
      </c>
      <c r="J398" s="223" t="s">
        <v>735</v>
      </c>
      <c r="K398" s="135" t="s">
        <v>955</v>
      </c>
      <c r="L398" s="35" t="s">
        <v>956</v>
      </c>
      <c r="M398" s="138"/>
    </row>
    <row r="399" spans="1:13" s="137" customFormat="1" ht="27" customHeight="1" x14ac:dyDescent="0.25">
      <c r="A399" s="136">
        <v>195</v>
      </c>
      <c r="B399" s="36" t="s">
        <v>638</v>
      </c>
      <c r="C399" s="36" t="s">
        <v>141</v>
      </c>
      <c r="D399" s="232" t="s">
        <v>150</v>
      </c>
      <c r="E399" s="208">
        <v>50</v>
      </c>
      <c r="F399" s="205" t="s">
        <v>80</v>
      </c>
      <c r="G399" s="226">
        <v>5072.51</v>
      </c>
      <c r="H399" s="226">
        <f t="shared" si="21"/>
        <v>253625.5</v>
      </c>
      <c r="I399" s="146" t="str">
        <f t="shared" si="22"/>
        <v>ЧУ "USM"</v>
      </c>
      <c r="J399" s="223" t="s">
        <v>735</v>
      </c>
      <c r="K399" s="135" t="s">
        <v>955</v>
      </c>
      <c r="L399" s="35" t="s">
        <v>956</v>
      </c>
      <c r="M399" s="138"/>
    </row>
    <row r="400" spans="1:13" s="137" customFormat="1" ht="27" customHeight="1" x14ac:dyDescent="0.25">
      <c r="A400" s="136">
        <v>196</v>
      </c>
      <c r="B400" s="36" t="s">
        <v>639</v>
      </c>
      <c r="C400" s="36" t="s">
        <v>141</v>
      </c>
      <c r="D400" s="232" t="s">
        <v>150</v>
      </c>
      <c r="E400" s="208">
        <v>126</v>
      </c>
      <c r="F400" s="205" t="s">
        <v>80</v>
      </c>
      <c r="G400" s="226">
        <v>6163.92</v>
      </c>
      <c r="H400" s="226">
        <f t="shared" si="21"/>
        <v>776653.92</v>
      </c>
      <c r="I400" s="146" t="str">
        <f t="shared" si="22"/>
        <v>ЧУ "USM"</v>
      </c>
      <c r="J400" s="223" t="s">
        <v>735</v>
      </c>
      <c r="K400" s="135" t="s">
        <v>955</v>
      </c>
      <c r="L400" s="35" t="s">
        <v>956</v>
      </c>
      <c r="M400" s="138"/>
    </row>
    <row r="401" spans="1:13" s="137" customFormat="1" ht="27" customHeight="1" x14ac:dyDescent="0.25">
      <c r="A401" s="136">
        <v>197</v>
      </c>
      <c r="B401" s="36" t="s">
        <v>640</v>
      </c>
      <c r="C401" s="36" t="s">
        <v>141</v>
      </c>
      <c r="D401" s="232" t="s">
        <v>150</v>
      </c>
      <c r="E401" s="208">
        <v>50</v>
      </c>
      <c r="F401" s="205" t="s">
        <v>109</v>
      </c>
      <c r="G401" s="226">
        <v>5537.36</v>
      </c>
      <c r="H401" s="226">
        <f t="shared" si="21"/>
        <v>276868</v>
      </c>
      <c r="I401" s="146" t="str">
        <f t="shared" si="22"/>
        <v>ЧУ "USM"</v>
      </c>
      <c r="J401" s="223" t="s">
        <v>735</v>
      </c>
      <c r="K401" s="135" t="s">
        <v>955</v>
      </c>
      <c r="L401" s="35" t="s">
        <v>956</v>
      </c>
      <c r="M401" s="138"/>
    </row>
    <row r="402" spans="1:13" s="137" customFormat="1" ht="27" customHeight="1" x14ac:dyDescent="0.25">
      <c r="A402" s="136">
        <v>198</v>
      </c>
      <c r="B402" s="36" t="s">
        <v>641</v>
      </c>
      <c r="C402" s="36" t="s">
        <v>141</v>
      </c>
      <c r="D402" s="232" t="s">
        <v>150</v>
      </c>
      <c r="E402" s="208">
        <v>100</v>
      </c>
      <c r="F402" s="205" t="s">
        <v>109</v>
      </c>
      <c r="G402" s="226">
        <v>7128.14</v>
      </c>
      <c r="H402" s="226">
        <f t="shared" si="21"/>
        <v>712814</v>
      </c>
      <c r="I402" s="146" t="str">
        <f t="shared" si="22"/>
        <v>ЧУ "USM"</v>
      </c>
      <c r="J402" s="223" t="s">
        <v>735</v>
      </c>
      <c r="K402" s="135" t="s">
        <v>955</v>
      </c>
      <c r="L402" s="35" t="s">
        <v>956</v>
      </c>
      <c r="M402" s="138"/>
    </row>
    <row r="403" spans="1:13" s="137" customFormat="1" ht="27" customHeight="1" x14ac:dyDescent="0.25">
      <c r="A403" s="136">
        <v>199</v>
      </c>
      <c r="B403" s="36" t="s">
        <v>642</v>
      </c>
      <c r="C403" s="36" t="s">
        <v>141</v>
      </c>
      <c r="D403" s="232" t="s">
        <v>150</v>
      </c>
      <c r="E403" s="208">
        <v>14</v>
      </c>
      <c r="F403" s="205" t="s">
        <v>80</v>
      </c>
      <c r="G403" s="226">
        <v>3369.29</v>
      </c>
      <c r="H403" s="226">
        <f t="shared" si="21"/>
        <v>47170.06</v>
      </c>
      <c r="I403" s="146" t="str">
        <f t="shared" si="22"/>
        <v>ЧУ "USM"</v>
      </c>
      <c r="J403" s="223" t="s">
        <v>735</v>
      </c>
      <c r="K403" s="135" t="s">
        <v>955</v>
      </c>
      <c r="L403" s="35" t="s">
        <v>956</v>
      </c>
      <c r="M403" s="138"/>
    </row>
    <row r="404" spans="1:13" s="137" customFormat="1" ht="27" customHeight="1" x14ac:dyDescent="0.25">
      <c r="A404" s="136">
        <v>200</v>
      </c>
      <c r="B404" s="241" t="s">
        <v>645</v>
      </c>
      <c r="C404" s="241" t="s">
        <v>141</v>
      </c>
      <c r="D404" s="242" t="s">
        <v>150</v>
      </c>
      <c r="E404" s="243">
        <v>24.4</v>
      </c>
      <c r="F404" s="244" t="s">
        <v>646</v>
      </c>
      <c r="G404" s="240">
        <v>8500</v>
      </c>
      <c r="H404" s="240">
        <f t="shared" si="21"/>
        <v>207400</v>
      </c>
      <c r="I404" s="242" t="str">
        <f t="shared" si="22"/>
        <v>ЧУ "USM"</v>
      </c>
      <c r="J404" s="245" t="s">
        <v>81</v>
      </c>
      <c r="K404" s="246" t="s">
        <v>513</v>
      </c>
      <c r="L404" s="247" t="s">
        <v>647</v>
      </c>
      <c r="M404" s="138"/>
    </row>
    <row r="405" spans="1:13" s="137" customFormat="1" ht="27" customHeight="1" x14ac:dyDescent="0.25">
      <c r="A405" s="136">
        <v>201</v>
      </c>
      <c r="B405" s="241" t="s">
        <v>648</v>
      </c>
      <c r="C405" s="241" t="s">
        <v>141</v>
      </c>
      <c r="D405" s="242" t="s">
        <v>150</v>
      </c>
      <c r="E405" s="248">
        <v>27.030999999999999</v>
      </c>
      <c r="F405" s="244" t="s">
        <v>646</v>
      </c>
      <c r="G405" s="240">
        <v>9749.99</v>
      </c>
      <c r="H405" s="240">
        <f t="shared" si="21"/>
        <v>263551.97969000001</v>
      </c>
      <c r="I405" s="242" t="str">
        <f t="shared" si="22"/>
        <v>ЧУ "USM"</v>
      </c>
      <c r="J405" s="245" t="s">
        <v>81</v>
      </c>
      <c r="K405" s="246" t="s">
        <v>513</v>
      </c>
      <c r="L405" s="247" t="s">
        <v>647</v>
      </c>
      <c r="M405" s="138"/>
    </row>
    <row r="406" spans="1:13" s="137" customFormat="1" ht="27" customHeight="1" x14ac:dyDescent="0.25">
      <c r="A406" s="136">
        <v>202</v>
      </c>
      <c r="B406" s="241" t="s">
        <v>649</v>
      </c>
      <c r="C406" s="241" t="s">
        <v>141</v>
      </c>
      <c r="D406" s="242" t="s">
        <v>150</v>
      </c>
      <c r="E406" s="240">
        <v>20</v>
      </c>
      <c r="F406" s="244" t="s">
        <v>80</v>
      </c>
      <c r="G406" s="240">
        <v>19827.349999999999</v>
      </c>
      <c r="H406" s="240">
        <f t="shared" si="21"/>
        <v>396547</v>
      </c>
      <c r="I406" s="242" t="str">
        <f t="shared" si="22"/>
        <v>ЧУ "USM"</v>
      </c>
      <c r="J406" s="245" t="s">
        <v>81</v>
      </c>
      <c r="K406" s="246" t="s">
        <v>513</v>
      </c>
      <c r="L406" s="247" t="s">
        <v>647</v>
      </c>
      <c r="M406" s="138"/>
    </row>
    <row r="407" spans="1:13" s="137" customFormat="1" ht="27" customHeight="1" x14ac:dyDescent="0.25">
      <c r="A407" s="136">
        <v>203</v>
      </c>
      <c r="B407" s="241" t="s">
        <v>652</v>
      </c>
      <c r="C407" s="241" t="s">
        <v>141</v>
      </c>
      <c r="D407" s="242" t="s">
        <v>150</v>
      </c>
      <c r="E407" s="240">
        <v>250</v>
      </c>
      <c r="F407" s="244" t="s">
        <v>36</v>
      </c>
      <c r="G407" s="240">
        <v>1363</v>
      </c>
      <c r="H407" s="240">
        <f t="shared" si="21"/>
        <v>340750</v>
      </c>
      <c r="I407" s="242" t="str">
        <f t="shared" si="22"/>
        <v>ЧУ "USM"</v>
      </c>
      <c r="J407" s="245" t="s">
        <v>81</v>
      </c>
      <c r="K407" s="246" t="s">
        <v>513</v>
      </c>
      <c r="L407" s="247" t="s">
        <v>1000</v>
      </c>
      <c r="M407" s="138"/>
    </row>
    <row r="408" spans="1:13" s="137" customFormat="1" ht="27" customHeight="1" x14ac:dyDescent="0.25">
      <c r="A408" s="136">
        <v>204</v>
      </c>
      <c r="B408" s="241" t="s">
        <v>654</v>
      </c>
      <c r="C408" s="241" t="s">
        <v>141</v>
      </c>
      <c r="D408" s="242" t="s">
        <v>150</v>
      </c>
      <c r="E408" s="240">
        <v>12</v>
      </c>
      <c r="F408" s="244" t="s">
        <v>80</v>
      </c>
      <c r="G408" s="240">
        <v>17142.86</v>
      </c>
      <c r="H408" s="240">
        <f t="shared" si="21"/>
        <v>205714.32</v>
      </c>
      <c r="I408" s="242" t="str">
        <f t="shared" si="22"/>
        <v>ЧУ "USM"</v>
      </c>
      <c r="J408" s="245" t="s">
        <v>81</v>
      </c>
      <c r="K408" s="246" t="s">
        <v>513</v>
      </c>
      <c r="L408" s="247" t="s">
        <v>653</v>
      </c>
      <c r="M408" s="138"/>
    </row>
    <row r="409" spans="1:13" s="137" customFormat="1" ht="27" customHeight="1" x14ac:dyDescent="0.25">
      <c r="A409" s="136">
        <v>205</v>
      </c>
      <c r="B409" s="241" t="s">
        <v>655</v>
      </c>
      <c r="C409" s="241" t="s">
        <v>141</v>
      </c>
      <c r="D409" s="242" t="s">
        <v>150</v>
      </c>
      <c r="E409" s="240">
        <v>8</v>
      </c>
      <c r="F409" s="244" t="s">
        <v>80</v>
      </c>
      <c r="G409" s="240">
        <v>1517.86</v>
      </c>
      <c r="H409" s="240">
        <f t="shared" si="21"/>
        <v>12142.88</v>
      </c>
      <c r="I409" s="242" t="str">
        <f t="shared" si="22"/>
        <v>ЧУ "USM"</v>
      </c>
      <c r="J409" s="245" t="s">
        <v>81</v>
      </c>
      <c r="K409" s="246" t="s">
        <v>513</v>
      </c>
      <c r="L409" s="247" t="s">
        <v>653</v>
      </c>
      <c r="M409" s="138"/>
    </row>
    <row r="410" spans="1:13" s="137" customFormat="1" ht="27" customHeight="1" x14ac:dyDescent="0.25">
      <c r="A410" s="136">
        <v>206</v>
      </c>
      <c r="B410" s="241" t="s">
        <v>670</v>
      </c>
      <c r="C410" s="241" t="s">
        <v>141</v>
      </c>
      <c r="D410" s="242" t="s">
        <v>150</v>
      </c>
      <c r="E410" s="240">
        <v>3</v>
      </c>
      <c r="F410" s="244" t="s">
        <v>36</v>
      </c>
      <c r="G410" s="240">
        <v>1250</v>
      </c>
      <c r="H410" s="240">
        <f t="shared" si="21"/>
        <v>3750</v>
      </c>
      <c r="I410" s="242" t="str">
        <f t="shared" si="22"/>
        <v>ЧУ "USM"</v>
      </c>
      <c r="J410" s="245" t="s">
        <v>81</v>
      </c>
      <c r="K410" s="246" t="s">
        <v>513</v>
      </c>
      <c r="L410" s="247" t="s">
        <v>653</v>
      </c>
      <c r="M410" s="138"/>
    </row>
    <row r="411" spans="1:13" s="137" customFormat="1" ht="27" customHeight="1" x14ac:dyDescent="0.25">
      <c r="A411" s="136">
        <v>207</v>
      </c>
      <c r="B411" s="241" t="s">
        <v>656</v>
      </c>
      <c r="C411" s="241" t="s">
        <v>141</v>
      </c>
      <c r="D411" s="242" t="s">
        <v>150</v>
      </c>
      <c r="E411" s="240">
        <v>2</v>
      </c>
      <c r="F411" s="244" t="s">
        <v>36</v>
      </c>
      <c r="G411" s="240">
        <v>5446.43</v>
      </c>
      <c r="H411" s="240">
        <f t="shared" si="21"/>
        <v>10892.86</v>
      </c>
      <c r="I411" s="242" t="str">
        <f t="shared" si="22"/>
        <v>ЧУ "USM"</v>
      </c>
      <c r="J411" s="245" t="s">
        <v>81</v>
      </c>
      <c r="K411" s="246" t="s">
        <v>513</v>
      </c>
      <c r="L411" s="247" t="s">
        <v>653</v>
      </c>
      <c r="M411" s="138"/>
    </row>
    <row r="412" spans="1:13" s="137" customFormat="1" ht="27" customHeight="1" x14ac:dyDescent="0.25">
      <c r="A412" s="136">
        <v>208</v>
      </c>
      <c r="B412" s="241" t="s">
        <v>730</v>
      </c>
      <c r="C412" s="241" t="s">
        <v>141</v>
      </c>
      <c r="D412" s="242" t="s">
        <v>150</v>
      </c>
      <c r="E412" s="240">
        <v>0.3</v>
      </c>
      <c r="F412" s="244" t="s">
        <v>36</v>
      </c>
      <c r="G412" s="240">
        <v>125000</v>
      </c>
      <c r="H412" s="240">
        <f t="shared" si="21"/>
        <v>37500</v>
      </c>
      <c r="I412" s="242" t="str">
        <f t="shared" si="22"/>
        <v>ЧУ "USM"</v>
      </c>
      <c r="J412" s="245" t="s">
        <v>81</v>
      </c>
      <c r="K412" s="246" t="s">
        <v>513</v>
      </c>
      <c r="L412" s="247" t="s">
        <v>653</v>
      </c>
      <c r="M412" s="138"/>
    </row>
    <row r="413" spans="1:13" s="137" customFormat="1" ht="27" customHeight="1" x14ac:dyDescent="0.25">
      <c r="A413" s="136">
        <v>209</v>
      </c>
      <c r="B413" s="241" t="s">
        <v>657</v>
      </c>
      <c r="C413" s="241" t="s">
        <v>141</v>
      </c>
      <c r="D413" s="242" t="s">
        <v>150</v>
      </c>
      <c r="E413" s="240">
        <v>1</v>
      </c>
      <c r="F413" s="244" t="s">
        <v>80</v>
      </c>
      <c r="G413" s="240">
        <v>19285.71</v>
      </c>
      <c r="H413" s="240">
        <f t="shared" si="21"/>
        <v>19285.71</v>
      </c>
      <c r="I413" s="242" t="str">
        <f t="shared" si="22"/>
        <v>ЧУ "USM"</v>
      </c>
      <c r="J413" s="245" t="s">
        <v>81</v>
      </c>
      <c r="K413" s="246" t="s">
        <v>513</v>
      </c>
      <c r="L413" s="247" t="s">
        <v>653</v>
      </c>
      <c r="M413" s="138"/>
    </row>
    <row r="414" spans="1:13" s="137" customFormat="1" ht="27" customHeight="1" x14ac:dyDescent="0.25">
      <c r="A414" s="136">
        <v>210</v>
      </c>
      <c r="B414" s="241" t="s">
        <v>658</v>
      </c>
      <c r="C414" s="241" t="s">
        <v>141</v>
      </c>
      <c r="D414" s="242" t="s">
        <v>150</v>
      </c>
      <c r="E414" s="240">
        <v>1</v>
      </c>
      <c r="F414" s="244" t="s">
        <v>80</v>
      </c>
      <c r="G414" s="240">
        <v>32142.86</v>
      </c>
      <c r="H414" s="240">
        <f t="shared" si="21"/>
        <v>32142.86</v>
      </c>
      <c r="I414" s="242" t="str">
        <f t="shared" si="22"/>
        <v>ЧУ "USM"</v>
      </c>
      <c r="J414" s="245" t="s">
        <v>81</v>
      </c>
      <c r="K414" s="246" t="s">
        <v>513</v>
      </c>
      <c r="L414" s="247" t="s">
        <v>653</v>
      </c>
      <c r="M414" s="138"/>
    </row>
    <row r="415" spans="1:13" s="137" customFormat="1" ht="27" customHeight="1" x14ac:dyDescent="0.25">
      <c r="A415" s="136">
        <v>211</v>
      </c>
      <c r="B415" s="241" t="s">
        <v>662</v>
      </c>
      <c r="C415" s="241" t="s">
        <v>141</v>
      </c>
      <c r="D415" s="242" t="s">
        <v>150</v>
      </c>
      <c r="E415" s="240">
        <v>1635</v>
      </c>
      <c r="F415" s="244" t="s">
        <v>80</v>
      </c>
      <c r="G415" s="240">
        <v>750</v>
      </c>
      <c r="H415" s="240">
        <f t="shared" si="21"/>
        <v>1226250</v>
      </c>
      <c r="I415" s="242" t="str">
        <f t="shared" si="22"/>
        <v>ЧУ "USM"</v>
      </c>
      <c r="J415" s="245" t="s">
        <v>751</v>
      </c>
      <c r="K415" s="246" t="s">
        <v>749</v>
      </c>
      <c r="L415" s="247" t="s">
        <v>750</v>
      </c>
      <c r="M415" s="138"/>
    </row>
    <row r="416" spans="1:13" s="137" customFormat="1" ht="27" customHeight="1" x14ac:dyDescent="0.25">
      <c r="A416" s="136">
        <v>212</v>
      </c>
      <c r="B416" s="241" t="s">
        <v>663</v>
      </c>
      <c r="C416" s="241" t="s">
        <v>141</v>
      </c>
      <c r="D416" s="242" t="s">
        <v>150</v>
      </c>
      <c r="E416" s="240">
        <v>1</v>
      </c>
      <c r="F416" s="244" t="s">
        <v>109</v>
      </c>
      <c r="G416" s="240">
        <v>5831200</v>
      </c>
      <c r="H416" s="240">
        <f t="shared" si="21"/>
        <v>5831200</v>
      </c>
      <c r="I416" s="242" t="str">
        <f t="shared" si="22"/>
        <v>ЧУ "USM"</v>
      </c>
      <c r="J416" s="245" t="s">
        <v>751</v>
      </c>
      <c r="K416" s="246" t="s">
        <v>749</v>
      </c>
      <c r="L416" s="247" t="s">
        <v>750</v>
      </c>
      <c r="M416" s="138"/>
    </row>
    <row r="417" spans="1:13" s="137" customFormat="1" ht="27" customHeight="1" x14ac:dyDescent="0.25">
      <c r="A417" s="136">
        <v>213</v>
      </c>
      <c r="B417" s="241" t="s">
        <v>664</v>
      </c>
      <c r="C417" s="241" t="s">
        <v>141</v>
      </c>
      <c r="D417" s="242" t="s">
        <v>150</v>
      </c>
      <c r="E417" s="240">
        <v>1</v>
      </c>
      <c r="F417" s="244" t="s">
        <v>109</v>
      </c>
      <c r="G417" s="240">
        <v>1124314</v>
      </c>
      <c r="H417" s="240">
        <f t="shared" si="21"/>
        <v>1124314</v>
      </c>
      <c r="I417" s="242" t="str">
        <f t="shared" si="22"/>
        <v>ЧУ "USM"</v>
      </c>
      <c r="J417" s="245" t="s">
        <v>751</v>
      </c>
      <c r="K417" s="246" t="s">
        <v>749</v>
      </c>
      <c r="L417" s="247" t="s">
        <v>750</v>
      </c>
      <c r="M417" s="138"/>
    </row>
    <row r="418" spans="1:13" s="137" customFormat="1" ht="27" customHeight="1" x14ac:dyDescent="0.25">
      <c r="A418" s="136">
        <v>214</v>
      </c>
      <c r="B418" s="241" t="s">
        <v>665</v>
      </c>
      <c r="C418" s="241" t="s">
        <v>141</v>
      </c>
      <c r="D418" s="242" t="s">
        <v>150</v>
      </c>
      <c r="E418" s="240">
        <v>1</v>
      </c>
      <c r="F418" s="244" t="s">
        <v>109</v>
      </c>
      <c r="G418" s="240">
        <v>472662</v>
      </c>
      <c r="H418" s="240">
        <f t="shared" si="21"/>
        <v>472662</v>
      </c>
      <c r="I418" s="242" t="str">
        <f t="shared" si="22"/>
        <v>ЧУ "USM"</v>
      </c>
      <c r="J418" s="245" t="s">
        <v>751</v>
      </c>
      <c r="K418" s="246" t="s">
        <v>749</v>
      </c>
      <c r="L418" s="247" t="s">
        <v>750</v>
      </c>
      <c r="M418" s="138"/>
    </row>
    <row r="419" spans="1:13" s="137" customFormat="1" ht="27" customHeight="1" x14ac:dyDescent="0.25">
      <c r="A419" s="136">
        <v>215</v>
      </c>
      <c r="B419" s="241" t="s">
        <v>666</v>
      </c>
      <c r="C419" s="241" t="s">
        <v>141</v>
      </c>
      <c r="D419" s="242" t="s">
        <v>150</v>
      </c>
      <c r="E419" s="240">
        <v>1</v>
      </c>
      <c r="F419" s="244" t="s">
        <v>109</v>
      </c>
      <c r="G419" s="240">
        <v>87000</v>
      </c>
      <c r="H419" s="240">
        <f t="shared" si="21"/>
        <v>87000</v>
      </c>
      <c r="I419" s="242" t="str">
        <f t="shared" si="22"/>
        <v>ЧУ "USM"</v>
      </c>
      <c r="J419" s="245" t="s">
        <v>751</v>
      </c>
      <c r="K419" s="246" t="s">
        <v>749</v>
      </c>
      <c r="L419" s="247" t="s">
        <v>661</v>
      </c>
      <c r="M419" s="138"/>
    </row>
    <row r="420" spans="1:13" s="137" customFormat="1" ht="27" customHeight="1" x14ac:dyDescent="0.25">
      <c r="A420" s="136">
        <v>216</v>
      </c>
      <c r="B420" s="241" t="s">
        <v>684</v>
      </c>
      <c r="C420" s="241" t="s">
        <v>141</v>
      </c>
      <c r="D420" s="242" t="s">
        <v>150</v>
      </c>
      <c r="E420" s="240">
        <v>1</v>
      </c>
      <c r="F420" s="244" t="s">
        <v>109</v>
      </c>
      <c r="G420" s="240">
        <v>1284168</v>
      </c>
      <c r="H420" s="240">
        <f t="shared" si="21"/>
        <v>1284168</v>
      </c>
      <c r="I420" s="242" t="str">
        <f t="shared" si="22"/>
        <v>ЧУ "USM"</v>
      </c>
      <c r="J420" s="251" t="s">
        <v>685</v>
      </c>
      <c r="K420" s="246" t="s">
        <v>513</v>
      </c>
      <c r="L420" s="247" t="s">
        <v>686</v>
      </c>
      <c r="M420" s="138"/>
    </row>
    <row r="421" spans="1:13" s="137" customFormat="1" ht="27" customHeight="1" x14ac:dyDescent="0.25">
      <c r="A421" s="136">
        <v>217</v>
      </c>
      <c r="B421" s="241" t="s">
        <v>708</v>
      </c>
      <c r="C421" s="241" t="s">
        <v>141</v>
      </c>
      <c r="D421" s="242" t="s">
        <v>150</v>
      </c>
      <c r="E421" s="240">
        <v>1232</v>
      </c>
      <c r="F421" s="244" t="s">
        <v>80</v>
      </c>
      <c r="G421" s="240">
        <v>6160.71</v>
      </c>
      <c r="H421" s="240">
        <f t="shared" si="21"/>
        <v>7589994.7199999997</v>
      </c>
      <c r="I421" s="242" t="str">
        <f t="shared" si="22"/>
        <v>ЧУ "USM"</v>
      </c>
      <c r="J421" s="245" t="s">
        <v>81</v>
      </c>
      <c r="K421" s="246">
        <v>43647</v>
      </c>
      <c r="L421" s="247" t="s">
        <v>709</v>
      </c>
      <c r="M421" s="138"/>
    </row>
    <row r="422" spans="1:13" s="137" customFormat="1" ht="27" customHeight="1" x14ac:dyDescent="0.25">
      <c r="A422" s="136">
        <v>218</v>
      </c>
      <c r="B422" s="241" t="s">
        <v>710</v>
      </c>
      <c r="C422" s="241" t="s">
        <v>141</v>
      </c>
      <c r="D422" s="242" t="s">
        <v>150</v>
      </c>
      <c r="E422" s="240">
        <v>48</v>
      </c>
      <c r="F422" s="244" t="s">
        <v>80</v>
      </c>
      <c r="G422" s="240">
        <v>4800</v>
      </c>
      <c r="H422" s="240">
        <f t="shared" si="21"/>
        <v>230400</v>
      </c>
      <c r="I422" s="242" t="str">
        <f t="shared" si="22"/>
        <v>ЧУ "USM"</v>
      </c>
      <c r="J422" s="245" t="s">
        <v>81</v>
      </c>
      <c r="K422" s="246">
        <v>43647</v>
      </c>
      <c r="L422" s="247" t="s">
        <v>709</v>
      </c>
      <c r="M422" s="138"/>
    </row>
    <row r="423" spans="1:13" s="137" customFormat="1" ht="46.5" customHeight="1" x14ac:dyDescent="0.25">
      <c r="A423" s="136">
        <v>219</v>
      </c>
      <c r="B423" s="241" t="s">
        <v>734</v>
      </c>
      <c r="C423" s="241" t="s">
        <v>141</v>
      </c>
      <c r="D423" s="242" t="s">
        <v>150</v>
      </c>
      <c r="E423" s="240">
        <v>10</v>
      </c>
      <c r="F423" s="244" t="s">
        <v>109</v>
      </c>
      <c r="G423" s="240"/>
      <c r="H423" s="240">
        <f t="shared" si="21"/>
        <v>0</v>
      </c>
      <c r="I423" s="242" t="str">
        <f t="shared" si="22"/>
        <v>ЧУ "USM"</v>
      </c>
      <c r="J423" s="245" t="s">
        <v>735</v>
      </c>
      <c r="K423" s="246" t="s">
        <v>242</v>
      </c>
      <c r="L423" s="247" t="s">
        <v>799</v>
      </c>
      <c r="M423" s="138"/>
    </row>
    <row r="424" spans="1:13" s="137" customFormat="1" ht="27" customHeight="1" x14ac:dyDescent="0.25">
      <c r="A424" s="136">
        <v>220</v>
      </c>
      <c r="B424" s="241" t="s">
        <v>737</v>
      </c>
      <c r="C424" s="241" t="s">
        <v>141</v>
      </c>
      <c r="D424" s="242" t="s">
        <v>150</v>
      </c>
      <c r="E424" s="240">
        <v>7</v>
      </c>
      <c r="F424" s="244" t="s">
        <v>80</v>
      </c>
      <c r="G424" s="240"/>
      <c r="H424" s="240">
        <f t="shared" si="21"/>
        <v>0</v>
      </c>
      <c r="I424" s="242" t="str">
        <f t="shared" si="22"/>
        <v>ЧУ "USM"</v>
      </c>
      <c r="J424" s="245" t="s">
        <v>735</v>
      </c>
      <c r="K424" s="246" t="s">
        <v>242</v>
      </c>
      <c r="L424" s="247" t="s">
        <v>800</v>
      </c>
      <c r="M424" s="138"/>
    </row>
    <row r="425" spans="1:13" s="137" customFormat="1" ht="27" customHeight="1" x14ac:dyDescent="0.25">
      <c r="A425" s="136">
        <v>221</v>
      </c>
      <c r="B425" s="241" t="s">
        <v>740</v>
      </c>
      <c r="C425" s="241" t="s">
        <v>141</v>
      </c>
      <c r="D425" s="242" t="s">
        <v>150</v>
      </c>
      <c r="E425" s="240">
        <v>105</v>
      </c>
      <c r="F425" s="244" t="s">
        <v>109</v>
      </c>
      <c r="G425" s="240"/>
      <c r="H425" s="240">
        <f t="shared" si="21"/>
        <v>0</v>
      </c>
      <c r="I425" s="242" t="str">
        <f t="shared" si="22"/>
        <v>ЧУ "USM"</v>
      </c>
      <c r="J425" s="245" t="s">
        <v>735</v>
      </c>
      <c r="K425" s="246" t="s">
        <v>242</v>
      </c>
      <c r="L425" s="247" t="s">
        <v>817</v>
      </c>
      <c r="M425" s="138"/>
    </row>
    <row r="426" spans="1:13" s="137" customFormat="1" ht="27" customHeight="1" x14ac:dyDescent="0.25">
      <c r="A426" s="136">
        <v>222</v>
      </c>
      <c r="B426" s="241" t="s">
        <v>738</v>
      </c>
      <c r="C426" s="241" t="s">
        <v>141</v>
      </c>
      <c r="D426" s="242" t="s">
        <v>150</v>
      </c>
      <c r="E426" s="240">
        <v>260</v>
      </c>
      <c r="F426" s="244" t="s">
        <v>109</v>
      </c>
      <c r="G426" s="240"/>
      <c r="H426" s="240">
        <f t="shared" si="21"/>
        <v>0</v>
      </c>
      <c r="I426" s="242" t="str">
        <f t="shared" si="22"/>
        <v>ЧУ "USM"</v>
      </c>
      <c r="J426" s="245" t="s">
        <v>735</v>
      </c>
      <c r="K426" s="246" t="s">
        <v>818</v>
      </c>
      <c r="L426" s="247" t="s">
        <v>817</v>
      </c>
      <c r="M426" s="138"/>
    </row>
    <row r="427" spans="1:13" s="137" customFormat="1" ht="27" customHeight="1" x14ac:dyDescent="0.25">
      <c r="A427" s="136">
        <v>223</v>
      </c>
      <c r="B427" s="241" t="s">
        <v>741</v>
      </c>
      <c r="C427" s="241" t="s">
        <v>141</v>
      </c>
      <c r="D427" s="242" t="s">
        <v>150</v>
      </c>
      <c r="E427" s="240">
        <v>61</v>
      </c>
      <c r="F427" s="244" t="s">
        <v>80</v>
      </c>
      <c r="G427" s="240">
        <v>23500</v>
      </c>
      <c r="H427" s="240">
        <f t="shared" si="21"/>
        <v>1433500</v>
      </c>
      <c r="I427" s="242" t="str">
        <f t="shared" si="22"/>
        <v>ЧУ "USM"</v>
      </c>
      <c r="J427" s="245" t="s">
        <v>735</v>
      </c>
      <c r="K427" s="246" t="s">
        <v>923</v>
      </c>
      <c r="L427" s="247" t="s">
        <v>924</v>
      </c>
      <c r="M427" s="138"/>
    </row>
    <row r="428" spans="1:13" s="137" customFormat="1" ht="27" customHeight="1" x14ac:dyDescent="0.25">
      <c r="A428" s="136">
        <v>224</v>
      </c>
      <c r="B428" s="241" t="s">
        <v>742</v>
      </c>
      <c r="C428" s="241" t="s">
        <v>141</v>
      </c>
      <c r="D428" s="242" t="s">
        <v>150</v>
      </c>
      <c r="E428" s="240">
        <v>1</v>
      </c>
      <c r="F428" s="244" t="s">
        <v>109</v>
      </c>
      <c r="G428" s="240">
        <v>35000</v>
      </c>
      <c r="H428" s="240">
        <f t="shared" si="21"/>
        <v>35000</v>
      </c>
      <c r="I428" s="242" t="str">
        <f t="shared" si="22"/>
        <v>ЧУ "USM"</v>
      </c>
      <c r="J428" s="245" t="s">
        <v>735</v>
      </c>
      <c r="K428" s="246" t="s">
        <v>242</v>
      </c>
      <c r="L428" s="247" t="s">
        <v>736</v>
      </c>
      <c r="M428" s="138"/>
    </row>
    <row r="429" spans="1:13" s="137" customFormat="1" ht="27" customHeight="1" x14ac:dyDescent="0.25">
      <c r="A429" s="136">
        <v>225</v>
      </c>
      <c r="B429" s="241" t="s">
        <v>108</v>
      </c>
      <c r="C429" s="241" t="s">
        <v>141</v>
      </c>
      <c r="D429" s="242" t="s">
        <v>150</v>
      </c>
      <c r="E429" s="240">
        <v>1</v>
      </c>
      <c r="F429" s="244" t="s">
        <v>109</v>
      </c>
      <c r="G429" s="240">
        <v>2715450</v>
      </c>
      <c r="H429" s="240">
        <f t="shared" si="21"/>
        <v>2715450</v>
      </c>
      <c r="I429" s="242" t="str">
        <f t="shared" si="22"/>
        <v>ЧУ "USM"</v>
      </c>
      <c r="J429" s="245" t="s">
        <v>735</v>
      </c>
      <c r="K429" s="246" t="s">
        <v>242</v>
      </c>
      <c r="L429" s="247" t="s">
        <v>747</v>
      </c>
      <c r="M429" s="138"/>
    </row>
    <row r="430" spans="1:13" s="137" customFormat="1" ht="27" customHeight="1" x14ac:dyDescent="0.25">
      <c r="A430" s="136">
        <v>226</v>
      </c>
      <c r="B430" s="241" t="s">
        <v>770</v>
      </c>
      <c r="C430" s="241" t="s">
        <v>141</v>
      </c>
      <c r="D430" s="242" t="s">
        <v>15</v>
      </c>
      <c r="E430" s="240">
        <v>2</v>
      </c>
      <c r="F430" s="244" t="s">
        <v>109</v>
      </c>
      <c r="G430" s="240"/>
      <c r="H430" s="240">
        <f t="shared" ref="H430:H451" si="23">E430*G430</f>
        <v>0</v>
      </c>
      <c r="I430" s="242" t="str">
        <f t="shared" si="22"/>
        <v>ЧУ "USM"</v>
      </c>
      <c r="J430" s="245" t="s">
        <v>735</v>
      </c>
      <c r="K430" s="246" t="s">
        <v>771</v>
      </c>
      <c r="L430" s="247" t="s">
        <v>837</v>
      </c>
      <c r="M430" s="138"/>
    </row>
    <row r="431" spans="1:13" s="137" customFormat="1" ht="27" customHeight="1" x14ac:dyDescent="0.25">
      <c r="A431" s="136">
        <v>227</v>
      </c>
      <c r="B431" s="241" t="s">
        <v>777</v>
      </c>
      <c r="C431" s="241" t="s">
        <v>141</v>
      </c>
      <c r="D431" s="242" t="s">
        <v>15</v>
      </c>
      <c r="E431" s="240">
        <v>1</v>
      </c>
      <c r="F431" s="244" t="s">
        <v>109</v>
      </c>
      <c r="G431" s="240">
        <v>1158323</v>
      </c>
      <c r="H431" s="240">
        <f t="shared" si="23"/>
        <v>1158323</v>
      </c>
      <c r="I431" s="242" t="str">
        <f t="shared" si="22"/>
        <v>ЧУ "USM"</v>
      </c>
      <c r="J431" s="245" t="s">
        <v>735</v>
      </c>
      <c r="K431" s="246" t="s">
        <v>771</v>
      </c>
      <c r="L431" s="247" t="s">
        <v>778</v>
      </c>
      <c r="M431" s="138"/>
    </row>
    <row r="432" spans="1:13" s="137" customFormat="1" ht="31.5" customHeight="1" x14ac:dyDescent="0.25">
      <c r="A432" s="136">
        <v>228</v>
      </c>
      <c r="B432" s="241" t="s">
        <v>782</v>
      </c>
      <c r="C432" s="241" t="s">
        <v>141</v>
      </c>
      <c r="D432" s="242" t="s">
        <v>783</v>
      </c>
      <c r="E432" s="240">
        <v>6984</v>
      </c>
      <c r="F432" s="244" t="s">
        <v>53</v>
      </c>
      <c r="G432" s="240">
        <v>218.36</v>
      </c>
      <c r="H432" s="240">
        <f t="shared" si="23"/>
        <v>1525026.24</v>
      </c>
      <c r="I432" s="242" t="str">
        <f t="shared" si="22"/>
        <v>ЧУ "USM"</v>
      </c>
      <c r="J432" s="245" t="s">
        <v>735</v>
      </c>
      <c r="K432" s="246" t="s">
        <v>771</v>
      </c>
      <c r="L432" s="247" t="s">
        <v>784</v>
      </c>
      <c r="M432" s="138"/>
    </row>
    <row r="433" spans="1:13" s="137" customFormat="1" ht="31.5" customHeight="1" x14ac:dyDescent="0.25">
      <c r="A433" s="136">
        <v>229</v>
      </c>
      <c r="B433" s="241" t="s">
        <v>788</v>
      </c>
      <c r="C433" s="241" t="s">
        <v>141</v>
      </c>
      <c r="D433" s="242" t="s">
        <v>15</v>
      </c>
      <c r="E433" s="240">
        <v>1</v>
      </c>
      <c r="F433" s="244" t="s">
        <v>109</v>
      </c>
      <c r="G433" s="240">
        <v>761570</v>
      </c>
      <c r="H433" s="240">
        <f t="shared" si="23"/>
        <v>761570</v>
      </c>
      <c r="I433" s="242" t="str">
        <f t="shared" si="22"/>
        <v>ЧУ "USM"</v>
      </c>
      <c r="J433" s="245" t="s">
        <v>735</v>
      </c>
      <c r="K433" s="246" t="s">
        <v>771</v>
      </c>
      <c r="L433" s="247" t="s">
        <v>784</v>
      </c>
      <c r="M433" s="138"/>
    </row>
    <row r="434" spans="1:13" s="137" customFormat="1" ht="121.5" customHeight="1" x14ac:dyDescent="0.25">
      <c r="A434" s="136">
        <v>230</v>
      </c>
      <c r="B434" s="241" t="s">
        <v>789</v>
      </c>
      <c r="C434" s="241" t="s">
        <v>141</v>
      </c>
      <c r="D434" s="242" t="s">
        <v>783</v>
      </c>
      <c r="E434" s="240">
        <v>7</v>
      </c>
      <c r="F434" s="244" t="s">
        <v>80</v>
      </c>
      <c r="G434" s="240">
        <v>115223.22</v>
      </c>
      <c r="H434" s="240">
        <f t="shared" si="23"/>
        <v>806562.54</v>
      </c>
      <c r="I434" s="242" t="str">
        <f t="shared" si="22"/>
        <v>ЧУ "USM"</v>
      </c>
      <c r="J434" s="245" t="s">
        <v>735</v>
      </c>
      <c r="K434" s="246" t="s">
        <v>1146</v>
      </c>
      <c r="L434" s="247" t="s">
        <v>1147</v>
      </c>
      <c r="M434" s="138"/>
    </row>
    <row r="435" spans="1:13" s="137" customFormat="1" ht="66" customHeight="1" x14ac:dyDescent="0.25">
      <c r="A435" s="136">
        <v>231</v>
      </c>
      <c r="B435" s="241" t="s">
        <v>790</v>
      </c>
      <c r="C435" s="241" t="s">
        <v>141</v>
      </c>
      <c r="D435" s="242" t="s">
        <v>783</v>
      </c>
      <c r="E435" s="240">
        <v>10</v>
      </c>
      <c r="F435" s="244" t="s">
        <v>80</v>
      </c>
      <c r="G435" s="240"/>
      <c r="H435" s="240">
        <f t="shared" si="23"/>
        <v>0</v>
      </c>
      <c r="I435" s="242" t="str">
        <f t="shared" si="22"/>
        <v>ЧУ "USM"</v>
      </c>
      <c r="J435" s="245" t="s">
        <v>735</v>
      </c>
      <c r="K435" s="246" t="s">
        <v>923</v>
      </c>
      <c r="L435" s="247" t="s">
        <v>1087</v>
      </c>
      <c r="M435" s="138"/>
    </row>
    <row r="436" spans="1:13" s="137" customFormat="1" ht="31.5" customHeight="1" x14ac:dyDescent="0.25">
      <c r="A436" s="136">
        <v>232</v>
      </c>
      <c r="B436" s="241" t="s">
        <v>791</v>
      </c>
      <c r="C436" s="241" t="s">
        <v>141</v>
      </c>
      <c r="D436" s="242" t="s">
        <v>783</v>
      </c>
      <c r="E436" s="240">
        <v>5</v>
      </c>
      <c r="F436" s="244" t="s">
        <v>80</v>
      </c>
      <c r="G436" s="240"/>
      <c r="H436" s="240">
        <f t="shared" si="23"/>
        <v>0</v>
      </c>
      <c r="I436" s="242" t="str">
        <f t="shared" si="22"/>
        <v>ЧУ "USM"</v>
      </c>
      <c r="J436" s="245" t="s">
        <v>735</v>
      </c>
      <c r="K436" s="246" t="s">
        <v>923</v>
      </c>
      <c r="L436" s="247" t="s">
        <v>1087</v>
      </c>
      <c r="M436" s="138"/>
    </row>
    <row r="437" spans="1:13" s="137" customFormat="1" ht="35.25" customHeight="1" x14ac:dyDescent="0.25">
      <c r="A437" s="136">
        <v>233</v>
      </c>
      <c r="B437" s="241" t="s">
        <v>792</v>
      </c>
      <c r="C437" s="241" t="s">
        <v>141</v>
      </c>
      <c r="D437" s="242" t="s">
        <v>783</v>
      </c>
      <c r="E437" s="240">
        <v>10</v>
      </c>
      <c r="F437" s="244" t="s">
        <v>80</v>
      </c>
      <c r="G437" s="240"/>
      <c r="H437" s="240">
        <f t="shared" si="23"/>
        <v>0</v>
      </c>
      <c r="I437" s="242" t="str">
        <f t="shared" si="22"/>
        <v>ЧУ "USM"</v>
      </c>
      <c r="J437" s="245" t="s">
        <v>735</v>
      </c>
      <c r="K437" s="246" t="s">
        <v>923</v>
      </c>
      <c r="L437" s="247" t="s">
        <v>1087</v>
      </c>
      <c r="M437" s="138"/>
    </row>
    <row r="438" spans="1:13" s="137" customFormat="1" ht="35.25" customHeight="1" x14ac:dyDescent="0.25">
      <c r="A438" s="136">
        <v>234</v>
      </c>
      <c r="B438" s="241" t="s">
        <v>438</v>
      </c>
      <c r="C438" s="241" t="s">
        <v>141</v>
      </c>
      <c r="D438" s="242" t="s">
        <v>783</v>
      </c>
      <c r="E438" s="240">
        <v>1</v>
      </c>
      <c r="F438" s="244" t="s">
        <v>109</v>
      </c>
      <c r="G438" s="240">
        <v>1083667</v>
      </c>
      <c r="H438" s="240">
        <f t="shared" si="23"/>
        <v>1083667</v>
      </c>
      <c r="I438" s="242" t="str">
        <f t="shared" si="22"/>
        <v>ЧУ "USM"</v>
      </c>
      <c r="J438" s="245" t="s">
        <v>735</v>
      </c>
      <c r="K438" s="246" t="s">
        <v>771</v>
      </c>
      <c r="L438" s="247" t="s">
        <v>793</v>
      </c>
      <c r="M438" s="138"/>
    </row>
    <row r="439" spans="1:13" s="137" customFormat="1" ht="35.25" customHeight="1" x14ac:dyDescent="0.25">
      <c r="A439" s="136">
        <v>235</v>
      </c>
      <c r="B439" s="241" t="s">
        <v>684</v>
      </c>
      <c r="C439" s="241" t="s">
        <v>141</v>
      </c>
      <c r="D439" s="242" t="s">
        <v>783</v>
      </c>
      <c r="E439" s="240">
        <v>1</v>
      </c>
      <c r="F439" s="244" t="s">
        <v>109</v>
      </c>
      <c r="G439" s="240">
        <v>1785000</v>
      </c>
      <c r="H439" s="240">
        <f t="shared" si="23"/>
        <v>1785000</v>
      </c>
      <c r="I439" s="242" t="str">
        <f t="shared" si="22"/>
        <v>ЧУ "USM"</v>
      </c>
      <c r="J439" s="245" t="s">
        <v>735</v>
      </c>
      <c r="K439" s="246" t="s">
        <v>771</v>
      </c>
      <c r="L439" s="247" t="s">
        <v>794</v>
      </c>
      <c r="M439" s="138"/>
    </row>
    <row r="440" spans="1:13" s="137" customFormat="1" ht="35.25" customHeight="1" x14ac:dyDescent="0.25">
      <c r="A440" s="136">
        <v>236</v>
      </c>
      <c r="B440" s="241" t="s">
        <v>797</v>
      </c>
      <c r="C440" s="241" t="s">
        <v>141</v>
      </c>
      <c r="D440" s="242" t="s">
        <v>783</v>
      </c>
      <c r="E440" s="240">
        <v>1</v>
      </c>
      <c r="F440" s="244" t="s">
        <v>80</v>
      </c>
      <c r="G440" s="240">
        <v>235400</v>
      </c>
      <c r="H440" s="240">
        <f t="shared" si="23"/>
        <v>235400</v>
      </c>
      <c r="I440" s="242" t="str">
        <f t="shared" si="22"/>
        <v>ЧУ "USM"</v>
      </c>
      <c r="J440" s="245" t="s">
        <v>735</v>
      </c>
      <c r="K440" s="246" t="s">
        <v>923</v>
      </c>
      <c r="L440" s="247" t="s">
        <v>967</v>
      </c>
      <c r="M440" s="138"/>
    </row>
    <row r="441" spans="1:13" s="137" customFormat="1" ht="35.25" customHeight="1" x14ac:dyDescent="0.25">
      <c r="A441" s="136">
        <v>237</v>
      </c>
      <c r="B441" s="241" t="s">
        <v>798</v>
      </c>
      <c r="C441" s="241" t="s">
        <v>141</v>
      </c>
      <c r="D441" s="242" t="s">
        <v>783</v>
      </c>
      <c r="E441" s="240">
        <v>1</v>
      </c>
      <c r="F441" s="244" t="s">
        <v>80</v>
      </c>
      <c r="G441" s="240">
        <v>235400</v>
      </c>
      <c r="H441" s="240">
        <f t="shared" si="23"/>
        <v>235400</v>
      </c>
      <c r="I441" s="242" t="str">
        <f t="shared" si="22"/>
        <v>ЧУ "USM"</v>
      </c>
      <c r="J441" s="245" t="s">
        <v>735</v>
      </c>
      <c r="K441" s="246" t="s">
        <v>923</v>
      </c>
      <c r="L441" s="247" t="s">
        <v>967</v>
      </c>
      <c r="M441" s="138"/>
    </row>
    <row r="442" spans="1:13" s="137" customFormat="1" ht="35.25" customHeight="1" x14ac:dyDescent="0.25">
      <c r="A442" s="136">
        <v>238</v>
      </c>
      <c r="B442" s="241" t="s">
        <v>805</v>
      </c>
      <c r="C442" s="241" t="s">
        <v>141</v>
      </c>
      <c r="D442" s="242" t="s">
        <v>783</v>
      </c>
      <c r="E442" s="240">
        <v>2</v>
      </c>
      <c r="F442" s="244" t="s">
        <v>109</v>
      </c>
      <c r="G442" s="240">
        <v>35800</v>
      </c>
      <c r="H442" s="240">
        <f t="shared" si="23"/>
        <v>71600</v>
      </c>
      <c r="I442" s="242" t="str">
        <f t="shared" si="22"/>
        <v>ЧУ "USM"</v>
      </c>
      <c r="J442" s="245" t="s">
        <v>735</v>
      </c>
      <c r="K442" s="246" t="s">
        <v>771</v>
      </c>
      <c r="L442" s="247" t="s">
        <v>887</v>
      </c>
      <c r="M442" s="138"/>
    </row>
    <row r="443" spans="1:13" s="137" customFormat="1" ht="35.25" customHeight="1" x14ac:dyDescent="0.25">
      <c r="A443" s="136">
        <v>239</v>
      </c>
      <c r="B443" s="241" t="s">
        <v>806</v>
      </c>
      <c r="C443" s="241" t="s">
        <v>141</v>
      </c>
      <c r="D443" s="242" t="s">
        <v>783</v>
      </c>
      <c r="E443" s="240">
        <v>1</v>
      </c>
      <c r="F443" s="244" t="s">
        <v>109</v>
      </c>
      <c r="G443" s="240">
        <v>1561160</v>
      </c>
      <c r="H443" s="240">
        <f t="shared" si="23"/>
        <v>1561160</v>
      </c>
      <c r="I443" s="242" t="str">
        <f t="shared" si="22"/>
        <v>ЧУ "USM"</v>
      </c>
      <c r="J443" s="245" t="s">
        <v>735</v>
      </c>
      <c r="K443" s="246" t="s">
        <v>771</v>
      </c>
      <c r="L443" s="247" t="s">
        <v>807</v>
      </c>
      <c r="M443" s="138"/>
    </row>
    <row r="444" spans="1:13" s="137" customFormat="1" ht="35.25" customHeight="1" x14ac:dyDescent="0.25">
      <c r="A444" s="136">
        <v>240</v>
      </c>
      <c r="B444" s="241" t="s">
        <v>825</v>
      </c>
      <c r="C444" s="241" t="s">
        <v>141</v>
      </c>
      <c r="D444" s="242" t="s">
        <v>783</v>
      </c>
      <c r="E444" s="240">
        <v>1</v>
      </c>
      <c r="F444" s="244" t="s">
        <v>109</v>
      </c>
      <c r="G444" s="240">
        <v>1393525</v>
      </c>
      <c r="H444" s="240">
        <f t="shared" si="23"/>
        <v>1393525</v>
      </c>
      <c r="I444" s="242" t="str">
        <f t="shared" si="22"/>
        <v>ЧУ "USM"</v>
      </c>
      <c r="J444" s="245" t="s">
        <v>735</v>
      </c>
      <c r="K444" s="246" t="s">
        <v>771</v>
      </c>
      <c r="L444" s="247" t="s">
        <v>826</v>
      </c>
      <c r="M444" s="138"/>
    </row>
    <row r="445" spans="1:13" s="137" customFormat="1" ht="35.25" customHeight="1" x14ac:dyDescent="0.25">
      <c r="A445" s="136">
        <v>241</v>
      </c>
      <c r="B445" s="241" t="s">
        <v>831</v>
      </c>
      <c r="C445" s="241" t="s">
        <v>141</v>
      </c>
      <c r="D445" s="242" t="s">
        <v>783</v>
      </c>
      <c r="E445" s="240">
        <v>412</v>
      </c>
      <c r="F445" s="244" t="s">
        <v>80</v>
      </c>
      <c r="G445" s="240">
        <v>3181.36</v>
      </c>
      <c r="H445" s="240">
        <f t="shared" si="23"/>
        <v>1310720.32</v>
      </c>
      <c r="I445" s="242" t="str">
        <f t="shared" si="22"/>
        <v>ЧУ "USM"</v>
      </c>
      <c r="J445" s="245" t="s">
        <v>735</v>
      </c>
      <c r="K445" s="246" t="s">
        <v>828</v>
      </c>
      <c r="L445" s="247" t="s">
        <v>833</v>
      </c>
      <c r="M445" s="138"/>
    </row>
    <row r="446" spans="1:13" s="137" customFormat="1" ht="35.25" customHeight="1" x14ac:dyDescent="0.25">
      <c r="A446" s="136">
        <v>242</v>
      </c>
      <c r="B446" s="241" t="s">
        <v>838</v>
      </c>
      <c r="C446" s="241" t="s">
        <v>141</v>
      </c>
      <c r="D446" s="242" t="s">
        <v>783</v>
      </c>
      <c r="E446" s="240">
        <v>1</v>
      </c>
      <c r="F446" s="244" t="s">
        <v>109</v>
      </c>
      <c r="G446" s="240">
        <v>10233236</v>
      </c>
      <c r="H446" s="240">
        <f t="shared" si="23"/>
        <v>10233236</v>
      </c>
      <c r="I446" s="242" t="str">
        <f t="shared" si="22"/>
        <v>ЧУ "USM"</v>
      </c>
      <c r="J446" s="245" t="s">
        <v>735</v>
      </c>
      <c r="K446" s="246" t="s">
        <v>828</v>
      </c>
      <c r="L446" s="247" t="s">
        <v>839</v>
      </c>
      <c r="M446" s="138"/>
    </row>
    <row r="447" spans="1:13" s="137" customFormat="1" ht="35.25" customHeight="1" x14ac:dyDescent="0.25">
      <c r="A447" s="136">
        <v>243</v>
      </c>
      <c r="B447" s="241" t="s">
        <v>852</v>
      </c>
      <c r="C447" s="241" t="s">
        <v>141</v>
      </c>
      <c r="D447" s="242" t="s">
        <v>783</v>
      </c>
      <c r="E447" s="240">
        <v>4</v>
      </c>
      <c r="F447" s="244" t="s">
        <v>80</v>
      </c>
      <c r="G447" s="240">
        <v>19000</v>
      </c>
      <c r="H447" s="240">
        <f t="shared" si="23"/>
        <v>76000</v>
      </c>
      <c r="I447" s="242" t="str">
        <f t="shared" si="22"/>
        <v>ЧУ "USM"</v>
      </c>
      <c r="J447" s="245" t="s">
        <v>735</v>
      </c>
      <c r="K447" s="246" t="s">
        <v>828</v>
      </c>
      <c r="L447" s="247" t="s">
        <v>853</v>
      </c>
      <c r="M447" s="138"/>
    </row>
    <row r="448" spans="1:13" s="137" customFormat="1" ht="35.25" customHeight="1" x14ac:dyDescent="0.25">
      <c r="A448" s="136">
        <v>244</v>
      </c>
      <c r="B448" s="241" t="s">
        <v>854</v>
      </c>
      <c r="C448" s="241" t="s">
        <v>141</v>
      </c>
      <c r="D448" s="242" t="s">
        <v>783</v>
      </c>
      <c r="E448" s="240">
        <v>10</v>
      </c>
      <c r="F448" s="244" t="s">
        <v>80</v>
      </c>
      <c r="G448" s="240">
        <v>5000</v>
      </c>
      <c r="H448" s="240">
        <f t="shared" si="23"/>
        <v>50000</v>
      </c>
      <c r="I448" s="242" t="str">
        <f t="shared" si="22"/>
        <v>ЧУ "USM"</v>
      </c>
      <c r="J448" s="245" t="s">
        <v>735</v>
      </c>
      <c r="K448" s="246" t="s">
        <v>828</v>
      </c>
      <c r="L448" s="247" t="s">
        <v>853</v>
      </c>
      <c r="M448" s="138"/>
    </row>
    <row r="449" spans="1:13" s="137" customFormat="1" ht="35.25" customHeight="1" x14ac:dyDescent="0.25">
      <c r="A449" s="136">
        <v>245</v>
      </c>
      <c r="B449" s="241" t="s">
        <v>855</v>
      </c>
      <c r="C449" s="241" t="s">
        <v>141</v>
      </c>
      <c r="D449" s="242" t="s">
        <v>783</v>
      </c>
      <c r="E449" s="240">
        <v>30</v>
      </c>
      <c r="F449" s="244" t="s">
        <v>80</v>
      </c>
      <c r="G449" s="240">
        <v>2800</v>
      </c>
      <c r="H449" s="240">
        <f t="shared" si="23"/>
        <v>84000</v>
      </c>
      <c r="I449" s="242" t="str">
        <f t="shared" si="22"/>
        <v>ЧУ "USM"</v>
      </c>
      <c r="J449" s="245" t="s">
        <v>735</v>
      </c>
      <c r="K449" s="246" t="s">
        <v>828</v>
      </c>
      <c r="L449" s="247" t="s">
        <v>853</v>
      </c>
      <c r="M449" s="138"/>
    </row>
    <row r="450" spans="1:13" s="137" customFormat="1" ht="35.25" customHeight="1" x14ac:dyDescent="0.25">
      <c r="A450" s="136">
        <v>246</v>
      </c>
      <c r="B450" s="241" t="s">
        <v>1033</v>
      </c>
      <c r="C450" s="241" t="s">
        <v>141</v>
      </c>
      <c r="D450" s="242" t="s">
        <v>783</v>
      </c>
      <c r="E450" s="240">
        <v>4</v>
      </c>
      <c r="F450" s="244" t="s">
        <v>80</v>
      </c>
      <c r="G450" s="240">
        <v>87232.25</v>
      </c>
      <c r="H450" s="240">
        <f t="shared" si="23"/>
        <v>348929</v>
      </c>
      <c r="I450" s="242" t="str">
        <f t="shared" si="22"/>
        <v>ЧУ "USM"</v>
      </c>
      <c r="J450" s="245" t="s">
        <v>735</v>
      </c>
      <c r="K450" s="246" t="s">
        <v>925</v>
      </c>
      <c r="L450" s="247" t="s">
        <v>1054</v>
      </c>
      <c r="M450" s="138"/>
    </row>
    <row r="451" spans="1:13" s="137" customFormat="1" ht="35.25" customHeight="1" x14ac:dyDescent="0.25">
      <c r="A451" s="136">
        <v>247</v>
      </c>
      <c r="B451" s="241" t="s">
        <v>858</v>
      </c>
      <c r="C451" s="241" t="s">
        <v>141</v>
      </c>
      <c r="D451" s="242" t="s">
        <v>783</v>
      </c>
      <c r="E451" s="240">
        <v>10</v>
      </c>
      <c r="F451" s="244" t="s">
        <v>80</v>
      </c>
      <c r="G451" s="240">
        <v>67500</v>
      </c>
      <c r="H451" s="240">
        <f t="shared" si="23"/>
        <v>675000</v>
      </c>
      <c r="I451" s="242" t="str">
        <f t="shared" ref="I451:I514" si="24">$I$613</f>
        <v>ЧУ "USM"</v>
      </c>
      <c r="J451" s="245" t="s">
        <v>735</v>
      </c>
      <c r="K451" s="246" t="s">
        <v>925</v>
      </c>
      <c r="L451" s="247" t="s">
        <v>926</v>
      </c>
      <c r="M451" s="138"/>
    </row>
    <row r="452" spans="1:13" s="137" customFormat="1" ht="35.25" customHeight="1" x14ac:dyDescent="0.25">
      <c r="A452" s="136">
        <v>248</v>
      </c>
      <c r="B452" s="241" t="s">
        <v>645</v>
      </c>
      <c r="C452" s="241" t="s">
        <v>141</v>
      </c>
      <c r="D452" s="242" t="s">
        <v>783</v>
      </c>
      <c r="E452" s="240">
        <v>209.4</v>
      </c>
      <c r="F452" s="244" t="s">
        <v>646</v>
      </c>
      <c r="G452" s="240">
        <v>9200</v>
      </c>
      <c r="H452" s="240">
        <f t="shared" ref="H452:H482" si="25">E452*G452</f>
        <v>1926480</v>
      </c>
      <c r="I452" s="242" t="str">
        <f t="shared" si="24"/>
        <v>ЧУ "USM"</v>
      </c>
      <c r="J452" s="245" t="s">
        <v>735</v>
      </c>
      <c r="K452" s="246" t="s">
        <v>828</v>
      </c>
      <c r="L452" s="247" t="s">
        <v>856</v>
      </c>
      <c r="M452" s="138"/>
    </row>
    <row r="453" spans="1:13" s="137" customFormat="1" ht="35.25" customHeight="1" x14ac:dyDescent="0.25">
      <c r="A453" s="136">
        <v>249</v>
      </c>
      <c r="B453" s="241" t="s">
        <v>648</v>
      </c>
      <c r="C453" s="241" t="s">
        <v>141</v>
      </c>
      <c r="D453" s="242" t="s">
        <v>783</v>
      </c>
      <c r="E453" s="248">
        <v>27.030999999999999</v>
      </c>
      <c r="F453" s="244" t="s">
        <v>646</v>
      </c>
      <c r="G453" s="240">
        <v>20610</v>
      </c>
      <c r="H453" s="240">
        <f t="shared" si="25"/>
        <v>557108.91</v>
      </c>
      <c r="I453" s="242" t="str">
        <f t="shared" si="24"/>
        <v>ЧУ "USM"</v>
      </c>
      <c r="J453" s="245" t="s">
        <v>735</v>
      </c>
      <c r="K453" s="246" t="s">
        <v>828</v>
      </c>
      <c r="L453" s="247" t="s">
        <v>856</v>
      </c>
      <c r="M453" s="138"/>
    </row>
    <row r="454" spans="1:13" s="137" customFormat="1" ht="35.25" customHeight="1" x14ac:dyDescent="0.25">
      <c r="A454" s="136">
        <v>250</v>
      </c>
      <c r="B454" s="241" t="s">
        <v>649</v>
      </c>
      <c r="C454" s="241" t="s">
        <v>141</v>
      </c>
      <c r="D454" s="242" t="s">
        <v>783</v>
      </c>
      <c r="E454" s="240">
        <v>20</v>
      </c>
      <c r="F454" s="244" t="s">
        <v>80</v>
      </c>
      <c r="G454" s="240">
        <v>32750</v>
      </c>
      <c r="H454" s="240">
        <f t="shared" si="25"/>
        <v>655000</v>
      </c>
      <c r="I454" s="242" t="str">
        <f t="shared" si="24"/>
        <v>ЧУ "USM"</v>
      </c>
      <c r="J454" s="245" t="s">
        <v>735</v>
      </c>
      <c r="K454" s="246" t="s">
        <v>828</v>
      </c>
      <c r="L454" s="247" t="s">
        <v>856</v>
      </c>
      <c r="M454" s="138"/>
    </row>
    <row r="455" spans="1:13" s="137" customFormat="1" ht="35.25" customHeight="1" x14ac:dyDescent="0.25">
      <c r="A455" s="136">
        <v>251</v>
      </c>
      <c r="B455" s="241" t="s">
        <v>857</v>
      </c>
      <c r="C455" s="241" t="s">
        <v>141</v>
      </c>
      <c r="D455" s="242" t="s">
        <v>783</v>
      </c>
      <c r="E455" s="240">
        <v>26</v>
      </c>
      <c r="F455" s="244" t="s">
        <v>646</v>
      </c>
      <c r="G455" s="240">
        <v>66529</v>
      </c>
      <c r="H455" s="240">
        <f t="shared" si="25"/>
        <v>1729754</v>
      </c>
      <c r="I455" s="242" t="str">
        <f t="shared" si="24"/>
        <v>ЧУ "USM"</v>
      </c>
      <c r="J455" s="245" t="s">
        <v>735</v>
      </c>
      <c r="K455" s="246" t="s">
        <v>828</v>
      </c>
      <c r="L455" s="247" t="s">
        <v>856</v>
      </c>
      <c r="M455" s="138"/>
    </row>
    <row r="456" spans="1:13" s="137" customFormat="1" ht="35.25" customHeight="1" x14ac:dyDescent="0.25">
      <c r="A456" s="136">
        <v>252</v>
      </c>
      <c r="B456" s="206" t="s">
        <v>862</v>
      </c>
      <c r="C456" s="142" t="s">
        <v>30</v>
      </c>
      <c r="D456" s="269" t="s">
        <v>15</v>
      </c>
      <c r="E456" s="142">
        <v>40</v>
      </c>
      <c r="F456" s="142" t="s">
        <v>80</v>
      </c>
      <c r="G456" s="253">
        <v>5700</v>
      </c>
      <c r="H456" s="267">
        <f t="shared" si="25"/>
        <v>228000</v>
      </c>
      <c r="I456" s="242" t="str">
        <f t="shared" si="24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253</v>
      </c>
      <c r="B457" s="206" t="s">
        <v>863</v>
      </c>
      <c r="C457" s="142" t="s">
        <v>30</v>
      </c>
      <c r="D457" s="269" t="s">
        <v>15</v>
      </c>
      <c r="E457" s="142">
        <v>15</v>
      </c>
      <c r="F457" s="142" t="s">
        <v>80</v>
      </c>
      <c r="G457" s="253">
        <v>22164</v>
      </c>
      <c r="H457" s="267">
        <f t="shared" si="25"/>
        <v>332460</v>
      </c>
      <c r="I457" s="242" t="str">
        <f t="shared" si="24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254</v>
      </c>
      <c r="B458" s="206" t="s">
        <v>864</v>
      </c>
      <c r="C458" s="142" t="s">
        <v>30</v>
      </c>
      <c r="D458" s="269" t="s">
        <v>15</v>
      </c>
      <c r="E458" s="142">
        <v>40</v>
      </c>
      <c r="F458" s="142" t="s">
        <v>80</v>
      </c>
      <c r="G458" s="253">
        <v>2015</v>
      </c>
      <c r="H458" s="267">
        <f t="shared" si="25"/>
        <v>80600</v>
      </c>
      <c r="I458" s="242" t="str">
        <f t="shared" si="24"/>
        <v>ЧУ "USM"</v>
      </c>
      <c r="J458" s="245" t="s">
        <v>735</v>
      </c>
      <c r="K458" s="246" t="s">
        <v>828</v>
      </c>
      <c r="L458" s="247" t="s">
        <v>886</v>
      </c>
      <c r="M458" s="138"/>
    </row>
    <row r="459" spans="1:13" s="137" customFormat="1" ht="35.25" customHeight="1" x14ac:dyDescent="0.25">
      <c r="A459" s="136">
        <v>255</v>
      </c>
      <c r="B459" s="206" t="s">
        <v>865</v>
      </c>
      <c r="C459" s="142" t="s">
        <v>30</v>
      </c>
      <c r="D459" s="269" t="s">
        <v>15</v>
      </c>
      <c r="E459" s="142">
        <v>20</v>
      </c>
      <c r="F459" s="142" t="s">
        <v>80</v>
      </c>
      <c r="G459" s="253">
        <v>9514</v>
      </c>
      <c r="H459" s="267">
        <f t="shared" si="25"/>
        <v>190280</v>
      </c>
      <c r="I459" s="242" t="str">
        <f t="shared" si="24"/>
        <v>ЧУ "USM"</v>
      </c>
      <c r="J459" s="245" t="s">
        <v>735</v>
      </c>
      <c r="K459" s="246" t="s">
        <v>828</v>
      </c>
      <c r="L459" s="247" t="s">
        <v>886</v>
      </c>
      <c r="M459" s="138"/>
    </row>
    <row r="460" spans="1:13" s="137" customFormat="1" ht="35.25" customHeight="1" x14ac:dyDescent="0.25">
      <c r="A460" s="136">
        <v>256</v>
      </c>
      <c r="B460" s="206" t="s">
        <v>866</v>
      </c>
      <c r="C460" s="142" t="s">
        <v>30</v>
      </c>
      <c r="D460" s="269" t="s">
        <v>15</v>
      </c>
      <c r="E460" s="142">
        <v>10</v>
      </c>
      <c r="F460" s="142" t="s">
        <v>80</v>
      </c>
      <c r="G460" s="253">
        <v>3700</v>
      </c>
      <c r="H460" s="267">
        <f t="shared" si="25"/>
        <v>37000</v>
      </c>
      <c r="I460" s="242" t="str">
        <f t="shared" si="24"/>
        <v>ЧУ "USM"</v>
      </c>
      <c r="J460" s="245" t="s">
        <v>735</v>
      </c>
      <c r="K460" s="246" t="s">
        <v>828</v>
      </c>
      <c r="L460" s="247" t="s">
        <v>886</v>
      </c>
      <c r="M460" s="138"/>
    </row>
    <row r="461" spans="1:13" s="137" customFormat="1" ht="35.25" customHeight="1" x14ac:dyDescent="0.25">
      <c r="A461" s="136">
        <v>257</v>
      </c>
      <c r="B461" s="206" t="s">
        <v>867</v>
      </c>
      <c r="C461" s="142" t="s">
        <v>30</v>
      </c>
      <c r="D461" s="269" t="s">
        <v>15</v>
      </c>
      <c r="E461" s="142">
        <v>16</v>
      </c>
      <c r="F461" s="142" t="s">
        <v>80</v>
      </c>
      <c r="G461" s="253">
        <v>1190</v>
      </c>
      <c r="H461" s="267">
        <f t="shared" si="25"/>
        <v>19040</v>
      </c>
      <c r="I461" s="242" t="str">
        <f t="shared" si="24"/>
        <v>ЧУ "USM"</v>
      </c>
      <c r="J461" s="245" t="s">
        <v>735</v>
      </c>
      <c r="K461" s="246" t="s">
        <v>828</v>
      </c>
      <c r="L461" s="247" t="s">
        <v>886</v>
      </c>
      <c r="M461" s="138"/>
    </row>
    <row r="462" spans="1:13" s="137" customFormat="1" ht="35.25" customHeight="1" x14ac:dyDescent="0.25">
      <c r="A462" s="136">
        <v>258</v>
      </c>
      <c r="B462" s="206" t="s">
        <v>868</v>
      </c>
      <c r="C462" s="142" t="s">
        <v>30</v>
      </c>
      <c r="D462" s="269" t="s">
        <v>15</v>
      </c>
      <c r="E462" s="142">
        <v>40</v>
      </c>
      <c r="F462" s="142" t="s">
        <v>80</v>
      </c>
      <c r="G462" s="253">
        <v>5000</v>
      </c>
      <c r="H462" s="267">
        <f t="shared" si="25"/>
        <v>200000</v>
      </c>
      <c r="I462" s="242" t="str">
        <f t="shared" si="24"/>
        <v>ЧУ "USM"</v>
      </c>
      <c r="J462" s="245" t="s">
        <v>735</v>
      </c>
      <c r="K462" s="246" t="s">
        <v>828</v>
      </c>
      <c r="L462" s="247" t="s">
        <v>886</v>
      </c>
      <c r="M462" s="138"/>
    </row>
    <row r="463" spans="1:13" s="137" customFormat="1" ht="35.25" customHeight="1" x14ac:dyDescent="0.25">
      <c r="A463" s="136">
        <v>259</v>
      </c>
      <c r="B463" s="206" t="s">
        <v>869</v>
      </c>
      <c r="C463" s="142" t="s">
        <v>30</v>
      </c>
      <c r="D463" s="269" t="s">
        <v>15</v>
      </c>
      <c r="E463" s="142">
        <v>16</v>
      </c>
      <c r="F463" s="142" t="s">
        <v>80</v>
      </c>
      <c r="G463" s="253">
        <v>5534</v>
      </c>
      <c r="H463" s="267">
        <f t="shared" si="25"/>
        <v>88544</v>
      </c>
      <c r="I463" s="242" t="str">
        <f t="shared" si="24"/>
        <v>ЧУ "USM"</v>
      </c>
      <c r="J463" s="245" t="s">
        <v>735</v>
      </c>
      <c r="K463" s="246" t="s">
        <v>828</v>
      </c>
      <c r="L463" s="247" t="s">
        <v>886</v>
      </c>
      <c r="M463" s="138"/>
    </row>
    <row r="464" spans="1:13" s="137" customFormat="1" ht="35.25" customHeight="1" x14ac:dyDescent="0.25">
      <c r="A464" s="136">
        <v>260</v>
      </c>
      <c r="B464" s="206" t="s">
        <v>870</v>
      </c>
      <c r="C464" s="142" t="s">
        <v>30</v>
      </c>
      <c r="D464" s="269" t="s">
        <v>15</v>
      </c>
      <c r="E464" s="142">
        <v>16</v>
      </c>
      <c r="F464" s="142" t="s">
        <v>80</v>
      </c>
      <c r="G464" s="253">
        <v>3500</v>
      </c>
      <c r="H464" s="267">
        <f t="shared" si="25"/>
        <v>56000</v>
      </c>
      <c r="I464" s="242" t="str">
        <f t="shared" si="24"/>
        <v>ЧУ "USM"</v>
      </c>
      <c r="J464" s="245" t="s">
        <v>735</v>
      </c>
      <c r="K464" s="246" t="s">
        <v>828</v>
      </c>
      <c r="L464" s="247" t="s">
        <v>886</v>
      </c>
      <c r="M464" s="138"/>
    </row>
    <row r="465" spans="1:13" s="137" customFormat="1" ht="35.25" customHeight="1" x14ac:dyDescent="0.25">
      <c r="A465" s="136">
        <v>261</v>
      </c>
      <c r="B465" s="206" t="s">
        <v>871</v>
      </c>
      <c r="C465" s="142" t="s">
        <v>30</v>
      </c>
      <c r="D465" s="269" t="s">
        <v>15</v>
      </c>
      <c r="E465" s="142">
        <v>10</v>
      </c>
      <c r="F465" s="142" t="s">
        <v>80</v>
      </c>
      <c r="G465" s="253">
        <v>16006</v>
      </c>
      <c r="H465" s="267">
        <f t="shared" si="25"/>
        <v>160060</v>
      </c>
      <c r="I465" s="242" t="str">
        <f t="shared" si="24"/>
        <v>ЧУ "USM"</v>
      </c>
      <c r="J465" s="245" t="s">
        <v>735</v>
      </c>
      <c r="K465" s="246" t="s">
        <v>828</v>
      </c>
      <c r="L465" s="247" t="s">
        <v>886</v>
      </c>
      <c r="M465" s="138"/>
    </row>
    <row r="466" spans="1:13" s="137" customFormat="1" ht="35.25" customHeight="1" x14ac:dyDescent="0.25">
      <c r="A466" s="136">
        <v>262</v>
      </c>
      <c r="B466" s="206" t="s">
        <v>872</v>
      </c>
      <c r="C466" s="142" t="s">
        <v>30</v>
      </c>
      <c r="D466" s="269" t="s">
        <v>15</v>
      </c>
      <c r="E466" s="142">
        <v>15</v>
      </c>
      <c r="F466" s="142" t="s">
        <v>80</v>
      </c>
      <c r="G466" s="253">
        <v>5200</v>
      </c>
      <c r="H466" s="267">
        <f t="shared" si="25"/>
        <v>78000</v>
      </c>
      <c r="I466" s="242" t="str">
        <f t="shared" si="24"/>
        <v>ЧУ "USM"</v>
      </c>
      <c r="J466" s="245" t="s">
        <v>735</v>
      </c>
      <c r="K466" s="246" t="s">
        <v>828</v>
      </c>
      <c r="L466" s="247" t="s">
        <v>886</v>
      </c>
      <c r="M466" s="138"/>
    </row>
    <row r="467" spans="1:13" s="137" customFormat="1" ht="35.25" customHeight="1" x14ac:dyDescent="0.25">
      <c r="A467" s="136">
        <v>263</v>
      </c>
      <c r="B467" s="206" t="s">
        <v>873</v>
      </c>
      <c r="C467" s="142" t="s">
        <v>30</v>
      </c>
      <c r="D467" s="269" t="s">
        <v>15</v>
      </c>
      <c r="E467" s="142">
        <v>10</v>
      </c>
      <c r="F467" s="142" t="s">
        <v>80</v>
      </c>
      <c r="G467" s="253">
        <v>5500</v>
      </c>
      <c r="H467" s="267">
        <f t="shared" si="25"/>
        <v>55000</v>
      </c>
      <c r="I467" s="242" t="str">
        <f t="shared" si="24"/>
        <v>ЧУ "USM"</v>
      </c>
      <c r="J467" s="245" t="s">
        <v>735</v>
      </c>
      <c r="K467" s="246" t="s">
        <v>828</v>
      </c>
      <c r="L467" s="247" t="s">
        <v>886</v>
      </c>
      <c r="M467" s="138"/>
    </row>
    <row r="468" spans="1:13" s="137" customFormat="1" ht="35.25" customHeight="1" x14ac:dyDescent="0.25">
      <c r="A468" s="136">
        <v>264</v>
      </c>
      <c r="B468" s="206" t="s">
        <v>874</v>
      </c>
      <c r="C468" s="142" t="s">
        <v>30</v>
      </c>
      <c r="D468" s="269" t="s">
        <v>15</v>
      </c>
      <c r="E468" s="142">
        <v>10</v>
      </c>
      <c r="F468" s="142" t="s">
        <v>80</v>
      </c>
      <c r="G468" s="253">
        <v>3700</v>
      </c>
      <c r="H468" s="267">
        <f t="shared" si="25"/>
        <v>37000</v>
      </c>
      <c r="I468" s="242" t="str">
        <f t="shared" si="24"/>
        <v>ЧУ "USM"</v>
      </c>
      <c r="J468" s="245" t="s">
        <v>735</v>
      </c>
      <c r="K468" s="246" t="s">
        <v>828</v>
      </c>
      <c r="L468" s="247" t="s">
        <v>886</v>
      </c>
      <c r="M468" s="138"/>
    </row>
    <row r="469" spans="1:13" s="137" customFormat="1" ht="35.25" customHeight="1" x14ac:dyDescent="0.25">
      <c r="A469" s="136">
        <v>265</v>
      </c>
      <c r="B469" s="206" t="s">
        <v>875</v>
      </c>
      <c r="C469" s="142" t="s">
        <v>30</v>
      </c>
      <c r="D469" s="269" t="s">
        <v>15</v>
      </c>
      <c r="E469" s="142">
        <v>1</v>
      </c>
      <c r="F469" s="142" t="s">
        <v>80</v>
      </c>
      <c r="G469" s="253">
        <v>250000</v>
      </c>
      <c r="H469" s="267">
        <f t="shared" si="25"/>
        <v>250000</v>
      </c>
      <c r="I469" s="242" t="str">
        <f t="shared" si="24"/>
        <v>ЧУ "USM"</v>
      </c>
      <c r="J469" s="245" t="s">
        <v>735</v>
      </c>
      <c r="K469" s="246" t="s">
        <v>828</v>
      </c>
      <c r="L469" s="247" t="s">
        <v>886</v>
      </c>
      <c r="M469" s="138"/>
    </row>
    <row r="470" spans="1:13" s="137" customFormat="1" ht="35.25" customHeight="1" x14ac:dyDescent="0.25">
      <c r="A470" s="136">
        <v>266</v>
      </c>
      <c r="B470" s="206" t="s">
        <v>876</v>
      </c>
      <c r="C470" s="142" t="s">
        <v>30</v>
      </c>
      <c r="D470" s="269" t="s">
        <v>15</v>
      </c>
      <c r="E470" s="142">
        <v>15</v>
      </c>
      <c r="F470" s="142" t="s">
        <v>80</v>
      </c>
      <c r="G470" s="253">
        <v>8924</v>
      </c>
      <c r="H470" s="267">
        <f t="shared" si="25"/>
        <v>133860</v>
      </c>
      <c r="I470" s="242" t="str">
        <f t="shared" si="24"/>
        <v>ЧУ "USM"</v>
      </c>
      <c r="J470" s="245" t="s">
        <v>735</v>
      </c>
      <c r="K470" s="246" t="s">
        <v>828</v>
      </c>
      <c r="L470" s="247" t="s">
        <v>886</v>
      </c>
      <c r="M470" s="138"/>
    </row>
    <row r="471" spans="1:13" s="137" customFormat="1" ht="35.25" customHeight="1" x14ac:dyDescent="0.25">
      <c r="A471" s="136">
        <v>267</v>
      </c>
      <c r="B471" s="206" t="s">
        <v>877</v>
      </c>
      <c r="C471" s="142" t="s">
        <v>30</v>
      </c>
      <c r="D471" s="269" t="s">
        <v>15</v>
      </c>
      <c r="E471" s="142">
        <v>3</v>
      </c>
      <c r="F471" s="142" t="s">
        <v>80</v>
      </c>
      <c r="G471" s="253">
        <v>2500</v>
      </c>
      <c r="H471" s="267">
        <f t="shared" si="25"/>
        <v>7500</v>
      </c>
      <c r="I471" s="242" t="str">
        <f t="shared" si="24"/>
        <v>ЧУ "USM"</v>
      </c>
      <c r="J471" s="245" t="s">
        <v>735</v>
      </c>
      <c r="K471" s="246" t="s">
        <v>828</v>
      </c>
      <c r="L471" s="247" t="s">
        <v>886</v>
      </c>
      <c r="M471" s="138"/>
    </row>
    <row r="472" spans="1:13" s="137" customFormat="1" ht="35.25" customHeight="1" x14ac:dyDescent="0.25">
      <c r="A472" s="136">
        <v>268</v>
      </c>
      <c r="B472" s="206" t="s">
        <v>878</v>
      </c>
      <c r="C472" s="142" t="s">
        <v>30</v>
      </c>
      <c r="D472" s="269" t="s">
        <v>15</v>
      </c>
      <c r="E472" s="142">
        <v>3</v>
      </c>
      <c r="F472" s="142" t="s">
        <v>80</v>
      </c>
      <c r="G472" s="253">
        <v>3500</v>
      </c>
      <c r="H472" s="267">
        <f t="shared" si="25"/>
        <v>10500</v>
      </c>
      <c r="I472" s="242" t="str">
        <f t="shared" si="24"/>
        <v>ЧУ "USM"</v>
      </c>
      <c r="J472" s="245" t="s">
        <v>735</v>
      </c>
      <c r="K472" s="246" t="s">
        <v>828</v>
      </c>
      <c r="L472" s="247" t="s">
        <v>886</v>
      </c>
      <c r="M472" s="138"/>
    </row>
    <row r="473" spans="1:13" s="137" customFormat="1" ht="35.25" customHeight="1" x14ac:dyDescent="0.25">
      <c r="A473" s="136">
        <v>269</v>
      </c>
      <c r="B473" s="206" t="s">
        <v>879</v>
      </c>
      <c r="C473" s="142" t="s">
        <v>30</v>
      </c>
      <c r="D473" s="269" t="s">
        <v>15</v>
      </c>
      <c r="E473" s="142">
        <v>3</v>
      </c>
      <c r="F473" s="142" t="s">
        <v>80</v>
      </c>
      <c r="G473" s="253">
        <v>3000</v>
      </c>
      <c r="H473" s="267">
        <f t="shared" si="25"/>
        <v>9000</v>
      </c>
      <c r="I473" s="242" t="str">
        <f t="shared" si="24"/>
        <v>ЧУ "USM"</v>
      </c>
      <c r="J473" s="245" t="s">
        <v>735</v>
      </c>
      <c r="K473" s="246" t="s">
        <v>828</v>
      </c>
      <c r="L473" s="247" t="s">
        <v>886</v>
      </c>
      <c r="M473" s="138"/>
    </row>
    <row r="474" spans="1:13" s="137" customFormat="1" ht="35.25" customHeight="1" x14ac:dyDescent="0.25">
      <c r="A474" s="136">
        <v>270</v>
      </c>
      <c r="B474" s="206" t="s">
        <v>880</v>
      </c>
      <c r="C474" s="142" t="s">
        <v>30</v>
      </c>
      <c r="D474" s="269" t="s">
        <v>15</v>
      </c>
      <c r="E474" s="142">
        <v>3</v>
      </c>
      <c r="F474" s="142" t="s">
        <v>80</v>
      </c>
      <c r="G474" s="253">
        <v>4000</v>
      </c>
      <c r="H474" s="267">
        <f t="shared" si="25"/>
        <v>12000</v>
      </c>
      <c r="I474" s="242" t="str">
        <f t="shared" si="24"/>
        <v>ЧУ "USM"</v>
      </c>
      <c r="J474" s="245" t="s">
        <v>735</v>
      </c>
      <c r="K474" s="246" t="s">
        <v>828</v>
      </c>
      <c r="L474" s="247" t="s">
        <v>886</v>
      </c>
      <c r="M474" s="138"/>
    </row>
    <row r="475" spans="1:13" s="137" customFormat="1" ht="35.25" customHeight="1" x14ac:dyDescent="0.25">
      <c r="A475" s="136">
        <v>271</v>
      </c>
      <c r="B475" s="206" t="s">
        <v>881</v>
      </c>
      <c r="C475" s="142" t="s">
        <v>30</v>
      </c>
      <c r="D475" s="269" t="s">
        <v>15</v>
      </c>
      <c r="E475" s="142">
        <v>2</v>
      </c>
      <c r="F475" s="142" t="s">
        <v>80</v>
      </c>
      <c r="G475" s="253">
        <v>18500</v>
      </c>
      <c r="H475" s="267">
        <f t="shared" si="25"/>
        <v>37000</v>
      </c>
      <c r="I475" s="242" t="str">
        <f t="shared" si="24"/>
        <v>ЧУ "USM"</v>
      </c>
      <c r="J475" s="245" t="s">
        <v>735</v>
      </c>
      <c r="K475" s="246" t="s">
        <v>828</v>
      </c>
      <c r="L475" s="247" t="s">
        <v>886</v>
      </c>
      <c r="M475" s="138"/>
    </row>
    <row r="476" spans="1:13" s="137" customFormat="1" ht="35.25" customHeight="1" x14ac:dyDescent="0.25">
      <c r="A476" s="136">
        <v>272</v>
      </c>
      <c r="B476" s="206" t="s">
        <v>882</v>
      </c>
      <c r="C476" s="142" t="s">
        <v>30</v>
      </c>
      <c r="D476" s="269" t="s">
        <v>15</v>
      </c>
      <c r="E476" s="142">
        <v>20</v>
      </c>
      <c r="F476" s="142" t="s">
        <v>80</v>
      </c>
      <c r="G476" s="253">
        <v>8500</v>
      </c>
      <c r="H476" s="267">
        <f t="shared" si="25"/>
        <v>170000</v>
      </c>
      <c r="I476" s="242" t="str">
        <f t="shared" si="24"/>
        <v>ЧУ "USM"</v>
      </c>
      <c r="J476" s="245" t="s">
        <v>735</v>
      </c>
      <c r="K476" s="246" t="s">
        <v>828</v>
      </c>
      <c r="L476" s="247" t="s">
        <v>886</v>
      </c>
      <c r="M476" s="138"/>
    </row>
    <row r="477" spans="1:13" s="137" customFormat="1" ht="35.25" customHeight="1" x14ac:dyDescent="0.25">
      <c r="A477" s="136">
        <v>273</v>
      </c>
      <c r="B477" s="206" t="s">
        <v>883</v>
      </c>
      <c r="C477" s="142" t="s">
        <v>30</v>
      </c>
      <c r="D477" s="269" t="s">
        <v>15</v>
      </c>
      <c r="E477" s="142">
        <v>5</v>
      </c>
      <c r="F477" s="142" t="s">
        <v>80</v>
      </c>
      <c r="G477" s="253">
        <v>6680</v>
      </c>
      <c r="H477" s="267">
        <f t="shared" si="25"/>
        <v>33400</v>
      </c>
      <c r="I477" s="242" t="str">
        <f t="shared" si="24"/>
        <v>ЧУ "USM"</v>
      </c>
      <c r="J477" s="245" t="s">
        <v>735</v>
      </c>
      <c r="K477" s="246" t="s">
        <v>828</v>
      </c>
      <c r="L477" s="247" t="s">
        <v>886</v>
      </c>
      <c r="M477" s="138"/>
    </row>
    <row r="478" spans="1:13" s="137" customFormat="1" ht="35.25" customHeight="1" x14ac:dyDescent="0.25">
      <c r="A478" s="136">
        <v>274</v>
      </c>
      <c r="B478" s="206" t="s">
        <v>884</v>
      </c>
      <c r="C478" s="142" t="s">
        <v>30</v>
      </c>
      <c r="D478" s="269" t="s">
        <v>15</v>
      </c>
      <c r="E478" s="142">
        <v>5</v>
      </c>
      <c r="F478" s="142" t="s">
        <v>80</v>
      </c>
      <c r="G478" s="253">
        <v>24881</v>
      </c>
      <c r="H478" s="267">
        <f t="shared" si="25"/>
        <v>124405</v>
      </c>
      <c r="I478" s="242" t="str">
        <f t="shared" si="24"/>
        <v>ЧУ "USM"</v>
      </c>
      <c r="J478" s="245" t="s">
        <v>735</v>
      </c>
      <c r="K478" s="246" t="s">
        <v>828</v>
      </c>
      <c r="L478" s="247" t="s">
        <v>886</v>
      </c>
      <c r="M478" s="138"/>
    </row>
    <row r="479" spans="1:13" s="137" customFormat="1" ht="35.25" customHeight="1" x14ac:dyDescent="0.25">
      <c r="A479" s="136">
        <v>275</v>
      </c>
      <c r="B479" s="206" t="s">
        <v>885</v>
      </c>
      <c r="C479" s="142" t="s">
        <v>30</v>
      </c>
      <c r="D479" s="269" t="s">
        <v>15</v>
      </c>
      <c r="E479" s="142">
        <v>5</v>
      </c>
      <c r="F479" s="142" t="s">
        <v>80</v>
      </c>
      <c r="G479" s="253">
        <v>6575</v>
      </c>
      <c r="H479" s="267">
        <f t="shared" si="25"/>
        <v>32875</v>
      </c>
      <c r="I479" s="242" t="str">
        <f t="shared" si="24"/>
        <v>ЧУ "USM"</v>
      </c>
      <c r="J479" s="245" t="s">
        <v>735</v>
      </c>
      <c r="K479" s="246" t="s">
        <v>828</v>
      </c>
      <c r="L479" s="247" t="s">
        <v>886</v>
      </c>
      <c r="M479" s="138"/>
    </row>
    <row r="480" spans="1:13" s="137" customFormat="1" ht="35.25" customHeight="1" x14ac:dyDescent="0.25">
      <c r="A480" s="136">
        <v>276</v>
      </c>
      <c r="B480" s="203" t="s">
        <v>893</v>
      </c>
      <c r="C480" s="142" t="s">
        <v>30</v>
      </c>
      <c r="D480" s="269" t="s">
        <v>15</v>
      </c>
      <c r="E480" s="81">
        <v>1</v>
      </c>
      <c r="F480" s="142" t="s">
        <v>109</v>
      </c>
      <c r="G480" s="268">
        <v>337200</v>
      </c>
      <c r="H480" s="267">
        <f t="shared" si="25"/>
        <v>337200</v>
      </c>
      <c r="I480" s="242" t="str">
        <f t="shared" si="24"/>
        <v>ЧУ "USM"</v>
      </c>
      <c r="J480" s="245" t="s">
        <v>735</v>
      </c>
      <c r="K480" s="246" t="s">
        <v>828</v>
      </c>
      <c r="L480" s="247" t="s">
        <v>890</v>
      </c>
      <c r="M480" s="138"/>
    </row>
    <row r="481" spans="1:13" s="137" customFormat="1" ht="35.25" customHeight="1" x14ac:dyDescent="0.25">
      <c r="A481" s="136">
        <v>277</v>
      </c>
      <c r="B481" s="203" t="s">
        <v>891</v>
      </c>
      <c r="C481" s="142" t="s">
        <v>30</v>
      </c>
      <c r="D481" s="269" t="s">
        <v>15</v>
      </c>
      <c r="E481" s="81">
        <v>1</v>
      </c>
      <c r="F481" s="142" t="s">
        <v>109</v>
      </c>
      <c r="G481" s="268">
        <v>3115750</v>
      </c>
      <c r="H481" s="267">
        <f t="shared" si="25"/>
        <v>3115750</v>
      </c>
      <c r="I481" s="242" t="str">
        <f t="shared" si="24"/>
        <v>ЧУ "USM"</v>
      </c>
      <c r="J481" s="245" t="s">
        <v>735</v>
      </c>
      <c r="K481" s="246" t="s">
        <v>828</v>
      </c>
      <c r="L481" s="247" t="s">
        <v>892</v>
      </c>
      <c r="M481" s="138"/>
    </row>
    <row r="482" spans="1:13" s="137" customFormat="1" ht="35.25" customHeight="1" x14ac:dyDescent="0.25">
      <c r="A482" s="136">
        <v>278</v>
      </c>
      <c r="B482" s="203" t="s">
        <v>108</v>
      </c>
      <c r="C482" s="142" t="s">
        <v>30</v>
      </c>
      <c r="D482" s="269" t="s">
        <v>15</v>
      </c>
      <c r="E482" s="81">
        <v>1</v>
      </c>
      <c r="F482" s="142" t="s">
        <v>109</v>
      </c>
      <c r="G482" s="268">
        <v>1555500</v>
      </c>
      <c r="H482" s="267">
        <f t="shared" si="25"/>
        <v>1555500</v>
      </c>
      <c r="I482" s="242" t="str">
        <f t="shared" si="24"/>
        <v>ЧУ "USM"</v>
      </c>
      <c r="J482" s="245" t="s">
        <v>735</v>
      </c>
      <c r="K482" s="264" t="s">
        <v>896</v>
      </c>
      <c r="L482" s="247" t="s">
        <v>894</v>
      </c>
      <c r="M482" s="138"/>
    </row>
    <row r="483" spans="1:13" s="137" customFormat="1" ht="35.25" customHeight="1" x14ac:dyDescent="0.25">
      <c r="A483" s="136">
        <v>279</v>
      </c>
      <c r="B483" s="203" t="s">
        <v>895</v>
      </c>
      <c r="C483" s="142" t="s">
        <v>30</v>
      </c>
      <c r="D483" s="269" t="s">
        <v>15</v>
      </c>
      <c r="E483" s="81">
        <v>40</v>
      </c>
      <c r="F483" s="142" t="s">
        <v>80</v>
      </c>
      <c r="G483" s="268">
        <v>12863</v>
      </c>
      <c r="H483" s="267">
        <f t="shared" ref="H483:H498" si="26">E483*G483</f>
        <v>514520</v>
      </c>
      <c r="I483" s="242" t="str">
        <f t="shared" si="24"/>
        <v>ЧУ "USM"</v>
      </c>
      <c r="J483" s="245" t="s">
        <v>735</v>
      </c>
      <c r="K483" s="264" t="s">
        <v>896</v>
      </c>
      <c r="L483" s="247" t="s">
        <v>897</v>
      </c>
      <c r="M483" s="138"/>
    </row>
    <row r="484" spans="1:13" s="137" customFormat="1" ht="35.25" customHeight="1" x14ac:dyDescent="0.25">
      <c r="A484" s="136">
        <v>280</v>
      </c>
      <c r="B484" s="203" t="s">
        <v>599</v>
      </c>
      <c r="C484" s="142" t="s">
        <v>30</v>
      </c>
      <c r="D484" s="269" t="s">
        <v>15</v>
      </c>
      <c r="E484" s="81">
        <v>10</v>
      </c>
      <c r="F484" s="142" t="s">
        <v>80</v>
      </c>
      <c r="G484" s="268">
        <v>25000</v>
      </c>
      <c r="H484" s="267">
        <f t="shared" si="26"/>
        <v>250000</v>
      </c>
      <c r="I484" s="242" t="str">
        <f t="shared" si="24"/>
        <v>ЧУ "USM"</v>
      </c>
      <c r="J484" s="245" t="s">
        <v>735</v>
      </c>
      <c r="K484" s="264" t="s">
        <v>896</v>
      </c>
      <c r="L484" s="247" t="s">
        <v>911</v>
      </c>
      <c r="M484" s="138"/>
    </row>
    <row r="485" spans="1:13" s="137" customFormat="1" ht="35.25" customHeight="1" x14ac:dyDescent="0.25">
      <c r="A485" s="136">
        <v>281</v>
      </c>
      <c r="B485" s="203" t="s">
        <v>912</v>
      </c>
      <c r="C485" s="70" t="s">
        <v>79</v>
      </c>
      <c r="D485" s="269" t="s">
        <v>15</v>
      </c>
      <c r="E485" s="81">
        <v>1</v>
      </c>
      <c r="F485" s="142" t="s">
        <v>80</v>
      </c>
      <c r="G485" s="268">
        <v>24375000</v>
      </c>
      <c r="H485" s="267">
        <f t="shared" si="26"/>
        <v>24375000</v>
      </c>
      <c r="I485" s="242" t="str">
        <f t="shared" si="24"/>
        <v>ЧУ "USM"</v>
      </c>
      <c r="J485" s="245" t="s">
        <v>54</v>
      </c>
      <c r="K485" s="264" t="s">
        <v>896</v>
      </c>
      <c r="L485" s="247" t="s">
        <v>1074</v>
      </c>
      <c r="M485" s="138"/>
    </row>
    <row r="486" spans="1:13" s="137" customFormat="1" ht="35.25" customHeight="1" x14ac:dyDescent="0.25">
      <c r="A486" s="136">
        <v>282</v>
      </c>
      <c r="B486" s="241" t="s">
        <v>770</v>
      </c>
      <c r="C486" s="142" t="s">
        <v>30</v>
      </c>
      <c r="D486" s="269" t="s">
        <v>15</v>
      </c>
      <c r="E486" s="81">
        <v>2</v>
      </c>
      <c r="F486" s="142" t="s">
        <v>109</v>
      </c>
      <c r="G486" s="268">
        <v>960000</v>
      </c>
      <c r="H486" s="267">
        <f t="shared" si="26"/>
        <v>1920000</v>
      </c>
      <c r="I486" s="242" t="str">
        <f t="shared" si="24"/>
        <v>ЧУ "USM"</v>
      </c>
      <c r="J486" s="245" t="s">
        <v>735</v>
      </c>
      <c r="K486" s="264" t="s">
        <v>896</v>
      </c>
      <c r="L486" s="247" t="s">
        <v>1127</v>
      </c>
      <c r="M486" s="138"/>
    </row>
    <row r="487" spans="1:13" s="137" customFormat="1" ht="35.25" customHeight="1" x14ac:dyDescent="0.25">
      <c r="A487" s="136">
        <v>283</v>
      </c>
      <c r="B487" s="203" t="s">
        <v>913</v>
      </c>
      <c r="C487" s="70" t="s">
        <v>79</v>
      </c>
      <c r="D487" s="269" t="s">
        <v>15</v>
      </c>
      <c r="E487" s="81">
        <v>1</v>
      </c>
      <c r="F487" s="142" t="s">
        <v>80</v>
      </c>
      <c r="G487" s="268">
        <v>15000000</v>
      </c>
      <c r="H487" s="267">
        <f t="shared" ref="H487:H493" si="27">E487*G487</f>
        <v>15000000</v>
      </c>
      <c r="I487" s="242" t="str">
        <f t="shared" si="24"/>
        <v>ЧУ "USM"</v>
      </c>
      <c r="J487" s="245" t="s">
        <v>735</v>
      </c>
      <c r="K487" s="264" t="s">
        <v>896</v>
      </c>
      <c r="L487" s="247" t="s">
        <v>915</v>
      </c>
      <c r="M487" s="138"/>
    </row>
    <row r="488" spans="1:13" s="137" customFormat="1" ht="35.25" customHeight="1" x14ac:dyDescent="0.25">
      <c r="A488" s="136">
        <v>284</v>
      </c>
      <c r="B488" s="203" t="s">
        <v>914</v>
      </c>
      <c r="C488" s="142" t="s">
        <v>30</v>
      </c>
      <c r="D488" s="269" t="s">
        <v>15</v>
      </c>
      <c r="E488" s="81">
        <v>1</v>
      </c>
      <c r="F488" s="142" t="s">
        <v>109</v>
      </c>
      <c r="G488" s="268">
        <v>4922437.13</v>
      </c>
      <c r="H488" s="267">
        <f t="shared" si="27"/>
        <v>4922437.13</v>
      </c>
      <c r="I488" s="242" t="str">
        <f t="shared" si="24"/>
        <v>ЧУ "USM"</v>
      </c>
      <c r="J488" s="245" t="s">
        <v>735</v>
      </c>
      <c r="K488" s="264" t="s">
        <v>896</v>
      </c>
      <c r="L488" s="247" t="s">
        <v>916</v>
      </c>
      <c r="M488" s="138"/>
    </row>
    <row r="489" spans="1:13" s="137" customFormat="1" ht="35.25" customHeight="1" x14ac:dyDescent="0.25">
      <c r="A489" s="136">
        <v>285</v>
      </c>
      <c r="B489" s="203" t="s">
        <v>921</v>
      </c>
      <c r="C489" s="70" t="s">
        <v>79</v>
      </c>
      <c r="D489" s="269" t="s">
        <v>783</v>
      </c>
      <c r="E489" s="81">
        <v>1</v>
      </c>
      <c r="F489" s="142" t="s">
        <v>109</v>
      </c>
      <c r="G489" s="268">
        <v>61864599.5</v>
      </c>
      <c r="H489" s="267">
        <f t="shared" si="27"/>
        <v>61864599.5</v>
      </c>
      <c r="I489" s="242" t="str">
        <f t="shared" si="24"/>
        <v>ЧУ "USM"</v>
      </c>
      <c r="J489" s="245" t="s">
        <v>754</v>
      </c>
      <c r="K489" s="264" t="s">
        <v>896</v>
      </c>
      <c r="L489" s="247" t="s">
        <v>922</v>
      </c>
      <c r="M489" s="138"/>
    </row>
    <row r="490" spans="1:13" s="137" customFormat="1" ht="35.25" customHeight="1" x14ac:dyDescent="0.25">
      <c r="A490" s="136">
        <v>286</v>
      </c>
      <c r="B490" s="203" t="s">
        <v>734</v>
      </c>
      <c r="C490" s="142" t="s">
        <v>30</v>
      </c>
      <c r="D490" s="269" t="s">
        <v>783</v>
      </c>
      <c r="E490" s="81">
        <v>9</v>
      </c>
      <c r="F490" s="142" t="s">
        <v>109</v>
      </c>
      <c r="G490" s="268">
        <v>144955.35999999999</v>
      </c>
      <c r="H490" s="267">
        <f t="shared" si="27"/>
        <v>1304598.2399999998</v>
      </c>
      <c r="I490" s="242" t="str">
        <f t="shared" si="24"/>
        <v>ЧУ "USM"</v>
      </c>
      <c r="J490" s="245" t="s">
        <v>735</v>
      </c>
      <c r="K490" s="264" t="s">
        <v>1048</v>
      </c>
      <c r="L490" s="247" t="s">
        <v>1145</v>
      </c>
      <c r="M490" s="138"/>
    </row>
    <row r="491" spans="1:13" s="137" customFormat="1" ht="35.25" customHeight="1" x14ac:dyDescent="0.25">
      <c r="A491" s="136">
        <v>287</v>
      </c>
      <c r="B491" s="203" t="s">
        <v>957</v>
      </c>
      <c r="C491" s="142" t="s">
        <v>30</v>
      </c>
      <c r="D491" s="162" t="s">
        <v>783</v>
      </c>
      <c r="E491" s="81">
        <v>1</v>
      </c>
      <c r="F491" s="142" t="s">
        <v>109</v>
      </c>
      <c r="G491" s="268">
        <v>190000</v>
      </c>
      <c r="H491" s="267">
        <f t="shared" si="27"/>
        <v>190000</v>
      </c>
      <c r="I491" s="242" t="str">
        <f t="shared" si="24"/>
        <v>ЧУ "USM"</v>
      </c>
      <c r="J491" s="245" t="s">
        <v>735</v>
      </c>
      <c r="K491" s="264" t="s">
        <v>896</v>
      </c>
      <c r="L491" s="247" t="s">
        <v>958</v>
      </c>
      <c r="M491" s="138"/>
    </row>
    <row r="492" spans="1:13" s="137" customFormat="1" ht="35.25" customHeight="1" x14ac:dyDescent="0.25">
      <c r="A492" s="136">
        <v>288</v>
      </c>
      <c r="B492" s="80" t="s">
        <v>962</v>
      </c>
      <c r="C492" s="70" t="s">
        <v>79</v>
      </c>
      <c r="D492" s="162" t="s">
        <v>783</v>
      </c>
      <c r="E492" s="81">
        <v>1</v>
      </c>
      <c r="F492" s="142" t="s">
        <v>109</v>
      </c>
      <c r="G492" s="268">
        <v>14445202.49</v>
      </c>
      <c r="H492" s="267">
        <f t="shared" si="27"/>
        <v>14445202.49</v>
      </c>
      <c r="I492" s="242" t="str">
        <f t="shared" si="24"/>
        <v>ЧУ "USM"</v>
      </c>
      <c r="J492" s="245" t="s">
        <v>735</v>
      </c>
      <c r="K492" s="264" t="s">
        <v>896</v>
      </c>
      <c r="L492" s="247" t="s">
        <v>963</v>
      </c>
      <c r="M492" s="138"/>
    </row>
    <row r="493" spans="1:13" s="137" customFormat="1" ht="35.25" customHeight="1" x14ac:dyDescent="0.25">
      <c r="A493" s="136">
        <v>289</v>
      </c>
      <c r="B493" s="80" t="s">
        <v>964</v>
      </c>
      <c r="C493" s="142" t="s">
        <v>30</v>
      </c>
      <c r="D493" s="162" t="s">
        <v>783</v>
      </c>
      <c r="E493" s="81">
        <v>1</v>
      </c>
      <c r="F493" s="142" t="s">
        <v>109</v>
      </c>
      <c r="G493" s="268">
        <v>385043.84</v>
      </c>
      <c r="H493" s="267">
        <f t="shared" si="27"/>
        <v>385043.84</v>
      </c>
      <c r="I493" s="242" t="str">
        <f t="shared" si="24"/>
        <v>ЧУ "USM"</v>
      </c>
      <c r="J493" s="245" t="s">
        <v>735</v>
      </c>
      <c r="K493" s="264" t="s">
        <v>896</v>
      </c>
      <c r="L493" s="247" t="s">
        <v>965</v>
      </c>
      <c r="M493" s="138"/>
    </row>
    <row r="494" spans="1:13" s="137" customFormat="1" ht="35.25" customHeight="1" x14ac:dyDescent="0.25">
      <c r="A494" s="136">
        <v>290</v>
      </c>
      <c r="B494" s="80" t="s">
        <v>966</v>
      </c>
      <c r="C494" s="142" t="s">
        <v>30</v>
      </c>
      <c r="D494" s="162" t="s">
        <v>783</v>
      </c>
      <c r="E494" s="81">
        <v>1</v>
      </c>
      <c r="F494" s="142" t="s">
        <v>109</v>
      </c>
      <c r="G494" s="268">
        <v>525756</v>
      </c>
      <c r="H494" s="267">
        <f t="shared" si="26"/>
        <v>525756</v>
      </c>
      <c r="I494" s="242" t="str">
        <f t="shared" si="24"/>
        <v>ЧУ "USM"</v>
      </c>
      <c r="J494" s="245" t="s">
        <v>735</v>
      </c>
      <c r="K494" s="264" t="s">
        <v>1048</v>
      </c>
      <c r="L494" s="247" t="s">
        <v>1126</v>
      </c>
      <c r="M494" s="138"/>
    </row>
    <row r="495" spans="1:13" s="137" customFormat="1" ht="35.25" customHeight="1" x14ac:dyDescent="0.25">
      <c r="A495" s="136">
        <v>291</v>
      </c>
      <c r="B495" s="268" t="s">
        <v>990</v>
      </c>
      <c r="C495" s="81" t="s">
        <v>79</v>
      </c>
      <c r="D495" s="269" t="s">
        <v>15</v>
      </c>
      <c r="E495" s="274">
        <v>1</v>
      </c>
      <c r="F495" s="142" t="s">
        <v>109</v>
      </c>
      <c r="G495" s="275">
        <v>26322611.25</v>
      </c>
      <c r="H495" s="267">
        <f t="shared" si="26"/>
        <v>26322611.25</v>
      </c>
      <c r="I495" s="242" t="str">
        <f t="shared" si="24"/>
        <v>ЧУ "USM"</v>
      </c>
      <c r="J495" s="245" t="s">
        <v>735</v>
      </c>
      <c r="K495" s="264" t="s">
        <v>896</v>
      </c>
      <c r="L495" s="247" t="s">
        <v>991</v>
      </c>
      <c r="M495" s="138"/>
    </row>
    <row r="496" spans="1:13" s="137" customFormat="1" ht="35.25" customHeight="1" x14ac:dyDescent="0.25">
      <c r="A496" s="136">
        <v>292</v>
      </c>
      <c r="B496" s="268" t="s">
        <v>992</v>
      </c>
      <c r="C496" s="142" t="s">
        <v>30</v>
      </c>
      <c r="D496" s="269" t="s">
        <v>15</v>
      </c>
      <c r="E496" s="274">
        <v>1</v>
      </c>
      <c r="F496" s="142" t="s">
        <v>80</v>
      </c>
      <c r="G496" s="275">
        <v>300000</v>
      </c>
      <c r="H496" s="267">
        <f t="shared" si="26"/>
        <v>300000</v>
      </c>
      <c r="I496" s="242" t="str">
        <f t="shared" si="24"/>
        <v>ЧУ "USM"</v>
      </c>
      <c r="J496" s="245" t="s">
        <v>735</v>
      </c>
      <c r="K496" s="264" t="s">
        <v>896</v>
      </c>
      <c r="L496" s="247" t="s">
        <v>993</v>
      </c>
      <c r="M496" s="138"/>
    </row>
    <row r="497" spans="1:13" s="137" customFormat="1" ht="35.25" customHeight="1" x14ac:dyDescent="0.25">
      <c r="A497" s="136">
        <v>293</v>
      </c>
      <c r="B497" s="268" t="s">
        <v>994</v>
      </c>
      <c r="C497" s="142" t="s">
        <v>30</v>
      </c>
      <c r="D497" s="269" t="s">
        <v>15</v>
      </c>
      <c r="E497" s="274">
        <v>1</v>
      </c>
      <c r="F497" s="142" t="s">
        <v>80</v>
      </c>
      <c r="G497" s="275">
        <v>250000</v>
      </c>
      <c r="H497" s="267">
        <f t="shared" si="26"/>
        <v>250000</v>
      </c>
      <c r="I497" s="242" t="str">
        <f t="shared" si="24"/>
        <v>ЧУ "USM"</v>
      </c>
      <c r="J497" s="245" t="s">
        <v>735</v>
      </c>
      <c r="K497" s="264" t="s">
        <v>896</v>
      </c>
      <c r="L497" s="247" t="s">
        <v>993</v>
      </c>
      <c r="M497" s="138"/>
    </row>
    <row r="498" spans="1:13" s="137" customFormat="1" ht="35.25" customHeight="1" x14ac:dyDescent="0.25">
      <c r="A498" s="136">
        <v>294</v>
      </c>
      <c r="B498" s="268" t="s">
        <v>995</v>
      </c>
      <c r="C498" s="142" t="s">
        <v>30</v>
      </c>
      <c r="D498" s="269" t="s">
        <v>15</v>
      </c>
      <c r="E498" s="274">
        <v>1</v>
      </c>
      <c r="F498" s="142" t="s">
        <v>80</v>
      </c>
      <c r="G498" s="275">
        <v>220000</v>
      </c>
      <c r="H498" s="267">
        <f t="shared" si="26"/>
        <v>220000</v>
      </c>
      <c r="I498" s="242" t="str">
        <f t="shared" si="24"/>
        <v>ЧУ "USM"</v>
      </c>
      <c r="J498" s="245" t="s">
        <v>735</v>
      </c>
      <c r="K498" s="264" t="s">
        <v>896</v>
      </c>
      <c r="L498" s="247" t="s">
        <v>993</v>
      </c>
      <c r="M498" s="138"/>
    </row>
    <row r="499" spans="1:13" s="137" customFormat="1" ht="35.25" customHeight="1" x14ac:dyDescent="0.25">
      <c r="A499" s="136">
        <v>295</v>
      </c>
      <c r="B499" s="268" t="s">
        <v>1001</v>
      </c>
      <c r="C499" s="142" t="s">
        <v>30</v>
      </c>
      <c r="D499" s="269" t="s">
        <v>15</v>
      </c>
      <c r="E499" s="274">
        <v>1</v>
      </c>
      <c r="F499" s="142" t="s">
        <v>109</v>
      </c>
      <c r="G499" s="275">
        <v>3881475</v>
      </c>
      <c r="H499" s="267">
        <f t="shared" ref="H499:H529" si="28">E499*G499</f>
        <v>3881475</v>
      </c>
      <c r="I499" s="242" t="str">
        <f t="shared" si="24"/>
        <v>ЧУ "USM"</v>
      </c>
      <c r="J499" s="245" t="s">
        <v>735</v>
      </c>
      <c r="K499" s="264" t="s">
        <v>896</v>
      </c>
      <c r="L499" s="247" t="s">
        <v>1002</v>
      </c>
      <c r="M499" s="138"/>
    </row>
    <row r="500" spans="1:13" s="137" customFormat="1" ht="35.25" customHeight="1" x14ac:dyDescent="0.25">
      <c r="A500" s="136">
        <v>296</v>
      </c>
      <c r="B500" s="268" t="s">
        <v>1003</v>
      </c>
      <c r="C500" s="142" t="s">
        <v>295</v>
      </c>
      <c r="D500" s="269" t="s">
        <v>15</v>
      </c>
      <c r="E500" s="274">
        <v>2</v>
      </c>
      <c r="F500" s="142" t="s">
        <v>109</v>
      </c>
      <c r="G500" s="275">
        <v>7800000</v>
      </c>
      <c r="H500" s="267">
        <f t="shared" si="28"/>
        <v>15600000</v>
      </c>
      <c r="I500" s="242" t="str">
        <f t="shared" si="24"/>
        <v>ЧУ "USM"</v>
      </c>
      <c r="J500" s="245" t="s">
        <v>735</v>
      </c>
      <c r="K500" s="264" t="s">
        <v>896</v>
      </c>
      <c r="L500" s="247" t="s">
        <v>1004</v>
      </c>
      <c r="M500" s="138"/>
    </row>
    <row r="501" spans="1:13" s="137" customFormat="1" ht="35.25" customHeight="1" x14ac:dyDescent="0.25">
      <c r="A501" s="136">
        <v>297</v>
      </c>
      <c r="B501" s="277" t="s">
        <v>1005</v>
      </c>
      <c r="C501" s="81" t="s">
        <v>295</v>
      </c>
      <c r="D501" s="269" t="s">
        <v>15</v>
      </c>
      <c r="E501" s="274">
        <v>1</v>
      </c>
      <c r="F501" s="142" t="s">
        <v>109</v>
      </c>
      <c r="G501" s="275">
        <v>7905000</v>
      </c>
      <c r="H501" s="267">
        <f t="shared" si="28"/>
        <v>7905000</v>
      </c>
      <c r="I501" s="242" t="str">
        <f t="shared" si="24"/>
        <v>ЧУ "USM"</v>
      </c>
      <c r="J501" s="245" t="s">
        <v>735</v>
      </c>
      <c r="K501" s="264" t="s">
        <v>896</v>
      </c>
      <c r="L501" s="247" t="s">
        <v>1004</v>
      </c>
      <c r="M501" s="138"/>
    </row>
    <row r="502" spans="1:13" s="137" customFormat="1" ht="35.25" customHeight="1" x14ac:dyDescent="0.25">
      <c r="A502" s="158">
        <v>298</v>
      </c>
      <c r="B502" s="162" t="s">
        <v>1006</v>
      </c>
      <c r="C502" s="278" t="s">
        <v>30</v>
      </c>
      <c r="D502" s="269" t="s">
        <v>15</v>
      </c>
      <c r="E502" s="279">
        <v>30</v>
      </c>
      <c r="F502" s="142" t="s">
        <v>80</v>
      </c>
      <c r="G502" s="295">
        <v>37785.699999999997</v>
      </c>
      <c r="H502" s="267">
        <f t="shared" si="28"/>
        <v>1133571</v>
      </c>
      <c r="I502" s="242" t="str">
        <f t="shared" si="24"/>
        <v>ЧУ "USM"</v>
      </c>
      <c r="J502" s="245" t="s">
        <v>735</v>
      </c>
      <c r="K502" s="264" t="s">
        <v>1048</v>
      </c>
      <c r="L502" s="247" t="s">
        <v>1060</v>
      </c>
      <c r="M502" s="138"/>
    </row>
    <row r="503" spans="1:13" s="137" customFormat="1" ht="35.25" customHeight="1" x14ac:dyDescent="0.25">
      <c r="A503" s="158">
        <v>299</v>
      </c>
      <c r="B503" s="162" t="s">
        <v>1007</v>
      </c>
      <c r="C503" s="278" t="s">
        <v>30</v>
      </c>
      <c r="D503" s="269" t="s">
        <v>15</v>
      </c>
      <c r="E503" s="279">
        <v>2</v>
      </c>
      <c r="F503" s="142" t="s">
        <v>80</v>
      </c>
      <c r="G503" s="295">
        <v>33476</v>
      </c>
      <c r="H503" s="267">
        <f t="shared" si="28"/>
        <v>66952</v>
      </c>
      <c r="I503" s="242" t="str">
        <f t="shared" si="24"/>
        <v>ЧУ "USM"</v>
      </c>
      <c r="J503" s="245" t="s">
        <v>735</v>
      </c>
      <c r="K503" s="264" t="s">
        <v>1048</v>
      </c>
      <c r="L503" s="247" t="s">
        <v>1060</v>
      </c>
      <c r="M503" s="138"/>
    </row>
    <row r="504" spans="1:13" s="137" customFormat="1" ht="35.25" customHeight="1" x14ac:dyDescent="0.25">
      <c r="A504" s="158">
        <v>300</v>
      </c>
      <c r="B504" s="162" t="s">
        <v>1008</v>
      </c>
      <c r="C504" s="278" t="s">
        <v>30</v>
      </c>
      <c r="D504" s="269" t="s">
        <v>15</v>
      </c>
      <c r="E504" s="279">
        <v>2</v>
      </c>
      <c r="F504" s="142" t="s">
        <v>80</v>
      </c>
      <c r="G504" s="295">
        <v>26221.59</v>
      </c>
      <c r="H504" s="267">
        <f t="shared" si="28"/>
        <v>52443.18</v>
      </c>
      <c r="I504" s="242" t="str">
        <f t="shared" si="24"/>
        <v>ЧУ "USM"</v>
      </c>
      <c r="J504" s="245" t="s">
        <v>735</v>
      </c>
      <c r="K504" s="264" t="s">
        <v>1048</v>
      </c>
      <c r="L504" s="247" t="s">
        <v>1060</v>
      </c>
      <c r="M504" s="138"/>
    </row>
    <row r="505" spans="1:13" s="137" customFormat="1" ht="35.25" customHeight="1" x14ac:dyDescent="0.25">
      <c r="A505" s="158">
        <v>301</v>
      </c>
      <c r="B505" s="162" t="s">
        <v>1009</v>
      </c>
      <c r="C505" s="278" t="s">
        <v>30</v>
      </c>
      <c r="D505" s="269" t="s">
        <v>15</v>
      </c>
      <c r="E505" s="279">
        <v>2</v>
      </c>
      <c r="F505" s="142" t="s">
        <v>80</v>
      </c>
      <c r="G505" s="295">
        <v>10274.5</v>
      </c>
      <c r="H505" s="267">
        <f t="shared" si="28"/>
        <v>20549</v>
      </c>
      <c r="I505" s="242" t="str">
        <f t="shared" si="24"/>
        <v>ЧУ "USM"</v>
      </c>
      <c r="J505" s="245" t="s">
        <v>735</v>
      </c>
      <c r="K505" s="264" t="s">
        <v>1048</v>
      </c>
      <c r="L505" s="247" t="s">
        <v>1060</v>
      </c>
      <c r="M505" s="138"/>
    </row>
    <row r="506" spans="1:13" s="137" customFormat="1" ht="35.25" customHeight="1" x14ac:dyDescent="0.25">
      <c r="A506" s="158">
        <v>302</v>
      </c>
      <c r="B506" s="162" t="s">
        <v>1010</v>
      </c>
      <c r="C506" s="278" t="s">
        <v>30</v>
      </c>
      <c r="D506" s="269" t="s">
        <v>15</v>
      </c>
      <c r="E506" s="279">
        <v>30</v>
      </c>
      <c r="F506" s="142" t="s">
        <v>80</v>
      </c>
      <c r="G506" s="295">
        <v>4754.47</v>
      </c>
      <c r="H506" s="267">
        <f t="shared" si="28"/>
        <v>142634.1</v>
      </c>
      <c r="I506" s="242" t="str">
        <f t="shared" si="24"/>
        <v>ЧУ "USM"</v>
      </c>
      <c r="J506" s="245" t="s">
        <v>735</v>
      </c>
      <c r="K506" s="264" t="s">
        <v>1048</v>
      </c>
      <c r="L506" s="247" t="s">
        <v>1060</v>
      </c>
      <c r="M506" s="138"/>
    </row>
    <row r="507" spans="1:13" s="137" customFormat="1" ht="35.25" customHeight="1" x14ac:dyDescent="0.25">
      <c r="A507" s="158">
        <v>303</v>
      </c>
      <c r="B507" s="162" t="s">
        <v>1011</v>
      </c>
      <c r="C507" s="278" t="s">
        <v>30</v>
      </c>
      <c r="D507" s="269" t="s">
        <v>15</v>
      </c>
      <c r="E507" s="279">
        <v>4</v>
      </c>
      <c r="F507" s="142" t="s">
        <v>80</v>
      </c>
      <c r="G507" s="276">
        <v>11815.5</v>
      </c>
      <c r="H507" s="267">
        <f t="shared" si="28"/>
        <v>47262</v>
      </c>
      <c r="I507" s="242" t="str">
        <f t="shared" si="24"/>
        <v>ЧУ "USM"</v>
      </c>
      <c r="J507" s="245" t="s">
        <v>735</v>
      </c>
      <c r="K507" s="264" t="s">
        <v>1048</v>
      </c>
      <c r="L507" s="247" t="s">
        <v>1060</v>
      </c>
      <c r="M507" s="138"/>
    </row>
    <row r="508" spans="1:13" s="137" customFormat="1" ht="35.25" customHeight="1" x14ac:dyDescent="0.25">
      <c r="A508" s="158">
        <v>304</v>
      </c>
      <c r="B508" s="162" t="s">
        <v>1012</v>
      </c>
      <c r="C508" s="278" t="s">
        <v>30</v>
      </c>
      <c r="D508" s="269" t="s">
        <v>15</v>
      </c>
      <c r="E508" s="279">
        <v>4</v>
      </c>
      <c r="F508" s="142" t="s">
        <v>80</v>
      </c>
      <c r="G508" s="295">
        <v>5017.75</v>
      </c>
      <c r="H508" s="267">
        <f t="shared" si="28"/>
        <v>20071</v>
      </c>
      <c r="I508" s="242" t="str">
        <f t="shared" si="24"/>
        <v>ЧУ "USM"</v>
      </c>
      <c r="J508" s="245" t="s">
        <v>735</v>
      </c>
      <c r="K508" s="264" t="s">
        <v>1048</v>
      </c>
      <c r="L508" s="247" t="s">
        <v>1060</v>
      </c>
      <c r="M508" s="138"/>
    </row>
    <row r="509" spans="1:13" s="137" customFormat="1" ht="35.25" customHeight="1" x14ac:dyDescent="0.25">
      <c r="A509" s="158">
        <v>305</v>
      </c>
      <c r="B509" s="162" t="s">
        <v>1013</v>
      </c>
      <c r="C509" s="278" t="s">
        <v>30</v>
      </c>
      <c r="D509" s="269" t="s">
        <v>15</v>
      </c>
      <c r="E509" s="279">
        <v>4</v>
      </c>
      <c r="F509" s="142" t="s">
        <v>80</v>
      </c>
      <c r="G509" s="295">
        <v>8053.5</v>
      </c>
      <c r="H509" s="267">
        <f t="shared" si="28"/>
        <v>32214</v>
      </c>
      <c r="I509" s="242" t="str">
        <f t="shared" si="24"/>
        <v>ЧУ "USM"</v>
      </c>
      <c r="J509" s="245" t="s">
        <v>735</v>
      </c>
      <c r="K509" s="264" t="s">
        <v>1048</v>
      </c>
      <c r="L509" s="247" t="s">
        <v>1060</v>
      </c>
      <c r="M509" s="138"/>
    </row>
    <row r="510" spans="1:13" s="137" customFormat="1" ht="35.25" customHeight="1" x14ac:dyDescent="0.25">
      <c r="A510" s="158">
        <v>306</v>
      </c>
      <c r="B510" s="162" t="s">
        <v>1014</v>
      </c>
      <c r="C510" s="278" t="s">
        <v>30</v>
      </c>
      <c r="D510" s="269" t="s">
        <v>15</v>
      </c>
      <c r="E510" s="279">
        <v>2</v>
      </c>
      <c r="F510" s="142" t="s">
        <v>80</v>
      </c>
      <c r="G510" s="295">
        <v>4652</v>
      </c>
      <c r="H510" s="267">
        <f t="shared" si="28"/>
        <v>9304</v>
      </c>
      <c r="I510" s="242" t="str">
        <f t="shared" si="24"/>
        <v>ЧУ "USM"</v>
      </c>
      <c r="J510" s="245" t="s">
        <v>735</v>
      </c>
      <c r="K510" s="264" t="s">
        <v>1048</v>
      </c>
      <c r="L510" s="247" t="s">
        <v>1060</v>
      </c>
      <c r="M510" s="138"/>
    </row>
    <row r="511" spans="1:13" s="137" customFormat="1" ht="35.25" customHeight="1" x14ac:dyDescent="0.25">
      <c r="A511" s="158">
        <v>307</v>
      </c>
      <c r="B511" s="162" t="s">
        <v>1015</v>
      </c>
      <c r="C511" s="278" t="s">
        <v>30</v>
      </c>
      <c r="D511" s="269" t="s">
        <v>15</v>
      </c>
      <c r="E511" s="279">
        <v>15</v>
      </c>
      <c r="F511" s="142" t="s">
        <v>80</v>
      </c>
      <c r="G511" s="276">
        <v>12339.27</v>
      </c>
      <c r="H511" s="267">
        <f t="shared" si="28"/>
        <v>185089.05000000002</v>
      </c>
      <c r="I511" s="242" t="str">
        <f t="shared" si="24"/>
        <v>ЧУ "USM"</v>
      </c>
      <c r="J511" s="245" t="s">
        <v>735</v>
      </c>
      <c r="K511" s="264" t="s">
        <v>1048</v>
      </c>
      <c r="L511" s="247" t="s">
        <v>1060</v>
      </c>
      <c r="M511" s="138"/>
    </row>
    <row r="512" spans="1:13" s="137" customFormat="1" ht="35.25" customHeight="1" x14ac:dyDescent="0.25">
      <c r="A512" s="158">
        <v>308</v>
      </c>
      <c r="B512" s="162" t="s">
        <v>1016</v>
      </c>
      <c r="C512" s="278" t="s">
        <v>30</v>
      </c>
      <c r="D512" s="269" t="s">
        <v>15</v>
      </c>
      <c r="E512" s="279">
        <v>20</v>
      </c>
      <c r="F512" s="142" t="s">
        <v>80</v>
      </c>
      <c r="G512" s="276">
        <v>14821.45</v>
      </c>
      <c r="H512" s="267">
        <f t="shared" si="28"/>
        <v>296429</v>
      </c>
      <c r="I512" s="242" t="str">
        <f t="shared" si="24"/>
        <v>ЧУ "USM"</v>
      </c>
      <c r="J512" s="245" t="s">
        <v>735</v>
      </c>
      <c r="K512" s="264" t="s">
        <v>1048</v>
      </c>
      <c r="L512" s="247" t="s">
        <v>1060</v>
      </c>
      <c r="M512" s="138"/>
    </row>
    <row r="513" spans="1:13" s="137" customFormat="1" ht="35.25" customHeight="1" x14ac:dyDescent="0.25">
      <c r="A513" s="158">
        <v>309</v>
      </c>
      <c r="B513" s="162" t="s">
        <v>1017</v>
      </c>
      <c r="C513" s="278" t="s">
        <v>30</v>
      </c>
      <c r="D513" s="269" t="s">
        <v>15</v>
      </c>
      <c r="E513" s="279">
        <v>20</v>
      </c>
      <c r="F513" s="142" t="s">
        <v>80</v>
      </c>
      <c r="G513" s="276">
        <v>6633.95</v>
      </c>
      <c r="H513" s="267">
        <f t="shared" si="28"/>
        <v>132679</v>
      </c>
      <c r="I513" s="242" t="str">
        <f t="shared" si="24"/>
        <v>ЧУ "USM"</v>
      </c>
      <c r="J513" s="245" t="s">
        <v>735</v>
      </c>
      <c r="K513" s="264" t="s">
        <v>1048</v>
      </c>
      <c r="L513" s="247" t="s">
        <v>1060</v>
      </c>
      <c r="M513" s="138"/>
    </row>
    <row r="514" spans="1:13" s="137" customFormat="1" ht="35.25" customHeight="1" x14ac:dyDescent="0.25">
      <c r="A514" s="158">
        <v>310</v>
      </c>
      <c r="B514" s="162" t="s">
        <v>1018</v>
      </c>
      <c r="C514" s="278" t="s">
        <v>30</v>
      </c>
      <c r="D514" s="269" t="s">
        <v>15</v>
      </c>
      <c r="E514" s="279">
        <v>30</v>
      </c>
      <c r="F514" s="142" t="s">
        <v>80</v>
      </c>
      <c r="G514" s="276">
        <v>8843.77</v>
      </c>
      <c r="H514" s="267">
        <f t="shared" si="28"/>
        <v>265313.10000000003</v>
      </c>
      <c r="I514" s="242" t="str">
        <f t="shared" si="24"/>
        <v>ЧУ "USM"</v>
      </c>
      <c r="J514" s="245" t="s">
        <v>735</v>
      </c>
      <c r="K514" s="264" t="s">
        <v>1048</v>
      </c>
      <c r="L514" s="247" t="s">
        <v>1060</v>
      </c>
      <c r="M514" s="138"/>
    </row>
    <row r="515" spans="1:13" s="137" customFormat="1" ht="35.25" customHeight="1" x14ac:dyDescent="0.25">
      <c r="A515" s="158">
        <v>311</v>
      </c>
      <c r="B515" s="162" t="s">
        <v>1019</v>
      </c>
      <c r="C515" s="278" t="s">
        <v>30</v>
      </c>
      <c r="D515" s="269" t="s">
        <v>15</v>
      </c>
      <c r="E515" s="279">
        <v>100</v>
      </c>
      <c r="F515" s="142" t="s">
        <v>80</v>
      </c>
      <c r="G515" s="276">
        <v>216.96</v>
      </c>
      <c r="H515" s="267">
        <f t="shared" si="28"/>
        <v>21696</v>
      </c>
      <c r="I515" s="242" t="str">
        <f t="shared" ref="I515:I542" si="29">$I$613</f>
        <v>ЧУ "USM"</v>
      </c>
      <c r="J515" s="245" t="s">
        <v>735</v>
      </c>
      <c r="K515" s="264" t="s">
        <v>1048</v>
      </c>
      <c r="L515" s="247" t="s">
        <v>1060</v>
      </c>
      <c r="M515" s="138"/>
    </row>
    <row r="516" spans="1:13" s="137" customFormat="1" ht="35.25" customHeight="1" x14ac:dyDescent="0.25">
      <c r="A516" s="158">
        <v>312</v>
      </c>
      <c r="B516" s="162" t="s">
        <v>1020</v>
      </c>
      <c r="C516" s="278" t="s">
        <v>30</v>
      </c>
      <c r="D516" s="269" t="s">
        <v>15</v>
      </c>
      <c r="E516" s="279">
        <v>100</v>
      </c>
      <c r="F516" s="142" t="s">
        <v>80</v>
      </c>
      <c r="G516" s="276">
        <v>293.75</v>
      </c>
      <c r="H516" s="267">
        <f t="shared" si="28"/>
        <v>29375</v>
      </c>
      <c r="I516" s="242" t="str">
        <f t="shared" si="29"/>
        <v>ЧУ "USM"</v>
      </c>
      <c r="J516" s="245" t="s">
        <v>735</v>
      </c>
      <c r="K516" s="264" t="s">
        <v>1048</v>
      </c>
      <c r="L516" s="247" t="s">
        <v>1060</v>
      </c>
      <c r="M516" s="138"/>
    </row>
    <row r="517" spans="1:13" s="137" customFormat="1" ht="35.25" customHeight="1" x14ac:dyDescent="0.25">
      <c r="A517" s="158">
        <v>313</v>
      </c>
      <c r="B517" s="162" t="s">
        <v>1021</v>
      </c>
      <c r="C517" s="278" t="s">
        <v>30</v>
      </c>
      <c r="D517" s="269" t="s">
        <v>15</v>
      </c>
      <c r="E517" s="279">
        <v>50</v>
      </c>
      <c r="F517" s="142" t="s">
        <v>80</v>
      </c>
      <c r="G517" s="276">
        <v>125.18</v>
      </c>
      <c r="H517" s="267">
        <f t="shared" si="28"/>
        <v>6259</v>
      </c>
      <c r="I517" s="242" t="str">
        <f t="shared" si="29"/>
        <v>ЧУ "USM"</v>
      </c>
      <c r="J517" s="245" t="s">
        <v>735</v>
      </c>
      <c r="K517" s="264" t="s">
        <v>1048</v>
      </c>
      <c r="L517" s="247" t="s">
        <v>1060</v>
      </c>
      <c r="M517" s="138"/>
    </row>
    <row r="518" spans="1:13" s="137" customFormat="1" ht="35.25" customHeight="1" x14ac:dyDescent="0.25">
      <c r="A518" s="158">
        <v>314</v>
      </c>
      <c r="B518" s="162" t="s">
        <v>1035</v>
      </c>
      <c r="C518" s="278" t="s">
        <v>30</v>
      </c>
      <c r="D518" s="269" t="s">
        <v>15</v>
      </c>
      <c r="E518" s="279">
        <v>50</v>
      </c>
      <c r="F518" s="142" t="s">
        <v>80</v>
      </c>
      <c r="G518" s="295">
        <v>148.52000000000001</v>
      </c>
      <c r="H518" s="267">
        <f t="shared" si="28"/>
        <v>7426.0000000000009</v>
      </c>
      <c r="I518" s="242" t="str">
        <f t="shared" si="29"/>
        <v>ЧУ "USM"</v>
      </c>
      <c r="J518" s="245" t="s">
        <v>735</v>
      </c>
      <c r="K518" s="264" t="s">
        <v>1048</v>
      </c>
      <c r="L518" s="247" t="s">
        <v>1060</v>
      </c>
      <c r="M518" s="138"/>
    </row>
    <row r="519" spans="1:13" s="137" customFormat="1" ht="35.25" customHeight="1" x14ac:dyDescent="0.25">
      <c r="A519" s="158">
        <v>315</v>
      </c>
      <c r="B519" s="162" t="s">
        <v>1022</v>
      </c>
      <c r="C519" s="278" t="s">
        <v>30</v>
      </c>
      <c r="D519" s="269" t="s">
        <v>15</v>
      </c>
      <c r="E519" s="279">
        <v>500</v>
      </c>
      <c r="F519" s="142" t="s">
        <v>80</v>
      </c>
      <c r="G519" s="295">
        <v>502.678</v>
      </c>
      <c r="H519" s="267">
        <f t="shared" si="28"/>
        <v>251339</v>
      </c>
      <c r="I519" s="242" t="str">
        <f t="shared" si="29"/>
        <v>ЧУ "USM"</v>
      </c>
      <c r="J519" s="245" t="s">
        <v>735</v>
      </c>
      <c r="K519" s="264" t="s">
        <v>1048</v>
      </c>
      <c r="L519" s="247" t="s">
        <v>1060</v>
      </c>
      <c r="M519" s="138"/>
    </row>
    <row r="520" spans="1:13" s="137" customFormat="1" ht="35.25" customHeight="1" x14ac:dyDescent="0.25">
      <c r="A520" s="158">
        <v>316</v>
      </c>
      <c r="B520" s="162" t="s">
        <v>1023</v>
      </c>
      <c r="C520" s="278" t="s">
        <v>30</v>
      </c>
      <c r="D520" s="269" t="s">
        <v>15</v>
      </c>
      <c r="E520" s="279">
        <v>25</v>
      </c>
      <c r="F520" s="142" t="s">
        <v>80</v>
      </c>
      <c r="G520" s="295">
        <v>488.68</v>
      </c>
      <c r="H520" s="267">
        <f t="shared" si="28"/>
        <v>12217</v>
      </c>
      <c r="I520" s="242" t="str">
        <f t="shared" si="29"/>
        <v>ЧУ "USM"</v>
      </c>
      <c r="J520" s="245" t="s">
        <v>735</v>
      </c>
      <c r="K520" s="264" t="s">
        <v>1048</v>
      </c>
      <c r="L520" s="247" t="s">
        <v>1060</v>
      </c>
      <c r="M520" s="138"/>
    </row>
    <row r="521" spans="1:13" s="137" customFormat="1" ht="35.25" customHeight="1" x14ac:dyDescent="0.25">
      <c r="A521" s="158">
        <v>317</v>
      </c>
      <c r="B521" s="162" t="s">
        <v>1024</v>
      </c>
      <c r="C521" s="278" t="s">
        <v>30</v>
      </c>
      <c r="D521" s="269" t="s">
        <v>15</v>
      </c>
      <c r="E521" s="279">
        <v>100</v>
      </c>
      <c r="F521" s="142" t="s">
        <v>109</v>
      </c>
      <c r="G521" s="295">
        <v>504.17</v>
      </c>
      <c r="H521" s="267">
        <f t="shared" si="28"/>
        <v>50417</v>
      </c>
      <c r="I521" s="242" t="str">
        <f t="shared" si="29"/>
        <v>ЧУ "USM"</v>
      </c>
      <c r="J521" s="245" t="s">
        <v>735</v>
      </c>
      <c r="K521" s="264" t="s">
        <v>1048</v>
      </c>
      <c r="L521" s="247" t="s">
        <v>1060</v>
      </c>
      <c r="M521" s="138"/>
    </row>
    <row r="522" spans="1:13" s="137" customFormat="1" ht="35.25" customHeight="1" x14ac:dyDescent="0.25">
      <c r="A522" s="158">
        <v>318</v>
      </c>
      <c r="B522" s="162" t="s">
        <v>1025</v>
      </c>
      <c r="C522" s="278" t="s">
        <v>30</v>
      </c>
      <c r="D522" s="269" t="s">
        <v>15</v>
      </c>
      <c r="E522" s="279">
        <v>140</v>
      </c>
      <c r="F522" s="142" t="s">
        <v>109</v>
      </c>
      <c r="G522" s="295">
        <v>1691.96</v>
      </c>
      <c r="H522" s="267">
        <f t="shared" si="28"/>
        <v>236874.4</v>
      </c>
      <c r="I522" s="242" t="str">
        <f t="shared" si="29"/>
        <v>ЧУ "USM"</v>
      </c>
      <c r="J522" s="245" t="s">
        <v>735</v>
      </c>
      <c r="K522" s="264" t="s">
        <v>1048</v>
      </c>
      <c r="L522" s="247" t="s">
        <v>1060</v>
      </c>
      <c r="M522" s="138"/>
    </row>
    <row r="523" spans="1:13" s="137" customFormat="1" ht="35.25" customHeight="1" x14ac:dyDescent="0.25">
      <c r="A523" s="158">
        <v>319</v>
      </c>
      <c r="B523" s="162" t="s">
        <v>1026</v>
      </c>
      <c r="C523" s="278" t="s">
        <v>30</v>
      </c>
      <c r="D523" s="269" t="s">
        <v>15</v>
      </c>
      <c r="E523" s="279">
        <v>1</v>
      </c>
      <c r="F523" s="142" t="s">
        <v>80</v>
      </c>
      <c r="G523" s="295">
        <v>15644</v>
      </c>
      <c r="H523" s="267">
        <f t="shared" si="28"/>
        <v>15644</v>
      </c>
      <c r="I523" s="242" t="str">
        <f t="shared" si="29"/>
        <v>ЧУ "USM"</v>
      </c>
      <c r="J523" s="245" t="s">
        <v>735</v>
      </c>
      <c r="K523" s="264" t="s">
        <v>1048</v>
      </c>
      <c r="L523" s="247" t="s">
        <v>1060</v>
      </c>
      <c r="M523" s="138"/>
    </row>
    <row r="524" spans="1:13" s="137" customFormat="1" ht="35.25" customHeight="1" x14ac:dyDescent="0.25">
      <c r="A524" s="158">
        <v>320</v>
      </c>
      <c r="B524" s="162" t="s">
        <v>1027</v>
      </c>
      <c r="C524" s="278" t="s">
        <v>30</v>
      </c>
      <c r="D524" s="269" t="s">
        <v>15</v>
      </c>
      <c r="E524" s="279">
        <v>100</v>
      </c>
      <c r="F524" s="142" t="s">
        <v>80</v>
      </c>
      <c r="G524" s="295">
        <v>320</v>
      </c>
      <c r="H524" s="267">
        <f t="shared" si="28"/>
        <v>32000</v>
      </c>
      <c r="I524" s="242" t="str">
        <f t="shared" si="29"/>
        <v>ЧУ "USM"</v>
      </c>
      <c r="J524" s="245" t="s">
        <v>735</v>
      </c>
      <c r="K524" s="264" t="s">
        <v>1048</v>
      </c>
      <c r="L524" s="247" t="s">
        <v>1060</v>
      </c>
      <c r="M524" s="138"/>
    </row>
    <row r="525" spans="1:13" s="137" customFormat="1" ht="35.25" customHeight="1" x14ac:dyDescent="0.25">
      <c r="A525" s="158">
        <v>321</v>
      </c>
      <c r="B525" s="162" t="s">
        <v>1028</v>
      </c>
      <c r="C525" s="278" t="s">
        <v>30</v>
      </c>
      <c r="D525" s="269" t="s">
        <v>15</v>
      </c>
      <c r="E525" s="279">
        <v>10</v>
      </c>
      <c r="F525" s="142" t="s">
        <v>80</v>
      </c>
      <c r="G525" s="295">
        <v>108214.3</v>
      </c>
      <c r="H525" s="267">
        <f t="shared" si="28"/>
        <v>1082143</v>
      </c>
      <c r="I525" s="242" t="str">
        <f t="shared" si="29"/>
        <v>ЧУ "USM"</v>
      </c>
      <c r="J525" s="245" t="s">
        <v>735</v>
      </c>
      <c r="K525" s="264" t="s">
        <v>1048</v>
      </c>
      <c r="L525" s="247" t="s">
        <v>1060</v>
      </c>
      <c r="M525" s="138"/>
    </row>
    <row r="526" spans="1:13" s="137" customFormat="1" ht="35.25" customHeight="1" x14ac:dyDescent="0.25">
      <c r="A526" s="158">
        <v>322</v>
      </c>
      <c r="B526" s="162" t="s">
        <v>1029</v>
      </c>
      <c r="C526" s="278" t="s">
        <v>30</v>
      </c>
      <c r="D526" s="269" t="s">
        <v>15</v>
      </c>
      <c r="E526" s="279">
        <v>10</v>
      </c>
      <c r="F526" s="142" t="s">
        <v>80</v>
      </c>
      <c r="G526" s="295">
        <v>136696.4</v>
      </c>
      <c r="H526" s="267">
        <f t="shared" si="28"/>
        <v>1366964</v>
      </c>
      <c r="I526" s="242" t="str">
        <f t="shared" si="29"/>
        <v>ЧУ "USM"</v>
      </c>
      <c r="J526" s="245" t="s">
        <v>735</v>
      </c>
      <c r="K526" s="264" t="s">
        <v>1048</v>
      </c>
      <c r="L526" s="247" t="s">
        <v>1060</v>
      </c>
      <c r="M526" s="138"/>
    </row>
    <row r="527" spans="1:13" s="137" customFormat="1" ht="35.25" customHeight="1" x14ac:dyDescent="0.25">
      <c r="A527" s="158">
        <v>323</v>
      </c>
      <c r="B527" s="162" t="s">
        <v>1030</v>
      </c>
      <c r="C527" s="278" t="s">
        <v>30</v>
      </c>
      <c r="D527" s="269" t="s">
        <v>15</v>
      </c>
      <c r="E527" s="279">
        <v>24</v>
      </c>
      <c r="F527" s="142" t="s">
        <v>80</v>
      </c>
      <c r="G527" s="295">
        <v>74107.13</v>
      </c>
      <c r="H527" s="267">
        <f t="shared" si="28"/>
        <v>1778571.12</v>
      </c>
      <c r="I527" s="242" t="str">
        <f t="shared" si="29"/>
        <v>ЧУ "USM"</v>
      </c>
      <c r="J527" s="245" t="s">
        <v>735</v>
      </c>
      <c r="K527" s="264" t="s">
        <v>1048</v>
      </c>
      <c r="L527" s="247" t="s">
        <v>1060</v>
      </c>
      <c r="M527" s="138"/>
    </row>
    <row r="528" spans="1:13" s="137" customFormat="1" ht="35.25" customHeight="1" x14ac:dyDescent="0.25">
      <c r="A528" s="158">
        <v>324</v>
      </c>
      <c r="B528" s="162" t="s">
        <v>1031</v>
      </c>
      <c r="C528" s="278" t="s">
        <v>30</v>
      </c>
      <c r="D528" s="269" t="s">
        <v>15</v>
      </c>
      <c r="E528" s="279">
        <v>9</v>
      </c>
      <c r="F528" s="142" t="s">
        <v>80</v>
      </c>
      <c r="G528" s="295">
        <v>56910.67</v>
      </c>
      <c r="H528" s="267">
        <f t="shared" si="28"/>
        <v>512196.02999999997</v>
      </c>
      <c r="I528" s="242" t="str">
        <f t="shared" si="29"/>
        <v>ЧУ "USM"</v>
      </c>
      <c r="J528" s="245" t="s">
        <v>735</v>
      </c>
      <c r="K528" s="264" t="s">
        <v>1048</v>
      </c>
      <c r="L528" s="247" t="s">
        <v>1060</v>
      </c>
      <c r="M528" s="138"/>
    </row>
    <row r="529" spans="1:13" s="137" customFormat="1" ht="35.25" customHeight="1" x14ac:dyDescent="0.25">
      <c r="A529" s="158">
        <v>325</v>
      </c>
      <c r="B529" s="162" t="s">
        <v>1032</v>
      </c>
      <c r="C529" s="278" t="s">
        <v>30</v>
      </c>
      <c r="D529" s="269" t="s">
        <v>15</v>
      </c>
      <c r="E529" s="279">
        <v>6</v>
      </c>
      <c r="F529" s="142" t="s">
        <v>80</v>
      </c>
      <c r="G529" s="295">
        <v>74282.17</v>
      </c>
      <c r="H529" s="267">
        <f t="shared" si="28"/>
        <v>445693.02</v>
      </c>
      <c r="I529" s="242" t="str">
        <f t="shared" si="29"/>
        <v>ЧУ "USM"</v>
      </c>
      <c r="J529" s="245" t="s">
        <v>735</v>
      </c>
      <c r="K529" s="264" t="s">
        <v>1048</v>
      </c>
      <c r="L529" s="247" t="s">
        <v>1060</v>
      </c>
      <c r="M529" s="138"/>
    </row>
    <row r="530" spans="1:13" s="137" customFormat="1" ht="35.25" customHeight="1" x14ac:dyDescent="0.25">
      <c r="A530" s="158">
        <v>326</v>
      </c>
      <c r="B530" s="162" t="s">
        <v>1036</v>
      </c>
      <c r="C530" s="278" t="s">
        <v>30</v>
      </c>
      <c r="D530" s="269" t="s">
        <v>15</v>
      </c>
      <c r="E530" s="279">
        <v>5</v>
      </c>
      <c r="F530" s="142" t="s">
        <v>80</v>
      </c>
      <c r="G530" s="295">
        <v>90160.8</v>
      </c>
      <c r="H530" s="267">
        <f t="shared" ref="H530:H575" si="30">E530*G530</f>
        <v>450804</v>
      </c>
      <c r="I530" s="242" t="str">
        <f t="shared" si="29"/>
        <v>ЧУ "USM"</v>
      </c>
      <c r="J530" s="245" t="s">
        <v>735</v>
      </c>
      <c r="K530" s="264" t="s">
        <v>1048</v>
      </c>
      <c r="L530" s="247" t="s">
        <v>1060</v>
      </c>
      <c r="M530" s="138"/>
    </row>
    <row r="531" spans="1:13" s="137" customFormat="1" ht="35.25" customHeight="1" x14ac:dyDescent="0.25">
      <c r="A531" s="158">
        <v>327</v>
      </c>
      <c r="B531" s="36" t="s">
        <v>917</v>
      </c>
      <c r="C531" s="70" t="s">
        <v>295</v>
      </c>
      <c r="D531" s="110" t="s">
        <v>783</v>
      </c>
      <c r="E531" s="72">
        <v>1</v>
      </c>
      <c r="F531" s="142" t="s">
        <v>109</v>
      </c>
      <c r="G531" s="280">
        <v>40000000</v>
      </c>
      <c r="H531" s="37">
        <v>40000000</v>
      </c>
      <c r="I531" s="242" t="str">
        <f t="shared" si="29"/>
        <v>ЧУ "USM"</v>
      </c>
      <c r="J531" s="245" t="s">
        <v>735</v>
      </c>
      <c r="K531" s="264" t="s">
        <v>896</v>
      </c>
      <c r="L531" s="247" t="s">
        <v>918</v>
      </c>
      <c r="M531" s="138"/>
    </row>
    <row r="532" spans="1:13" s="137" customFormat="1" ht="35.25" customHeight="1" x14ac:dyDescent="0.25">
      <c r="A532" s="158">
        <v>328</v>
      </c>
      <c r="B532" s="36" t="s">
        <v>1034</v>
      </c>
      <c r="C532" s="278" t="s">
        <v>30</v>
      </c>
      <c r="D532" s="269" t="s">
        <v>15</v>
      </c>
      <c r="E532" s="72">
        <v>367</v>
      </c>
      <c r="F532" s="142" t="s">
        <v>36</v>
      </c>
      <c r="G532" s="283"/>
      <c r="H532" s="267">
        <f t="shared" si="30"/>
        <v>0</v>
      </c>
      <c r="I532" s="242" t="str">
        <f t="shared" si="29"/>
        <v>ЧУ "USM"</v>
      </c>
      <c r="J532" s="245" t="s">
        <v>735</v>
      </c>
      <c r="K532" s="264" t="s">
        <v>896</v>
      </c>
      <c r="L532" s="247" t="s">
        <v>1148</v>
      </c>
      <c r="M532" s="138"/>
    </row>
    <row r="533" spans="1:13" s="137" customFormat="1" ht="35.25" customHeight="1" x14ac:dyDescent="0.25">
      <c r="A533" s="158">
        <v>329</v>
      </c>
      <c r="B533" s="36" t="s">
        <v>1037</v>
      </c>
      <c r="C533" s="278" t="s">
        <v>30</v>
      </c>
      <c r="D533" s="269" t="s">
        <v>15</v>
      </c>
      <c r="E533" s="72">
        <v>1</v>
      </c>
      <c r="F533" s="142" t="s">
        <v>109</v>
      </c>
      <c r="G533" s="283">
        <v>1138789</v>
      </c>
      <c r="H533" s="267">
        <f t="shared" si="30"/>
        <v>1138789</v>
      </c>
      <c r="I533" s="242" t="str">
        <f t="shared" si="29"/>
        <v>ЧУ "USM"</v>
      </c>
      <c r="J533" s="245" t="s">
        <v>735</v>
      </c>
      <c r="K533" s="264" t="s">
        <v>896</v>
      </c>
      <c r="L533" s="247" t="s">
        <v>1038</v>
      </c>
      <c r="M533" s="138"/>
    </row>
    <row r="534" spans="1:13" s="137" customFormat="1" ht="35.25" customHeight="1" x14ac:dyDescent="0.25">
      <c r="A534" s="158">
        <v>330</v>
      </c>
      <c r="B534" s="142" t="s">
        <v>1049</v>
      </c>
      <c r="C534" s="142" t="s">
        <v>30</v>
      </c>
      <c r="D534" s="284" t="s">
        <v>783</v>
      </c>
      <c r="E534" s="285">
        <v>25</v>
      </c>
      <c r="F534" s="285" t="s">
        <v>233</v>
      </c>
      <c r="G534" s="286"/>
      <c r="H534" s="267">
        <f t="shared" si="30"/>
        <v>0</v>
      </c>
      <c r="I534" s="242" t="str">
        <f t="shared" si="29"/>
        <v>ЧУ "USM"</v>
      </c>
      <c r="J534" s="245" t="s">
        <v>735</v>
      </c>
      <c r="K534" s="264" t="s">
        <v>896</v>
      </c>
      <c r="L534" s="247" t="s">
        <v>1057</v>
      </c>
      <c r="M534" s="138"/>
    </row>
    <row r="535" spans="1:13" s="137" customFormat="1" ht="35.25" customHeight="1" x14ac:dyDescent="0.25">
      <c r="A535" s="158">
        <v>331</v>
      </c>
      <c r="B535" s="142" t="s">
        <v>1050</v>
      </c>
      <c r="C535" s="142" t="s">
        <v>30</v>
      </c>
      <c r="D535" s="284" t="s">
        <v>783</v>
      </c>
      <c r="E535" s="285">
        <v>50</v>
      </c>
      <c r="F535" s="285" t="s">
        <v>233</v>
      </c>
      <c r="G535" s="286"/>
      <c r="H535" s="267">
        <f t="shared" si="30"/>
        <v>0</v>
      </c>
      <c r="I535" s="242" t="str">
        <f t="shared" si="29"/>
        <v>ЧУ "USM"</v>
      </c>
      <c r="J535" s="245" t="s">
        <v>735</v>
      </c>
      <c r="K535" s="264" t="s">
        <v>896</v>
      </c>
      <c r="L535" s="247" t="s">
        <v>1057</v>
      </c>
      <c r="M535" s="138"/>
    </row>
    <row r="536" spans="1:13" s="137" customFormat="1" ht="35.25" customHeight="1" x14ac:dyDescent="0.25">
      <c r="A536" s="158">
        <v>332</v>
      </c>
      <c r="B536" s="142" t="s">
        <v>1050</v>
      </c>
      <c r="C536" s="142" t="s">
        <v>30</v>
      </c>
      <c r="D536" s="284" t="s">
        <v>783</v>
      </c>
      <c r="E536" s="285">
        <v>50</v>
      </c>
      <c r="F536" s="285" t="s">
        <v>233</v>
      </c>
      <c r="G536" s="286"/>
      <c r="H536" s="267">
        <f t="shared" si="30"/>
        <v>0</v>
      </c>
      <c r="I536" s="242" t="str">
        <f t="shared" si="29"/>
        <v>ЧУ "USM"</v>
      </c>
      <c r="J536" s="245" t="s">
        <v>735</v>
      </c>
      <c r="K536" s="264" t="s">
        <v>896</v>
      </c>
      <c r="L536" s="247" t="s">
        <v>1057</v>
      </c>
      <c r="M536" s="138"/>
    </row>
    <row r="537" spans="1:13" s="137" customFormat="1" ht="35.25" customHeight="1" x14ac:dyDescent="0.25">
      <c r="A537" s="158">
        <v>333</v>
      </c>
      <c r="B537" s="142" t="s">
        <v>1051</v>
      </c>
      <c r="C537" s="142" t="s">
        <v>30</v>
      </c>
      <c r="D537" s="284" t="s">
        <v>783</v>
      </c>
      <c r="E537" s="285">
        <v>50</v>
      </c>
      <c r="F537" s="285" t="s">
        <v>233</v>
      </c>
      <c r="G537" s="286"/>
      <c r="H537" s="267">
        <f t="shared" si="30"/>
        <v>0</v>
      </c>
      <c r="I537" s="242" t="str">
        <f t="shared" si="29"/>
        <v>ЧУ "USM"</v>
      </c>
      <c r="J537" s="245" t="s">
        <v>735</v>
      </c>
      <c r="K537" s="264" t="s">
        <v>896</v>
      </c>
      <c r="L537" s="247" t="s">
        <v>1057</v>
      </c>
      <c r="M537" s="138"/>
    </row>
    <row r="538" spans="1:13" s="137" customFormat="1" ht="35.25" customHeight="1" x14ac:dyDescent="0.25">
      <c r="A538" s="158">
        <v>334</v>
      </c>
      <c r="B538" s="142" t="s">
        <v>1052</v>
      </c>
      <c r="C538" s="142" t="s">
        <v>30</v>
      </c>
      <c r="D538" s="284" t="s">
        <v>783</v>
      </c>
      <c r="E538" s="285">
        <v>25</v>
      </c>
      <c r="F538" s="285" t="s">
        <v>233</v>
      </c>
      <c r="G538" s="286"/>
      <c r="H538" s="267">
        <f t="shared" si="30"/>
        <v>0</v>
      </c>
      <c r="I538" s="242" t="str">
        <f t="shared" si="29"/>
        <v>ЧУ "USM"</v>
      </c>
      <c r="J538" s="245" t="s">
        <v>735</v>
      </c>
      <c r="K538" s="264" t="s">
        <v>896</v>
      </c>
      <c r="L538" s="247" t="s">
        <v>1057</v>
      </c>
      <c r="M538" s="138"/>
    </row>
    <row r="539" spans="1:13" s="137" customFormat="1" ht="35.25" customHeight="1" x14ac:dyDescent="0.25">
      <c r="A539" s="158">
        <v>335</v>
      </c>
      <c r="B539" s="142" t="s">
        <v>1053</v>
      </c>
      <c r="C539" s="142" t="s">
        <v>30</v>
      </c>
      <c r="D539" s="284" t="s">
        <v>783</v>
      </c>
      <c r="E539" s="285">
        <v>25</v>
      </c>
      <c r="F539" s="285" t="s">
        <v>233</v>
      </c>
      <c r="G539" s="287"/>
      <c r="H539" s="267">
        <f t="shared" si="30"/>
        <v>0</v>
      </c>
      <c r="I539" s="242" t="str">
        <f t="shared" si="29"/>
        <v>ЧУ "USM"</v>
      </c>
      <c r="J539" s="245" t="s">
        <v>735</v>
      </c>
      <c r="K539" s="264" t="s">
        <v>896</v>
      </c>
      <c r="L539" s="247" t="s">
        <v>1057</v>
      </c>
      <c r="M539" s="138"/>
    </row>
    <row r="540" spans="1:13" s="137" customFormat="1" ht="35.25" customHeight="1" x14ac:dyDescent="0.25">
      <c r="A540" s="158">
        <v>336</v>
      </c>
      <c r="B540" s="81" t="s">
        <v>1055</v>
      </c>
      <c r="C540" s="142" t="s">
        <v>30</v>
      </c>
      <c r="D540" s="284" t="s">
        <v>783</v>
      </c>
      <c r="E540" s="288">
        <v>48</v>
      </c>
      <c r="F540" s="285" t="s">
        <v>233</v>
      </c>
      <c r="G540" s="290">
        <v>4800</v>
      </c>
      <c r="H540" s="267">
        <f t="shared" si="30"/>
        <v>230400</v>
      </c>
      <c r="I540" s="242" t="str">
        <f t="shared" si="29"/>
        <v>ЧУ "USM"</v>
      </c>
      <c r="J540" s="245" t="s">
        <v>735</v>
      </c>
      <c r="K540" s="264" t="s">
        <v>1048</v>
      </c>
      <c r="L540" s="247" t="s">
        <v>1056</v>
      </c>
      <c r="M540" s="138"/>
    </row>
    <row r="541" spans="1:13" s="137" customFormat="1" ht="35.25" customHeight="1" x14ac:dyDescent="0.25">
      <c r="A541" s="158">
        <v>337</v>
      </c>
      <c r="B541" s="81" t="s">
        <v>1058</v>
      </c>
      <c r="C541" s="142" t="s">
        <v>30</v>
      </c>
      <c r="D541" s="284" t="s">
        <v>783</v>
      </c>
      <c r="E541" s="289">
        <v>1</v>
      </c>
      <c r="F541" s="261" t="s">
        <v>109</v>
      </c>
      <c r="G541" s="290">
        <v>1399900</v>
      </c>
      <c r="H541" s="267">
        <f t="shared" si="30"/>
        <v>1399900</v>
      </c>
      <c r="I541" s="242" t="str">
        <f t="shared" si="29"/>
        <v>ЧУ "USM"</v>
      </c>
      <c r="J541" s="245" t="s">
        <v>735</v>
      </c>
      <c r="K541" s="264" t="s">
        <v>1048</v>
      </c>
      <c r="L541" s="247" t="s">
        <v>1059</v>
      </c>
      <c r="M541" s="138"/>
    </row>
    <row r="542" spans="1:13" s="137" customFormat="1" ht="35.25" customHeight="1" x14ac:dyDescent="0.25">
      <c r="A542" s="158">
        <v>338</v>
      </c>
      <c r="B542" s="81" t="s">
        <v>1061</v>
      </c>
      <c r="C542" s="142" t="s">
        <v>30</v>
      </c>
      <c r="D542" s="284" t="s">
        <v>783</v>
      </c>
      <c r="E542" s="289">
        <v>1</v>
      </c>
      <c r="F542" s="261" t="s">
        <v>109</v>
      </c>
      <c r="G542" s="290">
        <v>1963032</v>
      </c>
      <c r="H542" s="267">
        <f t="shared" si="30"/>
        <v>1963032</v>
      </c>
      <c r="I542" s="242" t="str">
        <f t="shared" si="29"/>
        <v>ЧУ "USM"</v>
      </c>
      <c r="J542" s="245" t="s">
        <v>735</v>
      </c>
      <c r="K542" s="264" t="s">
        <v>1048</v>
      </c>
      <c r="L542" s="247" t="s">
        <v>1062</v>
      </c>
      <c r="M542" s="138"/>
    </row>
    <row r="543" spans="1:13" s="137" customFormat="1" ht="35.25" customHeight="1" x14ac:dyDescent="0.25">
      <c r="A543" s="158">
        <v>339</v>
      </c>
      <c r="B543" s="81" t="s">
        <v>1064</v>
      </c>
      <c r="C543" s="81" t="s">
        <v>295</v>
      </c>
      <c r="D543" s="284" t="s">
        <v>783</v>
      </c>
      <c r="E543" s="289">
        <v>146</v>
      </c>
      <c r="F543" s="261" t="s">
        <v>109</v>
      </c>
      <c r="G543" s="290">
        <v>17500</v>
      </c>
      <c r="H543" s="267">
        <f t="shared" si="30"/>
        <v>2555000</v>
      </c>
      <c r="I543" s="242" t="s">
        <v>9</v>
      </c>
      <c r="J543" s="245" t="s">
        <v>735</v>
      </c>
      <c r="K543" s="264" t="s">
        <v>1048</v>
      </c>
      <c r="L543" s="247" t="s">
        <v>1063</v>
      </c>
      <c r="M543" s="138"/>
    </row>
    <row r="544" spans="1:13" s="137" customFormat="1" ht="35.25" customHeight="1" x14ac:dyDescent="0.25">
      <c r="A544" s="158">
        <v>340</v>
      </c>
      <c r="B544" s="81" t="s">
        <v>1065</v>
      </c>
      <c r="C544" s="81" t="s">
        <v>295</v>
      </c>
      <c r="D544" s="284" t="s">
        <v>783</v>
      </c>
      <c r="E544" s="289">
        <v>46</v>
      </c>
      <c r="F544" s="261" t="s">
        <v>109</v>
      </c>
      <c r="G544" s="290">
        <v>19050</v>
      </c>
      <c r="H544" s="267">
        <f t="shared" si="30"/>
        <v>876300</v>
      </c>
      <c r="I544" s="242" t="s">
        <v>9</v>
      </c>
      <c r="J544" s="245" t="s">
        <v>735</v>
      </c>
      <c r="K544" s="264" t="s">
        <v>1048</v>
      </c>
      <c r="L544" s="247" t="s">
        <v>1063</v>
      </c>
      <c r="M544" s="138"/>
    </row>
    <row r="545" spans="1:13" s="137" customFormat="1" ht="35.25" customHeight="1" x14ac:dyDescent="0.25">
      <c r="A545" s="158">
        <v>341</v>
      </c>
      <c r="B545" s="81" t="s">
        <v>1066</v>
      </c>
      <c r="C545" s="81" t="s">
        <v>295</v>
      </c>
      <c r="D545" s="284" t="s">
        <v>783</v>
      </c>
      <c r="E545" s="289">
        <v>173</v>
      </c>
      <c r="F545" s="261" t="s">
        <v>109</v>
      </c>
      <c r="G545" s="290">
        <v>15000</v>
      </c>
      <c r="H545" s="267">
        <f t="shared" si="30"/>
        <v>2595000</v>
      </c>
      <c r="I545" s="242" t="s">
        <v>9</v>
      </c>
      <c r="J545" s="245" t="s">
        <v>735</v>
      </c>
      <c r="K545" s="264" t="s">
        <v>1048</v>
      </c>
      <c r="L545" s="247" t="s">
        <v>1063</v>
      </c>
      <c r="M545" s="138"/>
    </row>
    <row r="546" spans="1:13" s="137" customFormat="1" ht="35.25" customHeight="1" x14ac:dyDescent="0.25">
      <c r="A546" s="158">
        <v>342</v>
      </c>
      <c r="B546" s="81" t="s">
        <v>606</v>
      </c>
      <c r="C546" s="81" t="s">
        <v>295</v>
      </c>
      <c r="D546" s="284" t="s">
        <v>783</v>
      </c>
      <c r="E546" s="289">
        <v>365</v>
      </c>
      <c r="F546" s="261" t="s">
        <v>378</v>
      </c>
      <c r="G546" s="290">
        <v>6632</v>
      </c>
      <c r="H546" s="267">
        <f>E546*G546</f>
        <v>2420680</v>
      </c>
      <c r="I546" s="242" t="s">
        <v>9</v>
      </c>
      <c r="J546" s="245" t="s">
        <v>735</v>
      </c>
      <c r="K546" s="264" t="s">
        <v>1048</v>
      </c>
      <c r="L546" s="247" t="s">
        <v>1063</v>
      </c>
      <c r="M546" s="138"/>
    </row>
    <row r="547" spans="1:13" s="137" customFormat="1" ht="35.25" customHeight="1" x14ac:dyDescent="0.25">
      <c r="A547" s="158"/>
      <c r="B547" s="81" t="s">
        <v>1067</v>
      </c>
      <c r="C547" s="81" t="s">
        <v>295</v>
      </c>
      <c r="D547" s="284" t="s">
        <v>783</v>
      </c>
      <c r="E547" s="289">
        <v>365</v>
      </c>
      <c r="F547" s="261" t="s">
        <v>109</v>
      </c>
      <c r="G547" s="290">
        <v>24000</v>
      </c>
      <c r="H547" s="267">
        <f>E547*G547</f>
        <v>8760000</v>
      </c>
      <c r="I547" s="242" t="s">
        <v>9</v>
      </c>
      <c r="J547" s="245" t="s">
        <v>735</v>
      </c>
      <c r="K547" s="264" t="s">
        <v>1048</v>
      </c>
      <c r="L547" s="247" t="s">
        <v>1063</v>
      </c>
      <c r="M547" s="138"/>
    </row>
    <row r="548" spans="1:13" s="137" customFormat="1" ht="35.25" customHeight="1" x14ac:dyDescent="0.25">
      <c r="A548" s="158">
        <v>343</v>
      </c>
      <c r="B548" s="81" t="s">
        <v>607</v>
      </c>
      <c r="C548" s="81" t="s">
        <v>295</v>
      </c>
      <c r="D548" s="284" t="s">
        <v>783</v>
      </c>
      <c r="E548" s="289">
        <v>365</v>
      </c>
      <c r="F548" s="261" t="s">
        <v>378</v>
      </c>
      <c r="G548" s="290">
        <v>11830</v>
      </c>
      <c r="H548" s="267">
        <f t="shared" si="30"/>
        <v>4317950</v>
      </c>
      <c r="I548" s="242" t="s">
        <v>9</v>
      </c>
      <c r="J548" s="245" t="s">
        <v>735</v>
      </c>
      <c r="K548" s="264" t="s">
        <v>1048</v>
      </c>
      <c r="L548" s="247" t="s">
        <v>1063</v>
      </c>
      <c r="M548" s="138"/>
    </row>
    <row r="549" spans="1:13" s="137" customFormat="1" ht="35.25" customHeight="1" x14ac:dyDescent="0.25">
      <c r="A549" s="158">
        <v>344</v>
      </c>
      <c r="B549" s="81" t="s">
        <v>1068</v>
      </c>
      <c r="C549" s="142" t="s">
        <v>30</v>
      </c>
      <c r="D549" s="284" t="s">
        <v>783</v>
      </c>
      <c r="E549" s="289">
        <v>1</v>
      </c>
      <c r="F549" s="261" t="s">
        <v>109</v>
      </c>
      <c r="G549" s="290">
        <v>3555000</v>
      </c>
      <c r="H549" s="267">
        <f t="shared" si="30"/>
        <v>3555000</v>
      </c>
      <c r="I549" s="242" t="s">
        <v>9</v>
      </c>
      <c r="J549" s="245" t="s">
        <v>735</v>
      </c>
      <c r="K549" s="264" t="s">
        <v>1048</v>
      </c>
      <c r="L549" s="247" t="s">
        <v>1069</v>
      </c>
      <c r="M549" s="138"/>
    </row>
    <row r="550" spans="1:13" s="137" customFormat="1" ht="35.25" customHeight="1" x14ac:dyDescent="0.25">
      <c r="A550" s="158">
        <v>345</v>
      </c>
      <c r="B550" s="81" t="s">
        <v>1070</v>
      </c>
      <c r="C550" s="142" t="s">
        <v>30</v>
      </c>
      <c r="D550" s="284" t="s">
        <v>783</v>
      </c>
      <c r="E550" s="289">
        <v>120</v>
      </c>
      <c r="F550" s="261" t="s">
        <v>109</v>
      </c>
      <c r="G550" s="290">
        <v>14965</v>
      </c>
      <c r="H550" s="267">
        <f t="shared" si="30"/>
        <v>1795800</v>
      </c>
      <c r="I550" s="242" t="s">
        <v>9</v>
      </c>
      <c r="J550" s="245" t="s">
        <v>735</v>
      </c>
      <c r="K550" s="264" t="s">
        <v>1048</v>
      </c>
      <c r="L550" s="247" t="s">
        <v>1071</v>
      </c>
      <c r="M550" s="138"/>
    </row>
    <row r="551" spans="1:13" s="137" customFormat="1" ht="35.25" customHeight="1" x14ac:dyDescent="0.25">
      <c r="A551" s="158">
        <v>346</v>
      </c>
      <c r="B551" s="81" t="s">
        <v>1072</v>
      </c>
      <c r="C551" s="142" t="s">
        <v>30</v>
      </c>
      <c r="D551" s="284" t="s">
        <v>783</v>
      </c>
      <c r="E551" s="289">
        <v>98</v>
      </c>
      <c r="F551" s="261" t="s">
        <v>109</v>
      </c>
      <c r="G551" s="290">
        <v>2803</v>
      </c>
      <c r="H551" s="267">
        <f t="shared" si="30"/>
        <v>274694</v>
      </c>
      <c r="I551" s="242" t="s">
        <v>9</v>
      </c>
      <c r="J551" s="245" t="s">
        <v>735</v>
      </c>
      <c r="K551" s="264" t="s">
        <v>1048</v>
      </c>
      <c r="L551" s="247" t="s">
        <v>1071</v>
      </c>
      <c r="M551" s="138"/>
    </row>
    <row r="552" spans="1:13" s="137" customFormat="1" ht="35.25" customHeight="1" x14ac:dyDescent="0.25">
      <c r="A552" s="158">
        <v>347</v>
      </c>
      <c r="B552" s="81" t="s">
        <v>1075</v>
      </c>
      <c r="C552" s="142" t="s">
        <v>30</v>
      </c>
      <c r="D552" s="284" t="s">
        <v>783</v>
      </c>
      <c r="E552" s="289">
        <v>1</v>
      </c>
      <c r="F552" s="261" t="s">
        <v>109</v>
      </c>
      <c r="G552" s="290">
        <v>597962</v>
      </c>
      <c r="H552" s="267">
        <f t="shared" si="30"/>
        <v>597962</v>
      </c>
      <c r="I552" s="242" t="s">
        <v>9</v>
      </c>
      <c r="J552" s="245" t="s">
        <v>735</v>
      </c>
      <c r="K552" s="264" t="s">
        <v>1048</v>
      </c>
      <c r="L552" s="247" t="s">
        <v>1076</v>
      </c>
      <c r="M552" s="138"/>
    </row>
    <row r="553" spans="1:13" s="137" customFormat="1" ht="35.25" customHeight="1" x14ac:dyDescent="0.25">
      <c r="A553" s="158">
        <v>348</v>
      </c>
      <c r="B553" s="81" t="s">
        <v>1090</v>
      </c>
      <c r="C553" s="142" t="s">
        <v>30</v>
      </c>
      <c r="D553" s="284" t="s">
        <v>783</v>
      </c>
      <c r="E553" s="289">
        <v>21</v>
      </c>
      <c r="F553" s="261" t="s">
        <v>80</v>
      </c>
      <c r="G553" s="290">
        <v>410207</v>
      </c>
      <c r="H553" s="267">
        <f t="shared" si="30"/>
        <v>8614347</v>
      </c>
      <c r="I553" s="242" t="s">
        <v>9</v>
      </c>
      <c r="J553" s="245" t="s">
        <v>735</v>
      </c>
      <c r="K553" s="264" t="s">
        <v>1048</v>
      </c>
      <c r="L553" s="247" t="s">
        <v>1091</v>
      </c>
      <c r="M553" s="138"/>
    </row>
    <row r="554" spans="1:13" s="137" customFormat="1" ht="35.25" customHeight="1" x14ac:dyDescent="0.25">
      <c r="A554" s="158">
        <v>349</v>
      </c>
      <c r="B554" s="81" t="s">
        <v>1094</v>
      </c>
      <c r="C554" s="142" t="s">
        <v>30</v>
      </c>
      <c r="D554" s="284" t="s">
        <v>783</v>
      </c>
      <c r="E554" s="289">
        <v>1</v>
      </c>
      <c r="F554" s="261" t="s">
        <v>109</v>
      </c>
      <c r="G554" s="290">
        <v>3361867.93</v>
      </c>
      <c r="H554" s="267">
        <f t="shared" si="30"/>
        <v>3361867.93</v>
      </c>
      <c r="I554" s="242" t="s">
        <v>9</v>
      </c>
      <c r="J554" s="245" t="s">
        <v>735</v>
      </c>
      <c r="K554" s="264" t="s">
        <v>1048</v>
      </c>
      <c r="L554" s="247" t="s">
        <v>1095</v>
      </c>
      <c r="M554" s="138"/>
    </row>
    <row r="555" spans="1:13" s="137" customFormat="1" ht="35.25" customHeight="1" x14ac:dyDescent="0.25">
      <c r="A555" s="158">
        <v>350</v>
      </c>
      <c r="B555" s="81" t="s">
        <v>1104</v>
      </c>
      <c r="C555" s="142" t="s">
        <v>30</v>
      </c>
      <c r="D555" s="284" t="s">
        <v>783</v>
      </c>
      <c r="E555" s="289">
        <v>1</v>
      </c>
      <c r="F555" s="261" t="s">
        <v>109</v>
      </c>
      <c r="G555" s="290">
        <v>3214285.71</v>
      </c>
      <c r="H555" s="267">
        <f t="shared" si="30"/>
        <v>3214285.71</v>
      </c>
      <c r="I555" s="242" t="s">
        <v>9</v>
      </c>
      <c r="J555" s="245" t="s">
        <v>735</v>
      </c>
      <c r="K555" s="264" t="s">
        <v>1048</v>
      </c>
      <c r="L555" s="247" t="s">
        <v>1106</v>
      </c>
      <c r="M555" s="138"/>
    </row>
    <row r="556" spans="1:13" s="137" customFormat="1" ht="35.25" customHeight="1" x14ac:dyDescent="0.25">
      <c r="A556" s="158">
        <v>351</v>
      </c>
      <c r="B556" s="81" t="s">
        <v>1105</v>
      </c>
      <c r="C556" s="142" t="s">
        <v>30</v>
      </c>
      <c r="D556" s="284" t="s">
        <v>783</v>
      </c>
      <c r="E556" s="289">
        <v>1</v>
      </c>
      <c r="F556" s="261" t="s">
        <v>109</v>
      </c>
      <c r="G556" s="290">
        <v>9280268</v>
      </c>
      <c r="H556" s="267">
        <f t="shared" si="30"/>
        <v>9280268</v>
      </c>
      <c r="I556" s="242" t="s">
        <v>9</v>
      </c>
      <c r="J556" s="245" t="s">
        <v>735</v>
      </c>
      <c r="K556" s="264" t="s">
        <v>1048</v>
      </c>
      <c r="L556" s="247" t="s">
        <v>1106</v>
      </c>
      <c r="M556" s="138"/>
    </row>
    <row r="557" spans="1:13" s="137" customFormat="1" ht="35.25" customHeight="1" x14ac:dyDescent="0.25">
      <c r="A557" s="158">
        <v>352</v>
      </c>
      <c r="B557" s="81" t="s">
        <v>1128</v>
      </c>
      <c r="C557" s="142" t="s">
        <v>30</v>
      </c>
      <c r="D557" s="284" t="s">
        <v>783</v>
      </c>
      <c r="E557" s="289">
        <v>100</v>
      </c>
      <c r="F557" s="261" t="s">
        <v>80</v>
      </c>
      <c r="G557" s="290">
        <v>430</v>
      </c>
      <c r="H557" s="267">
        <f t="shared" si="30"/>
        <v>43000</v>
      </c>
      <c r="I557" s="242" t="s">
        <v>9</v>
      </c>
      <c r="J557" s="245" t="s">
        <v>735</v>
      </c>
      <c r="K557" s="264" t="s">
        <v>1048</v>
      </c>
      <c r="L557" s="247" t="s">
        <v>1129</v>
      </c>
      <c r="M557" s="138"/>
    </row>
    <row r="558" spans="1:13" s="137" customFormat="1" ht="35.25" customHeight="1" x14ac:dyDescent="0.25">
      <c r="A558" s="158">
        <v>353</v>
      </c>
      <c r="B558" s="81" t="s">
        <v>1130</v>
      </c>
      <c r="C558" s="142" t="s">
        <v>30</v>
      </c>
      <c r="D558" s="284" t="s">
        <v>783</v>
      </c>
      <c r="E558" s="289">
        <v>57</v>
      </c>
      <c r="F558" s="261" t="s">
        <v>80</v>
      </c>
      <c r="G558" s="290">
        <v>942</v>
      </c>
      <c r="H558" s="267">
        <f t="shared" si="30"/>
        <v>53694</v>
      </c>
      <c r="I558" s="242" t="s">
        <v>9</v>
      </c>
      <c r="J558" s="245" t="s">
        <v>735</v>
      </c>
      <c r="K558" s="264" t="s">
        <v>1048</v>
      </c>
      <c r="L558" s="247" t="s">
        <v>1129</v>
      </c>
      <c r="M558" s="138"/>
    </row>
    <row r="559" spans="1:13" s="137" customFormat="1" ht="35.25" customHeight="1" x14ac:dyDescent="0.25">
      <c r="A559" s="158">
        <v>354</v>
      </c>
      <c r="B559" s="81" t="s">
        <v>1131</v>
      </c>
      <c r="C559" s="142" t="s">
        <v>30</v>
      </c>
      <c r="D559" s="284" t="s">
        <v>783</v>
      </c>
      <c r="E559" s="289">
        <v>109</v>
      </c>
      <c r="F559" s="261" t="s">
        <v>80</v>
      </c>
      <c r="G559" s="290">
        <v>4732</v>
      </c>
      <c r="H559" s="267">
        <f t="shared" si="30"/>
        <v>515788</v>
      </c>
      <c r="I559" s="242" t="s">
        <v>9</v>
      </c>
      <c r="J559" s="245" t="s">
        <v>735</v>
      </c>
      <c r="K559" s="264" t="s">
        <v>1048</v>
      </c>
      <c r="L559" s="247" t="s">
        <v>1129</v>
      </c>
      <c r="M559" s="138"/>
    </row>
    <row r="560" spans="1:13" s="137" customFormat="1" ht="35.25" customHeight="1" x14ac:dyDescent="0.25">
      <c r="A560" s="158">
        <v>355</v>
      </c>
      <c r="B560" s="81" t="s">
        <v>1132</v>
      </c>
      <c r="C560" s="142" t="s">
        <v>295</v>
      </c>
      <c r="D560" s="284" t="s">
        <v>783</v>
      </c>
      <c r="E560" s="289">
        <v>1</v>
      </c>
      <c r="F560" s="261" t="s">
        <v>109</v>
      </c>
      <c r="G560" s="290">
        <v>19313463</v>
      </c>
      <c r="H560" s="267">
        <f t="shared" si="30"/>
        <v>19313463</v>
      </c>
      <c r="I560" s="242" t="s">
        <v>9</v>
      </c>
      <c r="J560" s="245" t="s">
        <v>735</v>
      </c>
      <c r="K560" s="264" t="s">
        <v>1048</v>
      </c>
      <c r="L560" s="247" t="s">
        <v>1133</v>
      </c>
      <c r="M560" s="138"/>
    </row>
    <row r="561" spans="1:18" s="137" customFormat="1" ht="35.25" customHeight="1" x14ac:dyDescent="0.25">
      <c r="A561" s="158">
        <v>356</v>
      </c>
      <c r="B561" s="81" t="s">
        <v>1134</v>
      </c>
      <c r="C561" s="142" t="s">
        <v>30</v>
      </c>
      <c r="D561" s="284" t="s">
        <v>783</v>
      </c>
      <c r="E561" s="289">
        <v>1</v>
      </c>
      <c r="F561" s="261" t="s">
        <v>80</v>
      </c>
      <c r="G561" s="290">
        <v>447700</v>
      </c>
      <c r="H561" s="267">
        <f t="shared" si="30"/>
        <v>447700</v>
      </c>
      <c r="I561" s="242" t="s">
        <v>9</v>
      </c>
      <c r="J561" s="245" t="s">
        <v>735</v>
      </c>
      <c r="K561" s="264" t="s">
        <v>1048</v>
      </c>
      <c r="L561" s="247" t="s">
        <v>1135</v>
      </c>
      <c r="M561" s="138"/>
    </row>
    <row r="562" spans="1:18" s="137" customFormat="1" ht="35.25" customHeight="1" x14ac:dyDescent="0.25">
      <c r="A562" s="158">
        <v>357</v>
      </c>
      <c r="B562" s="81" t="s">
        <v>1136</v>
      </c>
      <c r="C562" s="142" t="s">
        <v>30</v>
      </c>
      <c r="D562" s="284" t="s">
        <v>783</v>
      </c>
      <c r="E562" s="289">
        <v>1</v>
      </c>
      <c r="F562" s="261" t="s">
        <v>80</v>
      </c>
      <c r="G562" s="290">
        <v>23500</v>
      </c>
      <c r="H562" s="267">
        <f t="shared" si="30"/>
        <v>23500</v>
      </c>
      <c r="I562" s="242" t="s">
        <v>9</v>
      </c>
      <c r="J562" s="245" t="s">
        <v>735</v>
      </c>
      <c r="K562" s="264" t="s">
        <v>1048</v>
      </c>
      <c r="L562" s="247" t="s">
        <v>1135</v>
      </c>
      <c r="M562" s="138"/>
    </row>
    <row r="563" spans="1:18" s="137" customFormat="1" ht="35.25" customHeight="1" x14ac:dyDescent="0.25">
      <c r="A563" s="158">
        <v>358</v>
      </c>
      <c r="B563" s="81" t="s">
        <v>162</v>
      </c>
      <c r="C563" s="142" t="s">
        <v>30</v>
      </c>
      <c r="D563" s="284" t="s">
        <v>783</v>
      </c>
      <c r="E563" s="289">
        <v>50</v>
      </c>
      <c r="F563" s="261" t="s">
        <v>80</v>
      </c>
      <c r="G563" s="290">
        <v>4525</v>
      </c>
      <c r="H563" s="267">
        <f t="shared" si="30"/>
        <v>226250</v>
      </c>
      <c r="I563" s="242" t="s">
        <v>9</v>
      </c>
      <c r="J563" s="245" t="s">
        <v>735</v>
      </c>
      <c r="K563" s="264" t="s">
        <v>1048</v>
      </c>
      <c r="L563" s="247" t="s">
        <v>1135</v>
      </c>
      <c r="M563" s="138"/>
    </row>
    <row r="564" spans="1:18" s="137" customFormat="1" ht="35.25" customHeight="1" x14ac:dyDescent="0.25">
      <c r="A564" s="158">
        <v>358</v>
      </c>
      <c r="B564" s="81" t="s">
        <v>1137</v>
      </c>
      <c r="C564" s="142" t="s">
        <v>30</v>
      </c>
      <c r="D564" s="284" t="s">
        <v>783</v>
      </c>
      <c r="E564" s="289">
        <v>50</v>
      </c>
      <c r="F564" s="261" t="s">
        <v>109</v>
      </c>
      <c r="G564" s="290">
        <v>3945</v>
      </c>
      <c r="H564" s="267">
        <f t="shared" si="30"/>
        <v>197250</v>
      </c>
      <c r="I564" s="242" t="s">
        <v>9</v>
      </c>
      <c r="J564" s="245" t="s">
        <v>735</v>
      </c>
      <c r="K564" s="264" t="s">
        <v>1048</v>
      </c>
      <c r="L564" s="247" t="s">
        <v>1135</v>
      </c>
      <c r="M564" s="138"/>
    </row>
    <row r="565" spans="1:18" s="137" customFormat="1" ht="35.25" customHeight="1" x14ac:dyDescent="0.25">
      <c r="A565" s="158">
        <v>359</v>
      </c>
      <c r="B565" s="81" t="s">
        <v>1138</v>
      </c>
      <c r="C565" s="142" t="s">
        <v>30</v>
      </c>
      <c r="D565" s="284" t="s">
        <v>783</v>
      </c>
      <c r="E565" s="289">
        <v>700</v>
      </c>
      <c r="F565" s="261" t="s">
        <v>646</v>
      </c>
      <c r="G565" s="290">
        <v>616.66999999999996</v>
      </c>
      <c r="H565" s="267">
        <f t="shared" si="30"/>
        <v>431669</v>
      </c>
      <c r="I565" s="242" t="s">
        <v>9</v>
      </c>
      <c r="J565" s="245" t="s">
        <v>735</v>
      </c>
      <c r="K565" s="264" t="s">
        <v>1048</v>
      </c>
      <c r="L565" s="247" t="s">
        <v>1135</v>
      </c>
      <c r="M565" s="138"/>
    </row>
    <row r="566" spans="1:18" s="137" customFormat="1" ht="35.25" customHeight="1" x14ac:dyDescent="0.25">
      <c r="A566" s="158">
        <v>360</v>
      </c>
      <c r="B566" s="81" t="s">
        <v>1140</v>
      </c>
      <c r="C566" s="142" t="s">
        <v>30</v>
      </c>
      <c r="D566" s="284" t="s">
        <v>783</v>
      </c>
      <c r="E566" s="289">
        <v>175</v>
      </c>
      <c r="F566" s="261" t="s">
        <v>1139</v>
      </c>
      <c r="G566" s="290">
        <v>170.5</v>
      </c>
      <c r="H566" s="267">
        <f t="shared" si="30"/>
        <v>29837.5</v>
      </c>
      <c r="I566" s="242" t="s">
        <v>9</v>
      </c>
      <c r="J566" s="245" t="s">
        <v>735</v>
      </c>
      <c r="K566" s="264" t="s">
        <v>1048</v>
      </c>
      <c r="L566" s="247" t="s">
        <v>1135</v>
      </c>
      <c r="M566" s="138"/>
    </row>
    <row r="567" spans="1:18" s="137" customFormat="1" ht="35.25" customHeight="1" x14ac:dyDescent="0.25">
      <c r="A567" s="158">
        <v>361</v>
      </c>
      <c r="B567" s="81" t="s">
        <v>1141</v>
      </c>
      <c r="C567" s="142" t="s">
        <v>30</v>
      </c>
      <c r="D567" s="284" t="s">
        <v>783</v>
      </c>
      <c r="E567" s="289">
        <v>2</v>
      </c>
      <c r="F567" s="261" t="s">
        <v>80</v>
      </c>
      <c r="G567" s="290">
        <v>56</v>
      </c>
      <c r="H567" s="267">
        <f t="shared" si="30"/>
        <v>112</v>
      </c>
      <c r="I567" s="242" t="s">
        <v>9</v>
      </c>
      <c r="J567" s="245" t="s">
        <v>735</v>
      </c>
      <c r="K567" s="264" t="s">
        <v>1048</v>
      </c>
      <c r="L567" s="247" t="s">
        <v>1135</v>
      </c>
      <c r="M567" s="138"/>
    </row>
    <row r="568" spans="1:18" s="137" customFormat="1" ht="35.25" customHeight="1" x14ac:dyDescent="0.25">
      <c r="A568" s="158">
        <v>362</v>
      </c>
      <c r="B568" s="81" t="s">
        <v>167</v>
      </c>
      <c r="C568" s="142" t="s">
        <v>30</v>
      </c>
      <c r="D568" s="284" t="s">
        <v>783</v>
      </c>
      <c r="E568" s="289">
        <v>8</v>
      </c>
      <c r="F568" s="261" t="s">
        <v>80</v>
      </c>
      <c r="G568" s="290">
        <v>7833.33</v>
      </c>
      <c r="H568" s="267">
        <f t="shared" si="30"/>
        <v>62666.64</v>
      </c>
      <c r="I568" s="242" t="s">
        <v>9</v>
      </c>
      <c r="J568" s="245" t="s">
        <v>735</v>
      </c>
      <c r="K568" s="264" t="s">
        <v>1048</v>
      </c>
      <c r="L568" s="247" t="s">
        <v>1135</v>
      </c>
      <c r="M568" s="138"/>
    </row>
    <row r="569" spans="1:18" s="137" customFormat="1" ht="35.25" customHeight="1" x14ac:dyDescent="0.25">
      <c r="A569" s="158">
        <v>363</v>
      </c>
      <c r="B569" s="81" t="s">
        <v>1142</v>
      </c>
      <c r="C569" s="142" t="s">
        <v>30</v>
      </c>
      <c r="D569" s="284" t="s">
        <v>783</v>
      </c>
      <c r="E569" s="289">
        <v>6</v>
      </c>
      <c r="F569" s="261" t="s">
        <v>80</v>
      </c>
      <c r="G569" s="290">
        <v>1496.67</v>
      </c>
      <c r="H569" s="267">
        <f t="shared" si="30"/>
        <v>8980.02</v>
      </c>
      <c r="I569" s="242" t="s">
        <v>9</v>
      </c>
      <c r="J569" s="245" t="s">
        <v>735</v>
      </c>
      <c r="K569" s="264" t="s">
        <v>1048</v>
      </c>
      <c r="L569" s="247" t="s">
        <v>1135</v>
      </c>
      <c r="M569" s="138"/>
    </row>
    <row r="570" spans="1:18" s="137" customFormat="1" ht="35.25" customHeight="1" x14ac:dyDescent="0.25">
      <c r="A570" s="158">
        <v>364</v>
      </c>
      <c r="B570" s="81" t="s">
        <v>1143</v>
      </c>
      <c r="C570" s="142" t="s">
        <v>30</v>
      </c>
      <c r="D570" s="284" t="s">
        <v>783</v>
      </c>
      <c r="E570" s="289">
        <v>2</v>
      </c>
      <c r="F570" s="261" t="s">
        <v>80</v>
      </c>
      <c r="G570" s="290">
        <v>26496.67</v>
      </c>
      <c r="H570" s="267">
        <f t="shared" si="30"/>
        <v>52993.34</v>
      </c>
      <c r="I570" s="242" t="s">
        <v>9</v>
      </c>
      <c r="J570" s="245" t="s">
        <v>735</v>
      </c>
      <c r="K570" s="264" t="s">
        <v>1048</v>
      </c>
      <c r="L570" s="247" t="s">
        <v>1135</v>
      </c>
      <c r="M570" s="138"/>
    </row>
    <row r="571" spans="1:18" s="137" customFormat="1" ht="35.25" customHeight="1" x14ac:dyDescent="0.25">
      <c r="A571" s="158">
        <v>365</v>
      </c>
      <c r="B571" s="81" t="s">
        <v>1144</v>
      </c>
      <c r="C571" s="142" t="s">
        <v>30</v>
      </c>
      <c r="D571" s="284" t="s">
        <v>783</v>
      </c>
      <c r="E571" s="289">
        <v>300</v>
      </c>
      <c r="F571" s="261" t="s">
        <v>80</v>
      </c>
      <c r="G571" s="290">
        <v>110.5</v>
      </c>
      <c r="H571" s="267">
        <f t="shared" si="30"/>
        <v>33150</v>
      </c>
      <c r="I571" s="242" t="s">
        <v>9</v>
      </c>
      <c r="J571" s="245" t="s">
        <v>735</v>
      </c>
      <c r="K571" s="264" t="s">
        <v>1048</v>
      </c>
      <c r="L571" s="247" t="s">
        <v>1135</v>
      </c>
      <c r="M571" s="138"/>
    </row>
    <row r="572" spans="1:18" s="137" customFormat="1" ht="35.25" customHeight="1" x14ac:dyDescent="0.25">
      <c r="A572" s="158">
        <v>366</v>
      </c>
      <c r="B572" s="81" t="s">
        <v>1149</v>
      </c>
      <c r="C572" s="142" t="s">
        <v>30</v>
      </c>
      <c r="D572" s="284" t="s">
        <v>783</v>
      </c>
      <c r="E572" s="289">
        <v>1</v>
      </c>
      <c r="F572" s="261" t="s">
        <v>109</v>
      </c>
      <c r="G572" s="290">
        <v>2110800</v>
      </c>
      <c r="H572" s="267">
        <f t="shared" si="30"/>
        <v>2110800</v>
      </c>
      <c r="I572" s="242" t="s">
        <v>9</v>
      </c>
      <c r="J572" s="245" t="s">
        <v>735</v>
      </c>
      <c r="K572" s="264" t="s">
        <v>1048</v>
      </c>
      <c r="L572" s="247" t="s">
        <v>1150</v>
      </c>
      <c r="M572" s="138"/>
    </row>
    <row r="573" spans="1:18" s="137" customFormat="1" ht="35.25" customHeight="1" x14ac:dyDescent="0.25">
      <c r="A573" s="158">
        <v>367</v>
      </c>
      <c r="B573" s="81" t="s">
        <v>1151</v>
      </c>
      <c r="C573" s="142" t="s">
        <v>30</v>
      </c>
      <c r="D573" s="284" t="s">
        <v>783</v>
      </c>
      <c r="E573" s="289">
        <v>1</v>
      </c>
      <c r="F573" s="261" t="s">
        <v>109</v>
      </c>
      <c r="G573" s="290">
        <v>972000</v>
      </c>
      <c r="H573" s="267">
        <f t="shared" si="30"/>
        <v>972000</v>
      </c>
      <c r="I573" s="242" t="s">
        <v>9</v>
      </c>
      <c r="J573" s="245" t="s">
        <v>735</v>
      </c>
      <c r="K573" s="264" t="s">
        <v>1048</v>
      </c>
      <c r="L573" s="247" t="s">
        <v>1150</v>
      </c>
      <c r="M573" s="138"/>
    </row>
    <row r="574" spans="1:18" s="137" customFormat="1" ht="35.25" customHeight="1" x14ac:dyDescent="0.25">
      <c r="A574" s="158">
        <v>368</v>
      </c>
      <c r="B574" s="81" t="s">
        <v>1152</v>
      </c>
      <c r="C574" s="142" t="s">
        <v>30</v>
      </c>
      <c r="D574" s="284" t="s">
        <v>783</v>
      </c>
      <c r="E574" s="289">
        <v>1</v>
      </c>
      <c r="F574" s="261" t="s">
        <v>109</v>
      </c>
      <c r="G574" s="290">
        <v>654465</v>
      </c>
      <c r="H574" s="267">
        <f t="shared" si="30"/>
        <v>654465</v>
      </c>
      <c r="I574" s="242" t="s">
        <v>9</v>
      </c>
      <c r="J574" s="245" t="s">
        <v>735</v>
      </c>
      <c r="K574" s="264" t="s">
        <v>1048</v>
      </c>
      <c r="L574" s="247" t="s">
        <v>1150</v>
      </c>
      <c r="M574" s="138"/>
    </row>
    <row r="575" spans="1:18" s="137" customFormat="1" ht="35.25" customHeight="1" x14ac:dyDescent="0.25">
      <c r="A575" s="158">
        <v>369</v>
      </c>
      <c r="B575" s="81" t="s">
        <v>1153</v>
      </c>
      <c r="C575" s="142" t="s">
        <v>30</v>
      </c>
      <c r="D575" s="284" t="s">
        <v>783</v>
      </c>
      <c r="E575" s="289">
        <v>1</v>
      </c>
      <c r="F575" s="261" t="s">
        <v>109</v>
      </c>
      <c r="G575" s="290">
        <v>4394467</v>
      </c>
      <c r="H575" s="267">
        <f t="shared" si="30"/>
        <v>4394467</v>
      </c>
      <c r="I575" s="242" t="s">
        <v>9</v>
      </c>
      <c r="J575" s="245" t="s">
        <v>735</v>
      </c>
      <c r="K575" s="264" t="s">
        <v>1048</v>
      </c>
      <c r="L575" s="247" t="s">
        <v>1154</v>
      </c>
      <c r="M575" s="138"/>
    </row>
    <row r="576" spans="1:18" s="3" customFormat="1" ht="20.100000000000001" customHeight="1" x14ac:dyDescent="0.25">
      <c r="A576" s="43"/>
      <c r="B576" s="71" t="s">
        <v>21</v>
      </c>
      <c r="C576" s="44"/>
      <c r="D576" s="44"/>
      <c r="E576" s="44"/>
      <c r="F576" s="209"/>
      <c r="G576" s="122"/>
      <c r="H576" s="45">
        <f>SUM(H205:H541)</f>
        <v>1928938040.6496904</v>
      </c>
      <c r="I576" s="46"/>
      <c r="J576" s="222"/>
      <c r="K576" s="46"/>
      <c r="L576" s="131"/>
      <c r="M576" s="31"/>
      <c r="N576" s="11"/>
      <c r="O576" s="11"/>
      <c r="P576" s="11"/>
      <c r="Q576" s="11"/>
      <c r="R576" s="11"/>
    </row>
    <row r="577" spans="1:18" s="3" customFormat="1" ht="20.100000000000001" customHeight="1" x14ac:dyDescent="0.25">
      <c r="A577" s="50"/>
      <c r="B577" s="59" t="s">
        <v>8</v>
      </c>
      <c r="C577" s="51"/>
      <c r="D577" s="51"/>
      <c r="E577" s="51"/>
      <c r="F577" s="51"/>
      <c r="G577" s="123"/>
      <c r="H577" s="51"/>
      <c r="I577" s="51"/>
      <c r="J577" s="51"/>
      <c r="K577" s="90"/>
      <c r="L577" s="51"/>
      <c r="M577" s="31"/>
      <c r="N577" s="11"/>
      <c r="O577" s="11"/>
      <c r="P577" s="11"/>
      <c r="Q577" s="11"/>
      <c r="R577" s="11"/>
    </row>
    <row r="578" spans="1:18" s="3" customFormat="1" ht="32.25" customHeight="1" x14ac:dyDescent="0.25">
      <c r="A578" s="75">
        <v>1</v>
      </c>
      <c r="B578" s="152" t="s">
        <v>59</v>
      </c>
      <c r="C578" s="150" t="s">
        <v>60</v>
      </c>
      <c r="D578" s="151" t="s">
        <v>61</v>
      </c>
      <c r="E578" s="154">
        <v>1</v>
      </c>
      <c r="F578" s="151" t="s">
        <v>62</v>
      </c>
      <c r="G578" s="153"/>
      <c r="H578" s="165">
        <v>4552000</v>
      </c>
      <c r="I578" s="155" t="str">
        <f t="shared" ref="I578:I585" si="31">$I$210</f>
        <v>ЧУ "USM"</v>
      </c>
      <c r="J578" s="155" t="s">
        <v>64</v>
      </c>
      <c r="K578" s="157" t="str">
        <f>$K$210</f>
        <v>январь 2019г.</v>
      </c>
      <c r="L578" s="110" t="s">
        <v>65</v>
      </c>
      <c r="M578" s="31"/>
      <c r="N578" s="11"/>
      <c r="O578" s="11"/>
      <c r="P578" s="11"/>
      <c r="Q578" s="11"/>
      <c r="R578" s="11"/>
    </row>
    <row r="579" spans="1:18" s="3" customFormat="1" ht="62.25" customHeight="1" x14ac:dyDescent="0.25">
      <c r="A579" s="75">
        <v>2</v>
      </c>
      <c r="B579" s="80" t="s">
        <v>63</v>
      </c>
      <c r="C579" s="70" t="s">
        <v>89</v>
      </c>
      <c r="D579" s="110" t="s">
        <v>61</v>
      </c>
      <c r="E579" s="72">
        <v>1</v>
      </c>
      <c r="F579" s="110" t="s">
        <v>62</v>
      </c>
      <c r="G579" s="124"/>
      <c r="H579" s="37">
        <v>3313000</v>
      </c>
      <c r="I579" s="36" t="str">
        <f t="shared" si="31"/>
        <v>ЧУ "USM"</v>
      </c>
      <c r="J579" s="156" t="str">
        <f>$J$578</f>
        <v>СОТ и ООС</v>
      </c>
      <c r="K579" s="157" t="s">
        <v>489</v>
      </c>
      <c r="L579" s="110" t="s">
        <v>490</v>
      </c>
      <c r="M579" s="31"/>
      <c r="N579" s="11"/>
      <c r="O579" s="11"/>
      <c r="P579" s="11"/>
      <c r="Q579" s="11"/>
      <c r="R579" s="11"/>
    </row>
    <row r="580" spans="1:18" s="3" customFormat="1" ht="38.25" customHeight="1" x14ac:dyDescent="0.25">
      <c r="A580" s="193">
        <v>3</v>
      </c>
      <c r="B580" s="36" t="s">
        <v>119</v>
      </c>
      <c r="C580" s="70" t="s">
        <v>79</v>
      </c>
      <c r="D580" s="110" t="s">
        <v>61</v>
      </c>
      <c r="E580" s="72">
        <v>1</v>
      </c>
      <c r="F580" s="110" t="s">
        <v>62</v>
      </c>
      <c r="G580" s="124"/>
      <c r="H580" s="37">
        <v>18433927</v>
      </c>
      <c r="I580" s="36" t="str">
        <f t="shared" si="31"/>
        <v>ЧУ "USM"</v>
      </c>
      <c r="J580" s="156" t="s">
        <v>54</v>
      </c>
      <c r="K580" s="157" t="s">
        <v>110</v>
      </c>
      <c r="L580" s="136" t="s">
        <v>124</v>
      </c>
      <c r="M580" s="31"/>
      <c r="N580" s="11"/>
      <c r="O580" s="11"/>
      <c r="P580" s="11"/>
      <c r="Q580" s="11"/>
      <c r="R580" s="11"/>
    </row>
    <row r="581" spans="1:18" s="3" customFormat="1" ht="38.25" customHeight="1" x14ac:dyDescent="0.25">
      <c r="A581" s="193">
        <v>4</v>
      </c>
      <c r="B581" s="36" t="s">
        <v>116</v>
      </c>
      <c r="C581" s="70" t="s">
        <v>79</v>
      </c>
      <c r="D581" s="110" t="s">
        <v>61</v>
      </c>
      <c r="E581" s="72">
        <v>1</v>
      </c>
      <c r="F581" s="110" t="s">
        <v>62</v>
      </c>
      <c r="G581" s="124"/>
      <c r="H581" s="37">
        <v>587918</v>
      </c>
      <c r="I581" s="36" t="str">
        <f t="shared" si="31"/>
        <v>ЧУ "USM"</v>
      </c>
      <c r="J581" s="156" t="s">
        <v>54</v>
      </c>
      <c r="K581" s="157" t="s">
        <v>110</v>
      </c>
      <c r="L581" s="136" t="s">
        <v>124</v>
      </c>
      <c r="M581" s="31"/>
      <c r="N581" s="11"/>
      <c r="O581" s="11"/>
      <c r="P581" s="11"/>
      <c r="Q581" s="11"/>
      <c r="R581" s="11"/>
    </row>
    <row r="582" spans="1:18" s="3" customFormat="1" ht="52.5" customHeight="1" x14ac:dyDescent="0.25">
      <c r="A582" s="193">
        <v>5</v>
      </c>
      <c r="B582" s="36" t="s">
        <v>302</v>
      </c>
      <c r="C582" s="70" t="s">
        <v>79</v>
      </c>
      <c r="D582" s="110" t="s">
        <v>61</v>
      </c>
      <c r="E582" s="72">
        <v>1</v>
      </c>
      <c r="F582" s="110" t="s">
        <v>62</v>
      </c>
      <c r="G582" s="124"/>
      <c r="H582" s="37">
        <v>1960200</v>
      </c>
      <c r="I582" s="36" t="str">
        <f t="shared" si="31"/>
        <v>ЧУ "USM"</v>
      </c>
      <c r="J582" s="156" t="s">
        <v>81</v>
      </c>
      <c r="K582" s="157" t="s">
        <v>110</v>
      </c>
      <c r="L582" s="136" t="s">
        <v>304</v>
      </c>
      <c r="M582" s="31"/>
      <c r="N582" s="11"/>
      <c r="O582" s="11"/>
      <c r="P582" s="11"/>
      <c r="Q582" s="11"/>
      <c r="R582" s="11"/>
    </row>
    <row r="583" spans="1:18" s="3" customFormat="1" ht="46.5" customHeight="1" x14ac:dyDescent="0.25">
      <c r="A583" s="193">
        <v>6</v>
      </c>
      <c r="B583" s="36" t="s">
        <v>303</v>
      </c>
      <c r="C583" s="70" t="s">
        <v>271</v>
      </c>
      <c r="D583" s="110" t="s">
        <v>61</v>
      </c>
      <c r="E583" s="72">
        <v>1</v>
      </c>
      <c r="F583" s="110" t="s">
        <v>62</v>
      </c>
      <c r="G583" s="124"/>
      <c r="H583" s="37">
        <v>11187000</v>
      </c>
      <c r="I583" s="36" t="str">
        <f t="shared" si="31"/>
        <v>ЧУ "USM"</v>
      </c>
      <c r="J583" s="156" t="s">
        <v>81</v>
      </c>
      <c r="K583" s="157" t="s">
        <v>110</v>
      </c>
      <c r="L583" s="136" t="s">
        <v>305</v>
      </c>
      <c r="M583" s="31"/>
      <c r="N583" s="11"/>
      <c r="O583" s="11"/>
      <c r="P583" s="11"/>
      <c r="Q583" s="11"/>
      <c r="R583" s="11"/>
    </row>
    <row r="584" spans="1:18" s="3" customFormat="1" ht="44.25" customHeight="1" x14ac:dyDescent="0.25">
      <c r="A584" s="193">
        <v>7</v>
      </c>
      <c r="B584" s="36" t="s">
        <v>391</v>
      </c>
      <c r="C584" s="70" t="s">
        <v>141</v>
      </c>
      <c r="D584" s="110" t="s">
        <v>61</v>
      </c>
      <c r="E584" s="72">
        <v>1</v>
      </c>
      <c r="F584" s="110" t="s">
        <v>62</v>
      </c>
      <c r="G584" s="124"/>
      <c r="H584" s="37">
        <v>368000</v>
      </c>
      <c r="I584" s="36" t="str">
        <f t="shared" si="31"/>
        <v>ЧУ "USM"</v>
      </c>
      <c r="J584" s="156" t="s">
        <v>250</v>
      </c>
      <c r="K584" s="157" t="s">
        <v>392</v>
      </c>
      <c r="L584" s="136" t="s">
        <v>393</v>
      </c>
      <c r="M584" s="31"/>
      <c r="N584" s="11"/>
      <c r="O584" s="11"/>
      <c r="P584" s="11"/>
      <c r="Q584" s="11"/>
      <c r="R584" s="11"/>
    </row>
    <row r="585" spans="1:18" s="3" customFormat="1" ht="49.5" customHeight="1" x14ac:dyDescent="0.25">
      <c r="A585" s="193">
        <v>8</v>
      </c>
      <c r="B585" s="36" t="s">
        <v>586</v>
      </c>
      <c r="C585" s="70" t="s">
        <v>141</v>
      </c>
      <c r="D585" s="110" t="s">
        <v>587</v>
      </c>
      <c r="E585" s="72">
        <v>1</v>
      </c>
      <c r="F585" s="110" t="s">
        <v>62</v>
      </c>
      <c r="G585" s="124"/>
      <c r="H585" s="37">
        <v>265000</v>
      </c>
      <c r="I585" s="36" t="str">
        <f t="shared" si="31"/>
        <v>ЧУ "USM"</v>
      </c>
      <c r="J585" s="156" t="s">
        <v>588</v>
      </c>
      <c r="K585" s="157" t="s">
        <v>246</v>
      </c>
      <c r="L585" s="136" t="s">
        <v>589</v>
      </c>
      <c r="M585" s="31"/>
      <c r="N585" s="11"/>
      <c r="O585" s="11"/>
      <c r="P585" s="11"/>
      <c r="Q585" s="11"/>
      <c r="R585" s="11"/>
    </row>
    <row r="586" spans="1:18" s="3" customFormat="1" ht="42" customHeight="1" x14ac:dyDescent="0.25">
      <c r="A586" s="193">
        <v>9</v>
      </c>
      <c r="B586" s="36" t="s">
        <v>739</v>
      </c>
      <c r="C586" s="70" t="s">
        <v>141</v>
      </c>
      <c r="D586" s="110" t="s">
        <v>61</v>
      </c>
      <c r="E586" s="72">
        <v>1</v>
      </c>
      <c r="F586" s="110" t="s">
        <v>62</v>
      </c>
      <c r="G586" s="124"/>
      <c r="H586" s="37">
        <v>359107</v>
      </c>
      <c r="I586" s="242" t="str">
        <f t="shared" ref="I586:I605" si="32">$I$613</f>
        <v>ЧУ "USM"</v>
      </c>
      <c r="J586" s="245" t="s">
        <v>735</v>
      </c>
      <c r="K586" s="246" t="s">
        <v>242</v>
      </c>
      <c r="L586" s="247" t="s">
        <v>736</v>
      </c>
      <c r="M586" s="31"/>
      <c r="N586" s="11"/>
      <c r="O586" s="11"/>
      <c r="P586" s="11"/>
      <c r="Q586" s="11"/>
      <c r="R586" s="11"/>
    </row>
    <row r="587" spans="1:18" s="3" customFormat="1" ht="49.5" customHeight="1" x14ac:dyDescent="0.25">
      <c r="A587" s="193">
        <v>10</v>
      </c>
      <c r="B587" s="36" t="s">
        <v>772</v>
      </c>
      <c r="C587" s="70" t="s">
        <v>141</v>
      </c>
      <c r="D587" s="110" t="s">
        <v>61</v>
      </c>
      <c r="E587" s="72">
        <v>1</v>
      </c>
      <c r="F587" s="110" t="s">
        <v>62</v>
      </c>
      <c r="G587" s="124"/>
      <c r="H587" s="37">
        <v>4085810</v>
      </c>
      <c r="I587" s="242" t="str">
        <f t="shared" si="32"/>
        <v>ЧУ "USM"</v>
      </c>
      <c r="J587" s="245" t="s">
        <v>735</v>
      </c>
      <c r="K587" s="246" t="s">
        <v>771</v>
      </c>
      <c r="L587" s="247" t="s">
        <v>910</v>
      </c>
      <c r="M587" s="31"/>
      <c r="N587" s="11"/>
      <c r="O587" s="11"/>
      <c r="P587" s="11"/>
      <c r="Q587" s="11"/>
      <c r="R587" s="11"/>
    </row>
    <row r="588" spans="1:18" s="3" customFormat="1" ht="30" customHeight="1" x14ac:dyDescent="0.25">
      <c r="A588" s="193">
        <v>11</v>
      </c>
      <c r="B588" s="36" t="s">
        <v>801</v>
      </c>
      <c r="C588" s="70" t="s">
        <v>141</v>
      </c>
      <c r="D588" s="110" t="s">
        <v>61</v>
      </c>
      <c r="E588" s="72">
        <v>1</v>
      </c>
      <c r="F588" s="110" t="s">
        <v>62</v>
      </c>
      <c r="G588" s="124"/>
      <c r="H588" s="37">
        <v>57500</v>
      </c>
      <c r="I588" s="242" t="str">
        <f t="shared" si="32"/>
        <v>ЧУ "USM"</v>
      </c>
      <c r="J588" s="245" t="s">
        <v>735</v>
      </c>
      <c r="K588" s="246" t="s">
        <v>771</v>
      </c>
      <c r="L588" s="247" t="s">
        <v>802</v>
      </c>
      <c r="M588" s="31"/>
      <c r="N588" s="11"/>
      <c r="O588" s="11"/>
      <c r="P588" s="11"/>
      <c r="Q588" s="11"/>
      <c r="R588" s="11"/>
    </row>
    <row r="589" spans="1:18" s="3" customFormat="1" ht="30" customHeight="1" x14ac:dyDescent="0.25">
      <c r="A589" s="193">
        <v>12</v>
      </c>
      <c r="B589" s="36" t="s">
        <v>808</v>
      </c>
      <c r="C589" s="70" t="s">
        <v>141</v>
      </c>
      <c r="D589" s="110" t="s">
        <v>783</v>
      </c>
      <c r="E589" s="72">
        <v>1</v>
      </c>
      <c r="F589" s="110" t="s">
        <v>62</v>
      </c>
      <c r="G589" s="124"/>
      <c r="H589" s="37">
        <v>481500</v>
      </c>
      <c r="I589" s="242" t="str">
        <f t="shared" si="32"/>
        <v>ЧУ "USM"</v>
      </c>
      <c r="J589" s="245" t="s">
        <v>735</v>
      </c>
      <c r="K589" s="246" t="s">
        <v>771</v>
      </c>
      <c r="L589" s="247" t="s">
        <v>809</v>
      </c>
      <c r="M589" s="31"/>
      <c r="N589" s="11"/>
      <c r="O589" s="11"/>
      <c r="P589" s="11"/>
      <c r="Q589" s="11"/>
      <c r="R589" s="11"/>
    </row>
    <row r="590" spans="1:18" s="3" customFormat="1" ht="30" customHeight="1" x14ac:dyDescent="0.25">
      <c r="A590" s="193">
        <v>13</v>
      </c>
      <c r="B590" s="36" t="s">
        <v>823</v>
      </c>
      <c r="C590" s="70" t="s">
        <v>141</v>
      </c>
      <c r="D590" s="110" t="s">
        <v>783</v>
      </c>
      <c r="E590" s="72">
        <v>1</v>
      </c>
      <c r="F590" s="110" t="s">
        <v>62</v>
      </c>
      <c r="G590" s="124"/>
      <c r="H590" s="37">
        <v>4712518</v>
      </c>
      <c r="I590" s="242" t="str">
        <f t="shared" si="32"/>
        <v>ЧУ "USM"</v>
      </c>
      <c r="J590" s="245" t="s">
        <v>735</v>
      </c>
      <c r="K590" s="246">
        <v>43709</v>
      </c>
      <c r="L590" s="247" t="s">
        <v>824</v>
      </c>
      <c r="M590" s="31"/>
      <c r="N590" s="11"/>
      <c r="O590" s="11"/>
      <c r="P590" s="11"/>
      <c r="Q590" s="11"/>
      <c r="R590" s="11"/>
    </row>
    <row r="591" spans="1:18" s="3" customFormat="1" ht="30" customHeight="1" x14ac:dyDescent="0.25">
      <c r="A591" s="193">
        <v>14</v>
      </c>
      <c r="B591" s="36" t="s">
        <v>898</v>
      </c>
      <c r="C591" s="70" t="s">
        <v>141</v>
      </c>
      <c r="D591" s="110" t="s">
        <v>783</v>
      </c>
      <c r="E591" s="72">
        <v>1</v>
      </c>
      <c r="F591" s="110" t="s">
        <v>62</v>
      </c>
      <c r="G591" s="124"/>
      <c r="H591" s="37">
        <v>1500000</v>
      </c>
      <c r="I591" s="242" t="str">
        <f t="shared" si="32"/>
        <v>ЧУ "USM"</v>
      </c>
      <c r="J591" s="245" t="s">
        <v>735</v>
      </c>
      <c r="K591" s="264" t="s">
        <v>896</v>
      </c>
      <c r="L591" s="247" t="s">
        <v>899</v>
      </c>
      <c r="M591" s="31"/>
      <c r="N591" s="11"/>
      <c r="O591" s="11"/>
      <c r="P591" s="11"/>
      <c r="Q591" s="11"/>
      <c r="R591" s="11"/>
    </row>
    <row r="592" spans="1:18" s="3" customFormat="1" ht="30" customHeight="1" x14ac:dyDescent="0.25">
      <c r="A592" s="193">
        <v>15</v>
      </c>
      <c r="B592" s="36" t="s">
        <v>934</v>
      </c>
      <c r="C592" s="70" t="s">
        <v>295</v>
      </c>
      <c r="D592" s="110" t="s">
        <v>15</v>
      </c>
      <c r="E592" s="72">
        <v>1</v>
      </c>
      <c r="F592" s="110" t="s">
        <v>62</v>
      </c>
      <c r="G592" s="124"/>
      <c r="H592" s="37">
        <v>18583125</v>
      </c>
      <c r="I592" s="242" t="str">
        <f t="shared" si="32"/>
        <v>ЧУ "USM"</v>
      </c>
      <c r="J592" s="245" t="s">
        <v>735</v>
      </c>
      <c r="K592" s="264" t="s">
        <v>896</v>
      </c>
      <c r="L592" s="247" t="s">
        <v>933</v>
      </c>
      <c r="M592" s="31"/>
      <c r="N592" s="11"/>
      <c r="O592" s="11"/>
      <c r="P592" s="11"/>
      <c r="Q592" s="11"/>
      <c r="R592" s="11"/>
    </row>
    <row r="593" spans="1:18" s="3" customFormat="1" ht="42.75" customHeight="1" x14ac:dyDescent="0.25">
      <c r="A593" s="193">
        <v>16</v>
      </c>
      <c r="B593" s="36" t="s">
        <v>987</v>
      </c>
      <c r="C593" s="70" t="s">
        <v>141</v>
      </c>
      <c r="D593" s="110" t="s">
        <v>783</v>
      </c>
      <c r="E593" s="72">
        <v>1</v>
      </c>
      <c r="F593" s="110" t="s">
        <v>62</v>
      </c>
      <c r="G593" s="124"/>
      <c r="H593" s="37">
        <v>7351440</v>
      </c>
      <c r="I593" s="242" t="str">
        <f t="shared" si="32"/>
        <v>ЧУ "USM"</v>
      </c>
      <c r="J593" s="245" t="s">
        <v>735</v>
      </c>
      <c r="K593" s="264" t="s">
        <v>896</v>
      </c>
      <c r="L593" s="247" t="s">
        <v>988</v>
      </c>
      <c r="M593" s="31"/>
      <c r="N593" s="11"/>
      <c r="O593" s="11"/>
      <c r="P593" s="11"/>
      <c r="Q593" s="11"/>
      <c r="R593" s="11"/>
    </row>
    <row r="594" spans="1:18" s="3" customFormat="1" ht="42.75" customHeight="1" x14ac:dyDescent="0.25">
      <c r="A594" s="193">
        <v>17</v>
      </c>
      <c r="B594" s="36" t="s">
        <v>989</v>
      </c>
      <c r="C594" s="70" t="s">
        <v>141</v>
      </c>
      <c r="D594" s="110" t="s">
        <v>783</v>
      </c>
      <c r="E594" s="72">
        <v>1</v>
      </c>
      <c r="F594" s="110" t="s">
        <v>62</v>
      </c>
      <c r="G594" s="124"/>
      <c r="H594" s="37">
        <v>760000</v>
      </c>
      <c r="I594" s="242" t="str">
        <f t="shared" si="32"/>
        <v>ЧУ "USM"</v>
      </c>
      <c r="J594" s="245" t="s">
        <v>735</v>
      </c>
      <c r="K594" s="264" t="s">
        <v>896</v>
      </c>
      <c r="L594" s="247" t="s">
        <v>997</v>
      </c>
      <c r="M594" s="31"/>
      <c r="N594" s="11"/>
      <c r="O594" s="11"/>
      <c r="P594" s="11"/>
      <c r="Q594" s="11"/>
      <c r="R594" s="11"/>
    </row>
    <row r="595" spans="1:18" s="3" customFormat="1" ht="42.75" customHeight="1" x14ac:dyDescent="0.25">
      <c r="A595" s="193">
        <v>18</v>
      </c>
      <c r="B595" s="36" t="s">
        <v>996</v>
      </c>
      <c r="C595" s="70" t="s">
        <v>141</v>
      </c>
      <c r="D595" s="110" t="s">
        <v>783</v>
      </c>
      <c r="E595" s="72">
        <v>1</v>
      </c>
      <c r="F595" s="110" t="s">
        <v>62</v>
      </c>
      <c r="G595" s="124"/>
      <c r="H595" s="37">
        <v>470000</v>
      </c>
      <c r="I595" s="242" t="str">
        <f t="shared" si="32"/>
        <v>ЧУ "USM"</v>
      </c>
      <c r="J595" s="245" t="s">
        <v>735</v>
      </c>
      <c r="K595" s="264" t="s">
        <v>896</v>
      </c>
      <c r="L595" s="247" t="s">
        <v>998</v>
      </c>
      <c r="M595" s="31"/>
      <c r="N595" s="11"/>
      <c r="O595" s="11"/>
      <c r="P595" s="11"/>
      <c r="Q595" s="11"/>
      <c r="R595" s="11"/>
    </row>
    <row r="596" spans="1:18" s="3" customFormat="1" ht="42.75" customHeight="1" x14ac:dyDescent="0.25">
      <c r="A596" s="193">
        <v>19</v>
      </c>
      <c r="B596" s="36" t="s">
        <v>999</v>
      </c>
      <c r="C596" s="70" t="s">
        <v>141</v>
      </c>
      <c r="D596" s="110" t="s">
        <v>783</v>
      </c>
      <c r="E596" s="72">
        <v>1</v>
      </c>
      <c r="F596" s="110" t="s">
        <v>62</v>
      </c>
      <c r="G596" s="124"/>
      <c r="H596" s="37">
        <v>600000</v>
      </c>
      <c r="I596" s="242" t="str">
        <f t="shared" si="32"/>
        <v>ЧУ "USM"</v>
      </c>
      <c r="J596" s="245" t="s">
        <v>735</v>
      </c>
      <c r="K596" s="264" t="s">
        <v>896</v>
      </c>
      <c r="L596" s="247" t="s">
        <v>998</v>
      </c>
      <c r="M596" s="31"/>
      <c r="N596" s="11"/>
      <c r="O596" s="11"/>
      <c r="P596" s="11"/>
      <c r="Q596" s="11"/>
      <c r="R596" s="11"/>
    </row>
    <row r="597" spans="1:18" s="3" customFormat="1" ht="42.75" customHeight="1" x14ac:dyDescent="0.25">
      <c r="A597" s="193">
        <v>20</v>
      </c>
      <c r="B597" s="36" t="s">
        <v>1039</v>
      </c>
      <c r="C597" s="70" t="s">
        <v>141</v>
      </c>
      <c r="D597" s="110" t="s">
        <v>783</v>
      </c>
      <c r="E597" s="72">
        <v>1</v>
      </c>
      <c r="F597" s="110" t="s">
        <v>62</v>
      </c>
      <c r="G597" s="124"/>
      <c r="H597" s="37">
        <v>4010448</v>
      </c>
      <c r="I597" s="242" t="str">
        <f t="shared" si="32"/>
        <v>ЧУ "USM"</v>
      </c>
      <c r="J597" s="245" t="s">
        <v>735</v>
      </c>
      <c r="K597" s="264" t="s">
        <v>1048</v>
      </c>
      <c r="L597" s="247" t="s">
        <v>1073</v>
      </c>
      <c r="M597" s="31"/>
      <c r="N597" s="11"/>
      <c r="O597" s="11"/>
      <c r="P597" s="11"/>
      <c r="Q597" s="11"/>
      <c r="R597" s="11"/>
    </row>
    <row r="598" spans="1:18" s="3" customFormat="1" ht="42.75" customHeight="1" x14ac:dyDescent="0.25">
      <c r="A598" s="193">
        <v>21</v>
      </c>
      <c r="B598" s="36" t="s">
        <v>1041</v>
      </c>
      <c r="C598" s="70" t="s">
        <v>141</v>
      </c>
      <c r="D598" s="110" t="s">
        <v>783</v>
      </c>
      <c r="E598" s="72">
        <v>1</v>
      </c>
      <c r="F598" s="110" t="s">
        <v>62</v>
      </c>
      <c r="G598" s="124"/>
      <c r="H598" s="37">
        <v>862860</v>
      </c>
      <c r="I598" s="242" t="str">
        <f t="shared" si="32"/>
        <v>ЧУ "USM"</v>
      </c>
      <c r="J598" s="245" t="s">
        <v>735</v>
      </c>
      <c r="K598" s="264" t="s">
        <v>1048</v>
      </c>
      <c r="L598" s="247" t="s">
        <v>1073</v>
      </c>
      <c r="M598" s="31"/>
      <c r="N598" s="11"/>
      <c r="O598" s="11"/>
      <c r="P598" s="11"/>
      <c r="Q598" s="11"/>
      <c r="R598" s="11"/>
    </row>
    <row r="599" spans="1:18" s="3" customFormat="1" ht="42.75" customHeight="1" x14ac:dyDescent="0.25">
      <c r="A599" s="193">
        <v>22</v>
      </c>
      <c r="B599" s="36" t="s">
        <v>1042</v>
      </c>
      <c r="C599" s="70" t="s">
        <v>141</v>
      </c>
      <c r="D599" s="110" t="s">
        <v>783</v>
      </c>
      <c r="E599" s="72">
        <v>1</v>
      </c>
      <c r="F599" s="110" t="s">
        <v>62</v>
      </c>
      <c r="G599" s="124"/>
      <c r="H599" s="37">
        <v>2373091.71</v>
      </c>
      <c r="I599" s="242" t="str">
        <f t="shared" si="32"/>
        <v>ЧУ "USM"</v>
      </c>
      <c r="J599" s="245" t="s">
        <v>735</v>
      </c>
      <c r="K599" s="264" t="s">
        <v>1048</v>
      </c>
      <c r="L599" s="247" t="s">
        <v>1073</v>
      </c>
      <c r="M599" s="31"/>
      <c r="N599" s="11"/>
      <c r="O599" s="11"/>
      <c r="P599" s="11"/>
      <c r="Q599" s="11"/>
      <c r="R599" s="11"/>
    </row>
    <row r="600" spans="1:18" s="3" customFormat="1" ht="42.75" customHeight="1" x14ac:dyDescent="0.25">
      <c r="A600" s="193">
        <v>23</v>
      </c>
      <c r="B600" s="36" t="s">
        <v>1043</v>
      </c>
      <c r="C600" s="70" t="s">
        <v>141</v>
      </c>
      <c r="D600" s="110" t="s">
        <v>783</v>
      </c>
      <c r="E600" s="72">
        <v>1</v>
      </c>
      <c r="F600" s="110" t="s">
        <v>62</v>
      </c>
      <c r="G600" s="124"/>
      <c r="H600" s="37">
        <v>1230460</v>
      </c>
      <c r="I600" s="242" t="str">
        <f t="shared" si="32"/>
        <v>ЧУ "USM"</v>
      </c>
      <c r="J600" s="245" t="s">
        <v>735</v>
      </c>
      <c r="K600" s="264" t="s">
        <v>1048</v>
      </c>
      <c r="L600" s="247" t="s">
        <v>1073</v>
      </c>
      <c r="M600" s="31"/>
      <c r="N600" s="11"/>
      <c r="O600" s="11"/>
      <c r="P600" s="11"/>
      <c r="Q600" s="11"/>
      <c r="R600" s="11"/>
    </row>
    <row r="601" spans="1:18" s="3" customFormat="1" ht="42.75" customHeight="1" x14ac:dyDescent="0.25">
      <c r="A601" s="193">
        <v>24</v>
      </c>
      <c r="B601" s="36" t="s">
        <v>1044</v>
      </c>
      <c r="C601" s="70" t="s">
        <v>141</v>
      </c>
      <c r="D601" s="110" t="s">
        <v>783</v>
      </c>
      <c r="E601" s="72">
        <v>1</v>
      </c>
      <c r="F601" s="110" t="s">
        <v>62</v>
      </c>
      <c r="G601" s="124"/>
      <c r="H601" s="37">
        <v>153900</v>
      </c>
      <c r="I601" s="242" t="str">
        <f t="shared" si="32"/>
        <v>ЧУ "USM"</v>
      </c>
      <c r="J601" s="245" t="s">
        <v>735</v>
      </c>
      <c r="K601" s="264" t="s">
        <v>896</v>
      </c>
      <c r="L601" s="247" t="s">
        <v>1040</v>
      </c>
      <c r="M601" s="31"/>
      <c r="N601" s="11"/>
      <c r="O601" s="11"/>
      <c r="P601" s="11"/>
      <c r="Q601" s="11"/>
      <c r="R601" s="11"/>
    </row>
    <row r="602" spans="1:18" s="3" customFormat="1" ht="42.75" customHeight="1" x14ac:dyDescent="0.25">
      <c r="A602" s="193">
        <v>25</v>
      </c>
      <c r="B602" s="36" t="s">
        <v>119</v>
      </c>
      <c r="C602" s="70" t="s">
        <v>30</v>
      </c>
      <c r="D602" s="110" t="s">
        <v>783</v>
      </c>
      <c r="E602" s="72">
        <v>1</v>
      </c>
      <c r="F602" s="110" t="s">
        <v>62</v>
      </c>
      <c r="G602" s="124"/>
      <c r="H602" s="37">
        <v>659400</v>
      </c>
      <c r="I602" s="242" t="str">
        <f t="shared" si="32"/>
        <v>ЧУ "USM"</v>
      </c>
      <c r="J602" s="245" t="s">
        <v>735</v>
      </c>
      <c r="K602" s="264" t="s">
        <v>1048</v>
      </c>
      <c r="L602" s="247" t="s">
        <v>1045</v>
      </c>
      <c r="M602" s="31"/>
      <c r="N602" s="11"/>
      <c r="O602" s="11"/>
      <c r="P602" s="11"/>
      <c r="Q602" s="11"/>
      <c r="R602" s="11"/>
    </row>
    <row r="603" spans="1:18" s="3" customFormat="1" ht="42.75" customHeight="1" x14ac:dyDescent="0.25">
      <c r="A603" s="193">
        <v>26</v>
      </c>
      <c r="B603" s="36" t="s">
        <v>1046</v>
      </c>
      <c r="C603" s="70" t="s">
        <v>30</v>
      </c>
      <c r="D603" s="110" t="s">
        <v>783</v>
      </c>
      <c r="E603" s="72">
        <v>1</v>
      </c>
      <c r="F603" s="110" t="s">
        <v>62</v>
      </c>
      <c r="G603" s="124"/>
      <c r="H603" s="37">
        <v>4930964.2699999996</v>
      </c>
      <c r="I603" s="242" t="str">
        <f t="shared" si="32"/>
        <v>ЧУ "USM"</v>
      </c>
      <c r="J603" s="245" t="s">
        <v>735</v>
      </c>
      <c r="K603" s="264" t="s">
        <v>896</v>
      </c>
      <c r="L603" s="247" t="s">
        <v>1047</v>
      </c>
      <c r="M603" s="31"/>
      <c r="N603" s="11"/>
      <c r="O603" s="11"/>
      <c r="P603" s="11"/>
      <c r="Q603" s="11"/>
      <c r="R603" s="11"/>
    </row>
    <row r="604" spans="1:18" s="3" customFormat="1" ht="42.75" customHeight="1" x14ac:dyDescent="0.25">
      <c r="A604" s="193">
        <v>27</v>
      </c>
      <c r="B604" s="36" t="s">
        <v>1088</v>
      </c>
      <c r="C604" s="70" t="s">
        <v>30</v>
      </c>
      <c r="D604" s="110" t="s">
        <v>783</v>
      </c>
      <c r="E604" s="72">
        <v>1</v>
      </c>
      <c r="F604" s="110" t="s">
        <v>62</v>
      </c>
      <c r="G604" s="124"/>
      <c r="H604" s="37">
        <v>302500</v>
      </c>
      <c r="I604" s="242" t="str">
        <f t="shared" si="32"/>
        <v>ЧУ "USM"</v>
      </c>
      <c r="J604" s="245" t="s">
        <v>735</v>
      </c>
      <c r="K604" s="264" t="s">
        <v>1048</v>
      </c>
      <c r="L604" s="247" t="s">
        <v>1089</v>
      </c>
      <c r="M604" s="31"/>
      <c r="N604" s="11"/>
      <c r="O604" s="11"/>
      <c r="P604" s="11"/>
      <c r="Q604" s="11"/>
      <c r="R604" s="11"/>
    </row>
    <row r="605" spans="1:18" s="3" customFormat="1" ht="48" customHeight="1" x14ac:dyDescent="0.25">
      <c r="A605" s="193">
        <v>28</v>
      </c>
      <c r="B605" s="36" t="s">
        <v>1092</v>
      </c>
      <c r="C605" s="70" t="s">
        <v>295</v>
      </c>
      <c r="D605" s="110" t="s">
        <v>783</v>
      </c>
      <c r="E605" s="72">
        <v>1</v>
      </c>
      <c r="F605" s="110" t="s">
        <v>62</v>
      </c>
      <c r="G605" s="124"/>
      <c r="H605" s="37">
        <v>12948666</v>
      </c>
      <c r="I605" s="242" t="str">
        <f t="shared" si="32"/>
        <v>ЧУ "USM"</v>
      </c>
      <c r="J605" s="245" t="s">
        <v>735</v>
      </c>
      <c r="K605" s="264" t="s">
        <v>1048</v>
      </c>
      <c r="L605" s="247" t="s">
        <v>1093</v>
      </c>
      <c r="M605" s="31"/>
      <c r="N605" s="11"/>
      <c r="O605" s="11"/>
      <c r="P605" s="11"/>
      <c r="Q605" s="11"/>
      <c r="R605" s="11"/>
    </row>
    <row r="606" spans="1:18" s="1" customFormat="1" ht="19.5" customHeight="1" x14ac:dyDescent="0.25">
      <c r="A606" s="76"/>
      <c r="B606" s="58" t="s">
        <v>22</v>
      </c>
      <c r="C606" s="38"/>
      <c r="D606" s="38"/>
      <c r="E606" s="38"/>
      <c r="F606" s="38"/>
      <c r="G606" s="48"/>
      <c r="H606" s="47">
        <f>SUM(H578:H605)</f>
        <v>107100334.97999999</v>
      </c>
      <c r="I606" s="48"/>
      <c r="J606" s="48"/>
      <c r="K606" s="91"/>
      <c r="L606" s="48"/>
      <c r="M606" s="28"/>
      <c r="N606" s="23"/>
      <c r="O606" s="23"/>
      <c r="P606" s="23"/>
      <c r="Q606" s="23"/>
      <c r="R606" s="23"/>
    </row>
    <row r="607" spans="1:18" ht="20.100000000000001" customHeight="1" x14ac:dyDescent="0.25">
      <c r="A607" s="55"/>
      <c r="B607" s="60" t="s">
        <v>12</v>
      </c>
      <c r="C607" s="56"/>
      <c r="D607" s="56"/>
      <c r="E607" s="56"/>
      <c r="F607" s="56"/>
      <c r="G607" s="118"/>
      <c r="H607" s="56"/>
      <c r="I607" s="56"/>
      <c r="J607" s="56"/>
      <c r="K607" s="82"/>
      <c r="L607" s="56"/>
    </row>
    <row r="608" spans="1:18" s="16" customFormat="1" ht="25.5" x14ac:dyDescent="0.2">
      <c r="A608" s="6">
        <v>1</v>
      </c>
      <c r="B608" s="36" t="s">
        <v>29</v>
      </c>
      <c r="C608" s="36" t="s">
        <v>30</v>
      </c>
      <c r="D608" s="36" t="s">
        <v>15</v>
      </c>
      <c r="E608" s="72">
        <v>1</v>
      </c>
      <c r="F608" s="36" t="s">
        <v>31</v>
      </c>
      <c r="G608" s="125"/>
      <c r="H608" s="166">
        <v>400000</v>
      </c>
      <c r="I608" s="133" t="s">
        <v>9</v>
      </c>
      <c r="J608" s="134" t="s">
        <v>24</v>
      </c>
      <c r="K608" s="135" t="s">
        <v>27</v>
      </c>
      <c r="L608" s="35" t="s">
        <v>32</v>
      </c>
      <c r="M608" s="30"/>
    </row>
    <row r="609" spans="1:13" s="137" customFormat="1" ht="25.5" x14ac:dyDescent="0.2">
      <c r="A609" s="136">
        <v>2</v>
      </c>
      <c r="B609" s="36" t="s">
        <v>33</v>
      </c>
      <c r="C609" s="36" t="s">
        <v>30</v>
      </c>
      <c r="D609" s="36" t="s">
        <v>15</v>
      </c>
      <c r="E609" s="72">
        <v>1</v>
      </c>
      <c r="F609" s="36" t="s">
        <v>31</v>
      </c>
      <c r="G609" s="125"/>
      <c r="H609" s="166">
        <v>1728000</v>
      </c>
      <c r="I609" s="133" t="s">
        <v>9</v>
      </c>
      <c r="J609" s="134" t="s">
        <v>24</v>
      </c>
      <c r="K609" s="135" t="s">
        <v>27</v>
      </c>
      <c r="L609" s="35" t="s">
        <v>34</v>
      </c>
      <c r="M609" s="138"/>
    </row>
    <row r="610" spans="1:13" s="137" customFormat="1" ht="25.5" x14ac:dyDescent="0.2">
      <c r="A610" s="136">
        <v>3</v>
      </c>
      <c r="B610" s="36" t="s">
        <v>38</v>
      </c>
      <c r="C610" s="36" t="s">
        <v>30</v>
      </c>
      <c r="D610" s="36" t="s">
        <v>15</v>
      </c>
      <c r="E610" s="72">
        <v>1</v>
      </c>
      <c r="F610" s="36" t="s">
        <v>31</v>
      </c>
      <c r="G610" s="125"/>
      <c r="H610" s="166">
        <v>2976000</v>
      </c>
      <c r="I610" s="133" t="s">
        <v>9</v>
      </c>
      <c r="J610" s="134" t="s">
        <v>24</v>
      </c>
      <c r="K610" s="135" t="s">
        <v>27</v>
      </c>
      <c r="L610" s="35" t="s">
        <v>37</v>
      </c>
      <c r="M610" s="138"/>
    </row>
    <row r="611" spans="1:13" s="137" customFormat="1" ht="46.5" customHeight="1" x14ac:dyDescent="0.25">
      <c r="A611" s="136">
        <v>4</v>
      </c>
      <c r="B611" s="142" t="s">
        <v>39</v>
      </c>
      <c r="C611" s="143" t="s">
        <v>40</v>
      </c>
      <c r="D611" s="142" t="s">
        <v>41</v>
      </c>
      <c r="E611" s="144">
        <v>1</v>
      </c>
      <c r="F611" s="142" t="s">
        <v>31</v>
      </c>
      <c r="G611" s="145"/>
      <c r="H611" s="179">
        <v>4200000</v>
      </c>
      <c r="I611" s="133" t="s">
        <v>9</v>
      </c>
      <c r="J611" s="134" t="s">
        <v>43</v>
      </c>
      <c r="K611" s="135" t="s">
        <v>27</v>
      </c>
      <c r="L611" s="35" t="s">
        <v>42</v>
      </c>
      <c r="M611" s="138"/>
    </row>
    <row r="612" spans="1:13" s="137" customFormat="1" ht="43.5" customHeight="1" x14ac:dyDescent="0.2">
      <c r="A612" s="136">
        <v>5</v>
      </c>
      <c r="B612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612" s="36" t="str">
        <f>[3]Sheet2!C9</f>
        <v>пп. 24 п. 3.1 Правил</v>
      </c>
      <c r="D612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612" s="72">
        <f>[3]Sheet2!E9</f>
        <v>1</v>
      </c>
      <c r="F612" s="36" t="str">
        <f>[3]Sheet2!F9</f>
        <v>услуга</v>
      </c>
      <c r="G612" s="125"/>
      <c r="H612" s="166">
        <f>[3]Sheet2!H9</f>
        <v>6487695.5</v>
      </c>
      <c r="I612" s="133" t="s">
        <v>9</v>
      </c>
      <c r="J612" s="134" t="s">
        <v>43</v>
      </c>
      <c r="K612" s="135" t="s">
        <v>27</v>
      </c>
      <c r="L612" s="35" t="s">
        <v>42</v>
      </c>
      <c r="M612" s="138"/>
    </row>
    <row r="613" spans="1:13" s="137" customFormat="1" ht="64.5" customHeight="1" x14ac:dyDescent="0.25">
      <c r="A613" s="136">
        <v>6</v>
      </c>
      <c r="B613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613" s="36" t="str">
        <f>'[4]Реестр 2017'!C644</f>
        <v>Запрос ценовых предложений</v>
      </c>
      <c r="D613" s="36" t="str">
        <f>'[4]Реестр 2017'!D644</f>
        <v>Полная характеристика согласно технической спецификации</v>
      </c>
      <c r="E613" s="72">
        <f>'[4]Реестр 2017'!E644</f>
        <v>1</v>
      </c>
      <c r="F613" s="36" t="str">
        <f>'[4]Реестр 2017'!F644</f>
        <v>услуга</v>
      </c>
      <c r="G613" s="125"/>
      <c r="H613" s="37">
        <f>'[4]Реестр 2017'!H644</f>
        <v>4434260</v>
      </c>
      <c r="I613" s="146" t="s">
        <v>9</v>
      </c>
      <c r="J613" s="147" t="s">
        <v>44</v>
      </c>
      <c r="K613" s="111" t="s">
        <v>45</v>
      </c>
      <c r="L613" s="148" t="s">
        <v>46</v>
      </c>
      <c r="M613" s="138"/>
    </row>
    <row r="614" spans="1:13" s="137" customFormat="1" ht="46.5" customHeight="1" x14ac:dyDescent="0.25">
      <c r="A614" s="136">
        <v>7</v>
      </c>
      <c r="B614" s="36" t="s">
        <v>47</v>
      </c>
      <c r="C614" s="36" t="s">
        <v>48</v>
      </c>
      <c r="D614" s="36" t="s">
        <v>49</v>
      </c>
      <c r="E614" s="72">
        <f>E613</f>
        <v>1</v>
      </c>
      <c r="F614" s="72" t="str">
        <f>F613</f>
        <v>услуга</v>
      </c>
      <c r="G614" s="125"/>
      <c r="H614" s="37">
        <v>10067608</v>
      </c>
      <c r="I614" s="146" t="str">
        <f>$I$613</f>
        <v>ЧУ "USM"</v>
      </c>
      <c r="J614" s="147" t="s">
        <v>50</v>
      </c>
      <c r="K614" s="111" t="s">
        <v>45</v>
      </c>
      <c r="L614" s="149" t="s">
        <v>51</v>
      </c>
      <c r="M614" s="138"/>
    </row>
    <row r="615" spans="1:13" s="137" customFormat="1" ht="60" customHeight="1" x14ac:dyDescent="0.25">
      <c r="A615" s="136">
        <v>8</v>
      </c>
      <c r="B615" s="36" t="s">
        <v>66</v>
      </c>
      <c r="C615" s="36" t="s">
        <v>30</v>
      </c>
      <c r="D615" s="36" t="s">
        <v>67</v>
      </c>
      <c r="E615" s="72">
        <v>1</v>
      </c>
      <c r="F615" s="72" t="s">
        <v>31</v>
      </c>
      <c r="G615" s="125"/>
      <c r="H615" s="37">
        <v>721428.57</v>
      </c>
      <c r="I615" s="146" t="s">
        <v>9</v>
      </c>
      <c r="J615" s="147" t="s">
        <v>64</v>
      </c>
      <c r="K615" s="111" t="s">
        <v>513</v>
      </c>
      <c r="L615" s="110" t="s">
        <v>514</v>
      </c>
      <c r="M615" s="138"/>
    </row>
    <row r="616" spans="1:13" s="137" customFormat="1" ht="50.25" customHeight="1" x14ac:dyDescent="0.25">
      <c r="A616" s="136">
        <v>9</v>
      </c>
      <c r="B616" s="136" t="s">
        <v>68</v>
      </c>
      <c r="C616" s="136" t="s">
        <v>60</v>
      </c>
      <c r="D616" s="36" t="s">
        <v>69</v>
      </c>
      <c r="E616" s="72">
        <v>1</v>
      </c>
      <c r="F616" s="72" t="s">
        <v>31</v>
      </c>
      <c r="G616" s="125"/>
      <c r="H616" s="37">
        <v>32819152.140000001</v>
      </c>
      <c r="I616" s="146" t="s">
        <v>9</v>
      </c>
      <c r="J616" s="147" t="s">
        <v>64</v>
      </c>
      <c r="K616" s="111" t="s">
        <v>55</v>
      </c>
      <c r="L616" s="110" t="s">
        <v>65</v>
      </c>
      <c r="M616" s="138"/>
    </row>
    <row r="617" spans="1:13" s="137" customFormat="1" ht="90.75" customHeight="1" x14ac:dyDescent="0.25">
      <c r="A617" s="136">
        <v>10</v>
      </c>
      <c r="B617" s="160" t="s">
        <v>500</v>
      </c>
      <c r="C617" s="160" t="s">
        <v>89</v>
      </c>
      <c r="D617" s="161" t="s">
        <v>498</v>
      </c>
      <c r="E617" s="72">
        <v>1</v>
      </c>
      <c r="F617" s="72" t="s">
        <v>31</v>
      </c>
      <c r="G617" s="125"/>
      <c r="H617" s="37">
        <v>7300958.8799999999</v>
      </c>
      <c r="I617" s="146" t="s">
        <v>9</v>
      </c>
      <c r="J617" s="147" t="s">
        <v>64</v>
      </c>
      <c r="K617" s="111" t="s">
        <v>55</v>
      </c>
      <c r="L617" s="149" t="s">
        <v>499</v>
      </c>
      <c r="M617" s="138"/>
    </row>
    <row r="618" spans="1:13" s="137" customFormat="1" ht="90.75" customHeight="1" x14ac:dyDescent="0.25">
      <c r="A618" s="158">
        <v>11</v>
      </c>
      <c r="B618" s="162" t="s">
        <v>70</v>
      </c>
      <c r="C618" s="163" t="s">
        <v>89</v>
      </c>
      <c r="D618" s="163" t="s">
        <v>501</v>
      </c>
      <c r="E618" s="159">
        <v>1</v>
      </c>
      <c r="F618" s="72" t="s">
        <v>31</v>
      </c>
      <c r="G618" s="125"/>
      <c r="H618" s="37">
        <v>781250</v>
      </c>
      <c r="I618" s="146" t="s">
        <v>9</v>
      </c>
      <c r="J618" s="147" t="s">
        <v>64</v>
      </c>
      <c r="K618" s="111" t="s">
        <v>502</v>
      </c>
      <c r="L618" s="149" t="s">
        <v>503</v>
      </c>
      <c r="M618" s="138"/>
    </row>
    <row r="619" spans="1:13" s="137" customFormat="1" ht="71.25" customHeight="1" x14ac:dyDescent="0.25">
      <c r="A619" s="136">
        <v>12</v>
      </c>
      <c r="B619" s="36" t="s">
        <v>72</v>
      </c>
      <c r="C619" s="36" t="s">
        <v>89</v>
      </c>
      <c r="D619" s="36" t="s">
        <v>73</v>
      </c>
      <c r="E619" s="72">
        <v>1</v>
      </c>
      <c r="F619" s="72" t="s">
        <v>31</v>
      </c>
      <c r="G619" s="125"/>
      <c r="H619" s="37">
        <v>39000000</v>
      </c>
      <c r="I619" s="146" t="s">
        <v>9</v>
      </c>
      <c r="J619" s="147" t="s">
        <v>64</v>
      </c>
      <c r="K619" s="111" t="s">
        <v>55</v>
      </c>
      <c r="L619" s="149" t="s">
        <v>65</v>
      </c>
      <c r="M619" s="138"/>
    </row>
    <row r="620" spans="1:13" s="137" customFormat="1" ht="105" customHeight="1" x14ac:dyDescent="0.25">
      <c r="A620" s="136">
        <v>13</v>
      </c>
      <c r="B620" s="36" t="s">
        <v>74</v>
      </c>
      <c r="C620" s="36" t="s">
        <v>60</v>
      </c>
      <c r="D620" s="36" t="s">
        <v>488</v>
      </c>
      <c r="E620" s="72">
        <v>1</v>
      </c>
      <c r="F620" s="72" t="s">
        <v>31</v>
      </c>
      <c r="G620" s="164"/>
      <c r="H620" s="37">
        <v>10600000</v>
      </c>
      <c r="I620" s="146" t="s">
        <v>9</v>
      </c>
      <c r="J620" s="147" t="s">
        <v>64</v>
      </c>
      <c r="K620" s="111" t="s">
        <v>398</v>
      </c>
      <c r="L620" s="149" t="s">
        <v>487</v>
      </c>
      <c r="M620" s="138"/>
    </row>
    <row r="621" spans="1:13" s="137" customFormat="1" ht="63" customHeight="1" x14ac:dyDescent="0.25">
      <c r="A621" s="136">
        <v>14</v>
      </c>
      <c r="B621" s="36" t="s">
        <v>75</v>
      </c>
      <c r="C621" s="36" t="s">
        <v>88</v>
      </c>
      <c r="D621" s="36" t="s">
        <v>76</v>
      </c>
      <c r="E621" s="72">
        <v>1</v>
      </c>
      <c r="F621" s="72" t="s">
        <v>31</v>
      </c>
      <c r="G621" s="164"/>
      <c r="H621" s="37">
        <v>1212000</v>
      </c>
      <c r="I621" s="146" t="s">
        <v>9</v>
      </c>
      <c r="J621" s="134" t="s">
        <v>43</v>
      </c>
      <c r="K621" s="111" t="s">
        <v>55</v>
      </c>
      <c r="L621" s="149" t="s">
        <v>77</v>
      </c>
      <c r="M621" s="138"/>
    </row>
    <row r="622" spans="1:13" s="137" customFormat="1" ht="61.5" customHeight="1" x14ac:dyDescent="0.25">
      <c r="A622" s="136">
        <v>15</v>
      </c>
      <c r="B622" s="36" t="s">
        <v>83</v>
      </c>
      <c r="C622" s="36" t="s">
        <v>79</v>
      </c>
      <c r="D622" s="36" t="s">
        <v>85</v>
      </c>
      <c r="E622" s="72">
        <v>1</v>
      </c>
      <c r="F622" s="72" t="s">
        <v>31</v>
      </c>
      <c r="G622" s="164"/>
      <c r="H622" s="37">
        <v>10669200</v>
      </c>
      <c r="I622" s="146" t="s">
        <v>9</v>
      </c>
      <c r="J622" s="134" t="s">
        <v>50</v>
      </c>
      <c r="K622" s="111" t="s">
        <v>55</v>
      </c>
      <c r="L622" s="149" t="s">
        <v>87</v>
      </c>
      <c r="M622" s="138"/>
    </row>
    <row r="623" spans="1:13" s="137" customFormat="1" ht="64.5" customHeight="1" x14ac:dyDescent="0.25">
      <c r="A623" s="136">
        <v>16</v>
      </c>
      <c r="B623" s="36" t="s">
        <v>84</v>
      </c>
      <c r="C623" s="36" t="s">
        <v>79</v>
      </c>
      <c r="D623" s="36" t="s">
        <v>86</v>
      </c>
      <c r="E623" s="72">
        <v>1</v>
      </c>
      <c r="F623" s="72" t="s">
        <v>31</v>
      </c>
      <c r="G623" s="164"/>
      <c r="H623" s="37">
        <v>2586400</v>
      </c>
      <c r="I623" s="146" t="s">
        <v>9</v>
      </c>
      <c r="J623" s="134" t="s">
        <v>50</v>
      </c>
      <c r="K623" s="111" t="s">
        <v>55</v>
      </c>
      <c r="L623" s="149" t="s">
        <v>87</v>
      </c>
      <c r="M623" s="138"/>
    </row>
    <row r="624" spans="1:13" s="137" customFormat="1" ht="48.75" customHeight="1" x14ac:dyDescent="0.25">
      <c r="A624" s="136">
        <v>17</v>
      </c>
      <c r="B624" s="169" t="s">
        <v>90</v>
      </c>
      <c r="C624" s="168" t="s">
        <v>40</v>
      </c>
      <c r="D624" s="171" t="s">
        <v>313</v>
      </c>
      <c r="E624" s="170">
        <v>1</v>
      </c>
      <c r="F624" s="169" t="s">
        <v>31</v>
      </c>
      <c r="G624" s="167"/>
      <c r="H624" s="172">
        <v>2473200</v>
      </c>
      <c r="I624" s="146" t="s">
        <v>9</v>
      </c>
      <c r="J624" s="134" t="s">
        <v>43</v>
      </c>
      <c r="K624" s="111" t="s">
        <v>55</v>
      </c>
      <c r="L624" s="149" t="s">
        <v>97</v>
      </c>
      <c r="M624" s="138"/>
    </row>
    <row r="625" spans="1:13" s="137" customFormat="1" ht="42.75" customHeight="1" x14ac:dyDescent="0.25">
      <c r="A625" s="136">
        <v>18</v>
      </c>
      <c r="B625" s="169" t="s">
        <v>91</v>
      </c>
      <c r="C625" s="168" t="s">
        <v>40</v>
      </c>
      <c r="D625" s="171" t="s">
        <v>92</v>
      </c>
      <c r="E625" s="170">
        <v>1</v>
      </c>
      <c r="F625" s="169" t="s">
        <v>31</v>
      </c>
      <c r="G625" s="167"/>
      <c r="H625" s="172">
        <v>2496000</v>
      </c>
      <c r="I625" s="146" t="s">
        <v>9</v>
      </c>
      <c r="J625" s="134" t="s">
        <v>43</v>
      </c>
      <c r="K625" s="111" t="s">
        <v>55</v>
      </c>
      <c r="L625" s="149" t="s">
        <v>97</v>
      </c>
      <c r="M625" s="138"/>
    </row>
    <row r="626" spans="1:13" s="137" customFormat="1" ht="43.5" customHeight="1" x14ac:dyDescent="0.25">
      <c r="A626" s="136">
        <v>19</v>
      </c>
      <c r="B626" s="169" t="s">
        <v>93</v>
      </c>
      <c r="C626" s="168" t="s">
        <v>40</v>
      </c>
      <c r="D626" s="171" t="s">
        <v>314</v>
      </c>
      <c r="E626" s="170">
        <v>1</v>
      </c>
      <c r="F626" s="169" t="s">
        <v>31</v>
      </c>
      <c r="G626" s="167"/>
      <c r="H626" s="172">
        <v>13536000</v>
      </c>
      <c r="I626" s="146" t="s">
        <v>9</v>
      </c>
      <c r="J626" s="134" t="s">
        <v>43</v>
      </c>
      <c r="K626" s="111" t="s">
        <v>55</v>
      </c>
      <c r="L626" s="149" t="s">
        <v>97</v>
      </c>
      <c r="M626" s="138"/>
    </row>
    <row r="627" spans="1:13" s="137" customFormat="1" ht="43.5" customHeight="1" x14ac:dyDescent="0.25">
      <c r="A627" s="136">
        <v>20</v>
      </c>
      <c r="B627" s="169" t="s">
        <v>94</v>
      </c>
      <c r="C627" s="168" t="s">
        <v>40</v>
      </c>
      <c r="D627" s="171" t="s">
        <v>95</v>
      </c>
      <c r="E627" s="170">
        <v>1</v>
      </c>
      <c r="F627" s="169" t="s">
        <v>31</v>
      </c>
      <c r="G627" s="167"/>
      <c r="H627" s="172">
        <v>2268000</v>
      </c>
      <c r="I627" s="146" t="s">
        <v>9</v>
      </c>
      <c r="J627" s="134" t="s">
        <v>43</v>
      </c>
      <c r="K627" s="111" t="s">
        <v>55</v>
      </c>
      <c r="L627" s="149" t="s">
        <v>97</v>
      </c>
      <c r="M627" s="138"/>
    </row>
    <row r="628" spans="1:13" s="137" customFormat="1" ht="45" customHeight="1" x14ac:dyDescent="0.25">
      <c r="A628" s="136">
        <v>21</v>
      </c>
      <c r="B628" s="169" t="s">
        <v>96</v>
      </c>
      <c r="C628" s="168" t="s">
        <v>40</v>
      </c>
      <c r="D628" s="171" t="s">
        <v>315</v>
      </c>
      <c r="E628" s="170">
        <v>1</v>
      </c>
      <c r="F628" s="169" t="s">
        <v>31</v>
      </c>
      <c r="G628" s="167"/>
      <c r="H628" s="172">
        <v>2092500</v>
      </c>
      <c r="I628" s="146" t="s">
        <v>9</v>
      </c>
      <c r="J628" s="134" t="s">
        <v>43</v>
      </c>
      <c r="K628" s="111" t="s">
        <v>55</v>
      </c>
      <c r="L628" s="149" t="s">
        <v>97</v>
      </c>
      <c r="M628" s="138"/>
    </row>
    <row r="629" spans="1:13" s="137" customFormat="1" ht="42" customHeight="1" x14ac:dyDescent="0.25">
      <c r="A629" s="136">
        <v>22</v>
      </c>
      <c r="B629" s="175" t="s">
        <v>98</v>
      </c>
      <c r="C629" s="174" t="s">
        <v>40</v>
      </c>
      <c r="D629" s="178" t="s">
        <v>99</v>
      </c>
      <c r="E629" s="176">
        <v>1</v>
      </c>
      <c r="F629" s="175" t="s">
        <v>31</v>
      </c>
      <c r="G629" s="173"/>
      <c r="H629" s="177">
        <v>5375000</v>
      </c>
      <c r="I629" s="146" t="s">
        <v>9</v>
      </c>
      <c r="J629" s="134" t="s">
        <v>43</v>
      </c>
      <c r="K629" s="111" t="s">
        <v>55</v>
      </c>
      <c r="L629" s="149" t="s">
        <v>101</v>
      </c>
      <c r="M629" s="138"/>
    </row>
    <row r="630" spans="1:13" s="137" customFormat="1" ht="62.25" customHeight="1" x14ac:dyDescent="0.25">
      <c r="A630" s="136">
        <v>23</v>
      </c>
      <c r="B630" s="181" t="s">
        <v>100</v>
      </c>
      <c r="C630" s="180" t="s">
        <v>40</v>
      </c>
      <c r="D630" s="181" t="s">
        <v>128</v>
      </c>
      <c r="E630" s="182">
        <v>1</v>
      </c>
      <c r="F630" s="183" t="s">
        <v>31</v>
      </c>
      <c r="G630" s="184"/>
      <c r="H630" s="235">
        <v>38007750</v>
      </c>
      <c r="I630" s="146" t="s">
        <v>9</v>
      </c>
      <c r="J630" s="134" t="s">
        <v>43</v>
      </c>
      <c r="K630" s="111" t="s">
        <v>55</v>
      </c>
      <c r="L630" s="149" t="s">
        <v>133</v>
      </c>
      <c r="M630" s="138"/>
    </row>
    <row r="631" spans="1:13" s="137" customFormat="1" ht="62.25" customHeight="1" x14ac:dyDescent="0.25">
      <c r="A631" s="136">
        <v>24</v>
      </c>
      <c r="B631" s="194" t="s">
        <v>114</v>
      </c>
      <c r="C631" s="191" t="s">
        <v>30</v>
      </c>
      <c r="D631" s="36" t="str">
        <f>$D$613</f>
        <v>Полная характеристика согласно технической спецификации</v>
      </c>
      <c r="E631" s="182">
        <v>1</v>
      </c>
      <c r="F631" s="183" t="s">
        <v>31</v>
      </c>
      <c r="G631" s="192"/>
      <c r="H631" s="236">
        <v>173250</v>
      </c>
      <c r="I631" s="146" t="s">
        <v>9</v>
      </c>
      <c r="J631" s="134" t="s">
        <v>54</v>
      </c>
      <c r="K631" s="111" t="s">
        <v>55</v>
      </c>
      <c r="L631" s="136" t="s">
        <v>124</v>
      </c>
      <c r="M631" s="138"/>
    </row>
    <row r="632" spans="1:13" s="137" customFormat="1" ht="62.25" customHeight="1" x14ac:dyDescent="0.25">
      <c r="A632" s="136">
        <v>25</v>
      </c>
      <c r="B632" s="194" t="s">
        <v>115</v>
      </c>
      <c r="C632" s="191" t="s">
        <v>30</v>
      </c>
      <c r="D632" s="36" t="str">
        <f>$D$613</f>
        <v>Полная характеристика согласно технической спецификации</v>
      </c>
      <c r="E632" s="182">
        <v>1</v>
      </c>
      <c r="F632" s="183" t="s">
        <v>31</v>
      </c>
      <c r="G632" s="192"/>
      <c r="H632" s="236">
        <v>743850</v>
      </c>
      <c r="I632" s="146" t="s">
        <v>9</v>
      </c>
      <c r="J632" s="134" t="s">
        <v>125</v>
      </c>
      <c r="K632" s="111" t="s">
        <v>55</v>
      </c>
      <c r="L632" s="136" t="s">
        <v>124</v>
      </c>
      <c r="M632" s="138"/>
    </row>
    <row r="633" spans="1:13" s="137" customFormat="1" ht="62.25" customHeight="1" x14ac:dyDescent="0.25">
      <c r="A633" s="136">
        <v>26</v>
      </c>
      <c r="B633" s="194" t="s">
        <v>120</v>
      </c>
      <c r="C633" s="191" t="s">
        <v>79</v>
      </c>
      <c r="D633" s="36" t="str">
        <f>$D$613</f>
        <v>Полная характеристика согласно технической спецификации</v>
      </c>
      <c r="E633" s="182">
        <v>1</v>
      </c>
      <c r="F633" s="183" t="s">
        <v>31</v>
      </c>
      <c r="G633" s="192"/>
      <c r="H633" s="237">
        <v>393844296.56</v>
      </c>
      <c r="I633" s="146" t="s">
        <v>9</v>
      </c>
      <c r="J633" s="134" t="s">
        <v>81</v>
      </c>
      <c r="K633" s="111" t="s">
        <v>55</v>
      </c>
      <c r="L633" s="149" t="s">
        <v>126</v>
      </c>
      <c r="M633" s="138"/>
    </row>
    <row r="634" spans="1:13" s="137" customFormat="1" ht="70.5" customHeight="1" x14ac:dyDescent="0.25">
      <c r="A634" s="136">
        <v>27</v>
      </c>
      <c r="B634" s="142" t="s">
        <v>129</v>
      </c>
      <c r="C634" s="180" t="s">
        <v>40</v>
      </c>
      <c r="D634" s="142" t="s">
        <v>131</v>
      </c>
      <c r="E634" s="182">
        <v>1</v>
      </c>
      <c r="F634" s="183" t="s">
        <v>31</v>
      </c>
      <c r="G634" s="192"/>
      <c r="H634" s="235">
        <v>4191360</v>
      </c>
      <c r="I634" s="146" t="s">
        <v>9</v>
      </c>
      <c r="J634" s="134" t="s">
        <v>43</v>
      </c>
      <c r="K634" s="111" t="s">
        <v>55</v>
      </c>
      <c r="L634" s="149" t="s">
        <v>379</v>
      </c>
      <c r="M634" s="138"/>
    </row>
    <row r="635" spans="1:13" s="137" customFormat="1" ht="62.25" customHeight="1" x14ac:dyDescent="0.25">
      <c r="A635" s="136">
        <v>28</v>
      </c>
      <c r="B635" s="142" t="s">
        <v>130</v>
      </c>
      <c r="C635" s="180" t="s">
        <v>40</v>
      </c>
      <c r="D635" s="142" t="s">
        <v>132</v>
      </c>
      <c r="E635" s="182">
        <v>1</v>
      </c>
      <c r="F635" s="183" t="s">
        <v>31</v>
      </c>
      <c r="G635" s="192"/>
      <c r="H635" s="236">
        <v>367320</v>
      </c>
      <c r="I635" s="146" t="s">
        <v>9</v>
      </c>
      <c r="J635" s="134" t="s">
        <v>43</v>
      </c>
      <c r="K635" s="111" t="s">
        <v>55</v>
      </c>
      <c r="L635" s="149" t="s">
        <v>379</v>
      </c>
      <c r="M635" s="138"/>
    </row>
    <row r="636" spans="1:13" s="137" customFormat="1" ht="43.5" customHeight="1" x14ac:dyDescent="0.25">
      <c r="A636" s="136">
        <v>29</v>
      </c>
      <c r="B636" s="218" t="s">
        <v>154</v>
      </c>
      <c r="C636" s="191" t="s">
        <v>155</v>
      </c>
      <c r="D636" s="81" t="s">
        <v>156</v>
      </c>
      <c r="E636" s="182">
        <v>1</v>
      </c>
      <c r="F636" s="183" t="s">
        <v>31</v>
      </c>
      <c r="G636" s="192"/>
      <c r="H636" s="236">
        <v>9822678.7599999998</v>
      </c>
      <c r="I636" s="146" t="s">
        <v>9</v>
      </c>
      <c r="J636" s="134" t="s">
        <v>81</v>
      </c>
      <c r="K636" s="111" t="s">
        <v>55</v>
      </c>
      <c r="L636" s="149" t="s">
        <v>247</v>
      </c>
      <c r="M636" s="138"/>
    </row>
    <row r="637" spans="1:13" s="137" customFormat="1" ht="53.25" customHeight="1" x14ac:dyDescent="0.25">
      <c r="A637" s="136">
        <v>30</v>
      </c>
      <c r="B637" s="218" t="s">
        <v>171</v>
      </c>
      <c r="C637" s="191" t="s">
        <v>79</v>
      </c>
      <c r="D637" s="36" t="str">
        <f>$D$613</f>
        <v>Полная характеристика согласно технической спецификации</v>
      </c>
      <c r="E637" s="182">
        <v>1</v>
      </c>
      <c r="F637" s="183" t="s">
        <v>31</v>
      </c>
      <c r="G637" s="192"/>
      <c r="H637" s="236">
        <v>18126000</v>
      </c>
      <c r="I637" s="146" t="s">
        <v>9</v>
      </c>
      <c r="J637" s="134" t="s">
        <v>250</v>
      </c>
      <c r="K637" s="111" t="s">
        <v>71</v>
      </c>
      <c r="L637" s="149" t="s">
        <v>252</v>
      </c>
      <c r="M637" s="138"/>
    </row>
    <row r="638" spans="1:13" s="137" customFormat="1" ht="53.25" customHeight="1" x14ac:dyDescent="0.25">
      <c r="A638" s="136">
        <v>31</v>
      </c>
      <c r="B638" s="218" t="s">
        <v>172</v>
      </c>
      <c r="C638" s="191" t="s">
        <v>30</v>
      </c>
      <c r="D638" s="36" t="str">
        <f>$D$613</f>
        <v>Полная характеристика согласно технической спецификации</v>
      </c>
      <c r="E638" s="182">
        <v>1</v>
      </c>
      <c r="F638" s="183" t="s">
        <v>31</v>
      </c>
      <c r="G638" s="192"/>
      <c r="H638" s="236">
        <v>2717863</v>
      </c>
      <c r="I638" s="146" t="s">
        <v>9</v>
      </c>
      <c r="J638" s="134" t="s">
        <v>250</v>
      </c>
      <c r="K638" s="111" t="s">
        <v>71</v>
      </c>
      <c r="L638" s="149" t="s">
        <v>326</v>
      </c>
      <c r="M638" s="138"/>
    </row>
    <row r="639" spans="1:13" s="137" customFormat="1" ht="44.25" customHeight="1" x14ac:dyDescent="0.25">
      <c r="A639" s="136">
        <v>32</v>
      </c>
      <c r="B639" s="218" t="s">
        <v>212</v>
      </c>
      <c r="C639" s="191" t="s">
        <v>30</v>
      </c>
      <c r="D639" s="36" t="str">
        <f>$D$613</f>
        <v>Полная характеристика согласно технической спецификации</v>
      </c>
      <c r="E639" s="182">
        <v>1</v>
      </c>
      <c r="F639" s="183" t="s">
        <v>31</v>
      </c>
      <c r="G639" s="192"/>
      <c r="H639" s="236">
        <v>620000</v>
      </c>
      <c r="I639" s="146" t="s">
        <v>9</v>
      </c>
      <c r="J639" s="134" t="s">
        <v>43</v>
      </c>
      <c r="K639" s="111" t="s">
        <v>239</v>
      </c>
      <c r="L639" s="149" t="s">
        <v>244</v>
      </c>
      <c r="M639" s="138"/>
    </row>
    <row r="640" spans="1:13" s="137" customFormat="1" ht="62.25" customHeight="1" x14ac:dyDescent="0.25">
      <c r="A640" s="136">
        <v>33</v>
      </c>
      <c r="B640" s="218" t="s">
        <v>215</v>
      </c>
      <c r="C640" s="191" t="s">
        <v>30</v>
      </c>
      <c r="D640" s="36" t="str">
        <f>$D$613</f>
        <v>Полная характеристика согласно технической спецификации</v>
      </c>
      <c r="E640" s="182">
        <v>1</v>
      </c>
      <c r="F640" s="183" t="s">
        <v>31</v>
      </c>
      <c r="G640" s="192"/>
      <c r="H640" s="236">
        <v>1592555</v>
      </c>
      <c r="I640" s="146" t="s">
        <v>9</v>
      </c>
      <c r="J640" s="134" t="s">
        <v>43</v>
      </c>
      <c r="K640" s="111" t="s">
        <v>240</v>
      </c>
      <c r="L640" s="149" t="s">
        <v>244</v>
      </c>
      <c r="M640" s="138"/>
    </row>
    <row r="641" spans="1:13" s="137" customFormat="1" ht="62.25" customHeight="1" x14ac:dyDescent="0.25">
      <c r="A641" s="136">
        <v>34</v>
      </c>
      <c r="B641" s="218" t="s">
        <v>216</v>
      </c>
      <c r="C641" s="191" t="s">
        <v>234</v>
      </c>
      <c r="D641" s="36" t="s">
        <v>235</v>
      </c>
      <c r="E641" s="182">
        <v>1</v>
      </c>
      <c r="F641" s="183" t="s">
        <v>31</v>
      </c>
      <c r="G641" s="192"/>
      <c r="H641" s="236">
        <v>356250</v>
      </c>
      <c r="I641" s="146" t="s">
        <v>9</v>
      </c>
      <c r="J641" s="134" t="s">
        <v>43</v>
      </c>
      <c r="K641" s="111" t="s">
        <v>241</v>
      </c>
      <c r="L641" s="149" t="s">
        <v>352</v>
      </c>
      <c r="M641" s="138"/>
    </row>
    <row r="642" spans="1:13" s="137" customFormat="1" ht="62.25" customHeight="1" x14ac:dyDescent="0.25">
      <c r="A642" s="136">
        <v>35</v>
      </c>
      <c r="B642" s="218" t="s">
        <v>217</v>
      </c>
      <c r="C642" s="191" t="s">
        <v>234</v>
      </c>
      <c r="D642" s="36" t="s">
        <v>354</v>
      </c>
      <c r="E642" s="182">
        <v>1</v>
      </c>
      <c r="F642" s="183" t="s">
        <v>31</v>
      </c>
      <c r="G642" s="192"/>
      <c r="H642" s="236">
        <v>522321.43</v>
      </c>
      <c r="I642" s="146" t="s">
        <v>9</v>
      </c>
      <c r="J642" s="134" t="s">
        <v>43</v>
      </c>
      <c r="K642" s="111" t="s">
        <v>241</v>
      </c>
      <c r="L642" s="149" t="s">
        <v>353</v>
      </c>
      <c r="M642" s="138"/>
    </row>
    <row r="643" spans="1:13" s="137" customFormat="1" ht="73.5" customHeight="1" x14ac:dyDescent="0.25">
      <c r="A643" s="136">
        <v>36</v>
      </c>
      <c r="B643" s="218" t="s">
        <v>218</v>
      </c>
      <c r="C643" s="191" t="s">
        <v>234</v>
      </c>
      <c r="D643" s="36" t="s">
        <v>355</v>
      </c>
      <c r="E643" s="182">
        <v>1</v>
      </c>
      <c r="F643" s="183" t="s">
        <v>31</v>
      </c>
      <c r="G643" s="192"/>
      <c r="H643" s="236">
        <v>214285.71</v>
      </c>
      <c r="I643" s="146" t="s">
        <v>9</v>
      </c>
      <c r="J643" s="134" t="s">
        <v>43</v>
      </c>
      <c r="K643" s="111" t="s">
        <v>241</v>
      </c>
      <c r="L643" s="149" t="s">
        <v>356</v>
      </c>
      <c r="M643" s="138"/>
    </row>
    <row r="644" spans="1:13" s="137" customFormat="1" ht="62.25" customHeight="1" x14ac:dyDescent="0.25">
      <c r="A644" s="136">
        <v>37</v>
      </c>
      <c r="B644" s="218" t="s">
        <v>219</v>
      </c>
      <c r="C644" s="191" t="s">
        <v>234</v>
      </c>
      <c r="D644" s="36" t="s">
        <v>316</v>
      </c>
      <c r="E644" s="182">
        <v>1</v>
      </c>
      <c r="F644" s="183" t="s">
        <v>31</v>
      </c>
      <c r="G644" s="192"/>
      <c r="H644" s="238">
        <v>2723214.28</v>
      </c>
      <c r="I644" s="146" t="s">
        <v>9</v>
      </c>
      <c r="J644" s="134" t="s">
        <v>43</v>
      </c>
      <c r="K644" s="111" t="s">
        <v>241</v>
      </c>
      <c r="L644" s="149" t="s">
        <v>244</v>
      </c>
      <c r="M644" s="138"/>
    </row>
    <row r="645" spans="1:13" s="137" customFormat="1" ht="62.25" customHeight="1" x14ac:dyDescent="0.25">
      <c r="A645" s="136">
        <v>38</v>
      </c>
      <c r="B645" s="218" t="s">
        <v>220</v>
      </c>
      <c r="C645" s="191" t="s">
        <v>234</v>
      </c>
      <c r="D645" s="36" t="s">
        <v>236</v>
      </c>
      <c r="E645" s="182">
        <v>1</v>
      </c>
      <c r="F645" s="183" t="s">
        <v>31</v>
      </c>
      <c r="G645" s="192"/>
      <c r="H645" s="236">
        <v>492375</v>
      </c>
      <c r="I645" s="146" t="s">
        <v>9</v>
      </c>
      <c r="J645" s="134" t="s">
        <v>43</v>
      </c>
      <c r="K645" s="111" t="s">
        <v>242</v>
      </c>
      <c r="L645" s="149" t="s">
        <v>244</v>
      </c>
      <c r="M645" s="138"/>
    </row>
    <row r="646" spans="1:13" s="137" customFormat="1" ht="62.25" customHeight="1" x14ac:dyDescent="0.25">
      <c r="A646" s="136">
        <v>39</v>
      </c>
      <c r="B646" s="218" t="s">
        <v>221</v>
      </c>
      <c r="C646" s="191" t="s">
        <v>234</v>
      </c>
      <c r="D646" s="36" t="s">
        <v>237</v>
      </c>
      <c r="E646" s="182">
        <v>1</v>
      </c>
      <c r="F646" s="183" t="s">
        <v>31</v>
      </c>
      <c r="G646" s="192"/>
      <c r="H646" s="236">
        <v>646400</v>
      </c>
      <c r="I646" s="146" t="s">
        <v>9</v>
      </c>
      <c r="J646" s="134" t="s">
        <v>43</v>
      </c>
      <c r="K646" s="111" t="s">
        <v>243</v>
      </c>
      <c r="L646" s="149" t="s">
        <v>244</v>
      </c>
      <c r="M646" s="138"/>
    </row>
    <row r="647" spans="1:13" s="137" customFormat="1" ht="62.25" customHeight="1" x14ac:dyDescent="0.25">
      <c r="A647" s="136">
        <v>40</v>
      </c>
      <c r="B647" s="218" t="s">
        <v>222</v>
      </c>
      <c r="C647" s="191" t="s">
        <v>234</v>
      </c>
      <c r="D647" s="36" t="s">
        <v>238</v>
      </c>
      <c r="E647" s="182">
        <v>1</v>
      </c>
      <c r="F647" s="183" t="s">
        <v>31</v>
      </c>
      <c r="G647" s="192"/>
      <c r="H647" s="236">
        <v>3567280</v>
      </c>
      <c r="I647" s="146" t="s">
        <v>9</v>
      </c>
      <c r="J647" s="134" t="s">
        <v>43</v>
      </c>
      <c r="K647" s="111" t="s">
        <v>243</v>
      </c>
      <c r="L647" s="149" t="s">
        <v>244</v>
      </c>
      <c r="M647" s="138"/>
    </row>
    <row r="648" spans="1:13" s="137" customFormat="1" ht="46.5" customHeight="1" x14ac:dyDescent="0.25">
      <c r="A648" s="136">
        <v>41</v>
      </c>
      <c r="B648" s="136" t="s">
        <v>255</v>
      </c>
      <c r="C648" s="136" t="s">
        <v>257</v>
      </c>
      <c r="D648" s="110" t="s">
        <v>61</v>
      </c>
      <c r="E648" s="148">
        <v>1</v>
      </c>
      <c r="F648" s="148" t="s">
        <v>31</v>
      </c>
      <c r="G648" s="189">
        <v>25000</v>
      </c>
      <c r="H648" s="234">
        <v>8750000</v>
      </c>
      <c r="I648" s="146" t="s">
        <v>9</v>
      </c>
      <c r="J648" s="148" t="s">
        <v>258</v>
      </c>
      <c r="K648" s="188" t="s">
        <v>705</v>
      </c>
      <c r="L648" s="149" t="s">
        <v>706</v>
      </c>
      <c r="M648" s="138"/>
    </row>
    <row r="649" spans="1:13" s="137" customFormat="1" ht="40.5" customHeight="1" x14ac:dyDescent="0.25">
      <c r="A649" s="136">
        <v>42</v>
      </c>
      <c r="B649" s="136" t="s">
        <v>256</v>
      </c>
      <c r="C649" s="136" t="s">
        <v>257</v>
      </c>
      <c r="D649" s="110" t="s">
        <v>61</v>
      </c>
      <c r="E649" s="148">
        <v>1</v>
      </c>
      <c r="F649" s="148" t="s">
        <v>31</v>
      </c>
      <c r="G649" s="189">
        <v>3608</v>
      </c>
      <c r="H649" s="234">
        <v>2958150</v>
      </c>
      <c r="I649" s="146" t="s">
        <v>9</v>
      </c>
      <c r="J649" s="148" t="s">
        <v>258</v>
      </c>
      <c r="K649" s="188" t="s">
        <v>240</v>
      </c>
      <c r="L649" s="149" t="s">
        <v>259</v>
      </c>
      <c r="M649" s="138"/>
    </row>
    <row r="650" spans="1:13" s="137" customFormat="1" ht="81" customHeight="1" x14ac:dyDescent="0.25">
      <c r="A650" s="136">
        <v>43</v>
      </c>
      <c r="B650" s="36" t="s">
        <v>261</v>
      </c>
      <c r="C650" s="36" t="s">
        <v>262</v>
      </c>
      <c r="D650" s="110" t="s">
        <v>263</v>
      </c>
      <c r="E650" s="148">
        <v>1</v>
      </c>
      <c r="F650" s="148" t="s">
        <v>31</v>
      </c>
      <c r="G650" s="189"/>
      <c r="H650" s="234">
        <v>1800000</v>
      </c>
      <c r="I650" s="146" t="s">
        <v>9</v>
      </c>
      <c r="J650" s="148" t="s">
        <v>43</v>
      </c>
      <c r="K650" s="188" t="s">
        <v>55</v>
      </c>
      <c r="L650" s="149" t="s">
        <v>264</v>
      </c>
      <c r="M650" s="138"/>
    </row>
    <row r="651" spans="1:13" s="137" customFormat="1" ht="63" customHeight="1" x14ac:dyDescent="0.25">
      <c r="A651" s="136">
        <v>44</v>
      </c>
      <c r="B651" s="36" t="s">
        <v>266</v>
      </c>
      <c r="C651" s="36" t="s">
        <v>141</v>
      </c>
      <c r="D651" s="110" t="s">
        <v>268</v>
      </c>
      <c r="E651" s="148">
        <v>1</v>
      </c>
      <c r="F651" s="148" t="s">
        <v>31</v>
      </c>
      <c r="G651" s="189"/>
      <c r="H651" s="234">
        <v>1300000</v>
      </c>
      <c r="I651" s="146" t="s">
        <v>9</v>
      </c>
      <c r="J651" s="187" t="s">
        <v>81</v>
      </c>
      <c r="K651" s="188" t="s">
        <v>110</v>
      </c>
      <c r="L651" s="149" t="s">
        <v>285</v>
      </c>
      <c r="M651" s="138"/>
    </row>
    <row r="652" spans="1:13" s="137" customFormat="1" ht="57" customHeight="1" x14ac:dyDescent="0.25">
      <c r="A652" s="136">
        <v>45</v>
      </c>
      <c r="B652" s="36" t="s">
        <v>267</v>
      </c>
      <c r="C652" s="36" t="s">
        <v>141</v>
      </c>
      <c r="D652" s="110" t="s">
        <v>290</v>
      </c>
      <c r="E652" s="148">
        <v>1</v>
      </c>
      <c r="F652" s="148" t="s">
        <v>31</v>
      </c>
      <c r="G652" s="189"/>
      <c r="H652" s="234">
        <v>1264000</v>
      </c>
      <c r="I652" s="146" t="s">
        <v>9</v>
      </c>
      <c r="J652" s="187" t="s">
        <v>81</v>
      </c>
      <c r="K652" s="188" t="s">
        <v>110</v>
      </c>
      <c r="L652" s="149" t="s">
        <v>286</v>
      </c>
      <c r="M652" s="138"/>
    </row>
    <row r="653" spans="1:13" s="137" customFormat="1" ht="53.25" customHeight="1" x14ac:dyDescent="0.25">
      <c r="A653" s="136">
        <v>46</v>
      </c>
      <c r="B653" s="36" t="s">
        <v>274</v>
      </c>
      <c r="C653" s="36" t="s">
        <v>276</v>
      </c>
      <c r="D653" s="36" t="str">
        <f t="shared" ref="D653:D661" si="33">$D$613</f>
        <v>Полная характеристика согласно технической спецификации</v>
      </c>
      <c r="E653" s="148">
        <v>1</v>
      </c>
      <c r="F653" s="148" t="s">
        <v>31</v>
      </c>
      <c r="G653" s="189"/>
      <c r="H653" s="234">
        <v>21960019.199999999</v>
      </c>
      <c r="I653" s="146" t="s">
        <v>9</v>
      </c>
      <c r="J653" s="187" t="s">
        <v>81</v>
      </c>
      <c r="K653" s="188" t="s">
        <v>55</v>
      </c>
      <c r="L653" s="149" t="s">
        <v>287</v>
      </c>
      <c r="M653" s="138"/>
    </row>
    <row r="654" spans="1:13" s="137" customFormat="1" ht="66.75" customHeight="1" x14ac:dyDescent="0.25">
      <c r="A654" s="136">
        <v>47</v>
      </c>
      <c r="B654" s="36" t="s">
        <v>275</v>
      </c>
      <c r="C654" s="36" t="s">
        <v>276</v>
      </c>
      <c r="D654" s="36" t="str">
        <f t="shared" si="33"/>
        <v>Полная характеристика согласно технической спецификации</v>
      </c>
      <c r="E654" s="148">
        <v>1</v>
      </c>
      <c r="F654" s="148" t="s">
        <v>31</v>
      </c>
      <c r="G654" s="189"/>
      <c r="H654" s="234">
        <v>5990586</v>
      </c>
      <c r="I654" s="146" t="s">
        <v>9</v>
      </c>
      <c r="J654" s="187" t="s">
        <v>81</v>
      </c>
      <c r="K654" s="188" t="s">
        <v>55</v>
      </c>
      <c r="L654" s="149" t="s">
        <v>287</v>
      </c>
      <c r="M654" s="138"/>
    </row>
    <row r="655" spans="1:13" s="137" customFormat="1" ht="48" customHeight="1" x14ac:dyDescent="0.25">
      <c r="A655" s="136">
        <v>48</v>
      </c>
      <c r="B655" s="36" t="s">
        <v>294</v>
      </c>
      <c r="C655" s="36" t="s">
        <v>295</v>
      </c>
      <c r="D655" s="36" t="str">
        <f t="shared" si="33"/>
        <v>Полная характеристика согласно технической спецификации</v>
      </c>
      <c r="E655" s="148">
        <v>1</v>
      </c>
      <c r="F655" s="148" t="s">
        <v>31</v>
      </c>
      <c r="G655" s="189"/>
      <c r="H655" s="234">
        <v>24243606</v>
      </c>
      <c r="I655" s="146" t="s">
        <v>9</v>
      </c>
      <c r="J655" s="187" t="s">
        <v>81</v>
      </c>
      <c r="K655" s="188" t="s">
        <v>110</v>
      </c>
      <c r="L655" s="149" t="s">
        <v>296</v>
      </c>
      <c r="M655" s="138"/>
    </row>
    <row r="656" spans="1:13" s="137" customFormat="1" ht="46.5" customHeight="1" x14ac:dyDescent="0.25">
      <c r="A656" s="136">
        <v>49</v>
      </c>
      <c r="B656" s="36" t="s">
        <v>297</v>
      </c>
      <c r="C656" s="36" t="s">
        <v>141</v>
      </c>
      <c r="D656" s="36" t="str">
        <f t="shared" si="33"/>
        <v>Полная характеристика согласно технической спецификации</v>
      </c>
      <c r="E656" s="148">
        <v>1</v>
      </c>
      <c r="F656" s="148" t="s">
        <v>31</v>
      </c>
      <c r="G656" s="189"/>
      <c r="H656" s="234">
        <v>821760</v>
      </c>
      <c r="I656" s="146" t="s">
        <v>9</v>
      </c>
      <c r="J656" s="187" t="s">
        <v>81</v>
      </c>
      <c r="K656" s="188" t="s">
        <v>110</v>
      </c>
      <c r="L656" s="149" t="s">
        <v>298</v>
      </c>
      <c r="M656" s="138"/>
    </row>
    <row r="657" spans="1:13" s="137" customFormat="1" ht="51.75" customHeight="1" x14ac:dyDescent="0.25">
      <c r="A657" s="136">
        <v>50</v>
      </c>
      <c r="B657" s="36" t="s">
        <v>312</v>
      </c>
      <c r="C657" s="36" t="s">
        <v>271</v>
      </c>
      <c r="D657" s="36" t="str">
        <f t="shared" si="33"/>
        <v>Полная характеристика согласно технической спецификации</v>
      </c>
      <c r="E657" s="148">
        <v>1</v>
      </c>
      <c r="F657" s="148" t="s">
        <v>31</v>
      </c>
      <c r="G657" s="189"/>
      <c r="H657" s="230">
        <v>52641628.039999999</v>
      </c>
      <c r="I657" s="146" t="s">
        <v>9</v>
      </c>
      <c r="J657" s="187" t="s">
        <v>81</v>
      </c>
      <c r="K657" s="188" t="s">
        <v>110</v>
      </c>
      <c r="L657" s="149" t="s">
        <v>311</v>
      </c>
      <c r="M657" s="138"/>
    </row>
    <row r="658" spans="1:13" s="137" customFormat="1" ht="48.75" customHeight="1" x14ac:dyDescent="0.25">
      <c r="A658" s="136">
        <v>51</v>
      </c>
      <c r="B658" s="36" t="s">
        <v>322</v>
      </c>
      <c r="C658" s="36" t="s">
        <v>141</v>
      </c>
      <c r="D658" s="36" t="str">
        <f t="shared" si="33"/>
        <v>Полная характеристика согласно технической спецификации</v>
      </c>
      <c r="E658" s="148">
        <v>1</v>
      </c>
      <c r="F658" s="148" t="s">
        <v>31</v>
      </c>
      <c r="G658" s="189"/>
      <c r="H658" s="230">
        <v>4654992</v>
      </c>
      <c r="I658" s="146" t="s">
        <v>9</v>
      </c>
      <c r="J658" s="187" t="s">
        <v>24</v>
      </c>
      <c r="K658" s="188" t="s">
        <v>110</v>
      </c>
      <c r="L658" s="149" t="s">
        <v>317</v>
      </c>
      <c r="M658" s="138"/>
    </row>
    <row r="659" spans="1:13" s="137" customFormat="1" ht="47.25" customHeight="1" x14ac:dyDescent="0.25">
      <c r="A659" s="136">
        <v>52</v>
      </c>
      <c r="B659" s="36" t="s">
        <v>323</v>
      </c>
      <c r="C659" s="36" t="s">
        <v>141</v>
      </c>
      <c r="D659" s="36" t="str">
        <f t="shared" si="33"/>
        <v>Полная характеристика согласно технической спецификации</v>
      </c>
      <c r="E659" s="148">
        <v>1</v>
      </c>
      <c r="F659" s="148" t="s">
        <v>31</v>
      </c>
      <c r="G659" s="189"/>
      <c r="H659" s="230">
        <v>2636694</v>
      </c>
      <c r="I659" s="146" t="s">
        <v>9</v>
      </c>
      <c r="J659" s="187" t="s">
        <v>81</v>
      </c>
      <c r="K659" s="188" t="s">
        <v>110</v>
      </c>
      <c r="L659" s="149" t="s">
        <v>324</v>
      </c>
      <c r="M659" s="138"/>
    </row>
    <row r="660" spans="1:13" s="137" customFormat="1" ht="45.75" customHeight="1" x14ac:dyDescent="0.25">
      <c r="A660" s="136">
        <v>53</v>
      </c>
      <c r="B660" s="36" t="s">
        <v>330</v>
      </c>
      <c r="C660" s="36" t="s">
        <v>141</v>
      </c>
      <c r="D660" s="36" t="str">
        <f t="shared" si="33"/>
        <v>Полная характеристика согласно технической спецификации</v>
      </c>
      <c r="E660" s="148">
        <v>1</v>
      </c>
      <c r="F660" s="148" t="s">
        <v>31</v>
      </c>
      <c r="G660" s="189"/>
      <c r="H660" s="230">
        <v>3900000</v>
      </c>
      <c r="I660" s="146" t="s">
        <v>9</v>
      </c>
      <c r="J660" s="187" t="s">
        <v>81</v>
      </c>
      <c r="K660" s="188" t="s">
        <v>138</v>
      </c>
      <c r="L660" s="149" t="s">
        <v>436</v>
      </c>
      <c r="M660" s="138"/>
    </row>
    <row r="661" spans="1:13" s="137" customFormat="1" ht="42.75" customHeight="1" x14ac:dyDescent="0.25">
      <c r="A661" s="136">
        <v>54</v>
      </c>
      <c r="B661" s="36" t="s">
        <v>334</v>
      </c>
      <c r="C661" s="36" t="s">
        <v>141</v>
      </c>
      <c r="D661" s="36" t="str">
        <f t="shared" si="33"/>
        <v>Полная характеристика согласно технической спецификации</v>
      </c>
      <c r="E661" s="148">
        <v>1</v>
      </c>
      <c r="F661" s="148" t="s">
        <v>31</v>
      </c>
      <c r="G661" s="189"/>
      <c r="H661" s="230">
        <v>638400</v>
      </c>
      <c r="I661" s="146" t="s">
        <v>9</v>
      </c>
      <c r="J661" s="187" t="s">
        <v>24</v>
      </c>
      <c r="K661" s="188" t="s">
        <v>331</v>
      </c>
      <c r="L661" s="149" t="s">
        <v>335</v>
      </c>
      <c r="M661" s="138"/>
    </row>
    <row r="662" spans="1:13" s="137" customFormat="1" ht="43.5" customHeight="1" x14ac:dyDescent="0.25">
      <c r="A662" s="193">
        <v>55</v>
      </c>
      <c r="B662" s="136" t="s">
        <v>371</v>
      </c>
      <c r="C662" s="136" t="s">
        <v>141</v>
      </c>
      <c r="D662" s="110" t="s">
        <v>61</v>
      </c>
      <c r="E662" s="148">
        <v>1</v>
      </c>
      <c r="F662" s="148" t="s">
        <v>31</v>
      </c>
      <c r="G662" s="186"/>
      <c r="H662" s="189">
        <v>400000</v>
      </c>
      <c r="I662" s="146" t="s">
        <v>9</v>
      </c>
      <c r="J662" s="187" t="s">
        <v>43</v>
      </c>
      <c r="K662" s="188" t="s">
        <v>398</v>
      </c>
      <c r="L662" s="149" t="s">
        <v>497</v>
      </c>
      <c r="M662" s="138"/>
    </row>
    <row r="663" spans="1:13" s="137" customFormat="1" ht="48" customHeight="1" x14ac:dyDescent="0.25">
      <c r="A663" s="193">
        <v>56</v>
      </c>
      <c r="B663" s="36" t="s">
        <v>389</v>
      </c>
      <c r="C663" s="36" t="s">
        <v>271</v>
      </c>
      <c r="D663" s="110" t="s">
        <v>61</v>
      </c>
      <c r="E663" s="148">
        <v>1</v>
      </c>
      <c r="F663" s="148" t="s">
        <v>31</v>
      </c>
      <c r="G663" s="186"/>
      <c r="H663" s="230">
        <v>13420269</v>
      </c>
      <c r="I663" s="146" t="s">
        <v>9</v>
      </c>
      <c r="J663" s="187" t="s">
        <v>81</v>
      </c>
      <c r="K663" s="188" t="s">
        <v>138</v>
      </c>
      <c r="L663" s="149" t="s">
        <v>390</v>
      </c>
      <c r="M663" s="138"/>
    </row>
    <row r="664" spans="1:13" s="137" customFormat="1" ht="56.25" customHeight="1" x14ac:dyDescent="0.25">
      <c r="A664" s="193">
        <v>57</v>
      </c>
      <c r="B664" s="36" t="s">
        <v>472</v>
      </c>
      <c r="C664" s="36" t="s">
        <v>141</v>
      </c>
      <c r="D664" s="110" t="s">
        <v>61</v>
      </c>
      <c r="E664" s="148">
        <v>1</v>
      </c>
      <c r="F664" s="148" t="s">
        <v>31</v>
      </c>
      <c r="G664" s="186"/>
      <c r="H664" s="230">
        <v>3600000</v>
      </c>
      <c r="I664" s="146" t="s">
        <v>9</v>
      </c>
      <c r="J664" s="187" t="s">
        <v>24</v>
      </c>
      <c r="K664" s="188" t="s">
        <v>138</v>
      </c>
      <c r="L664" s="149" t="s">
        <v>473</v>
      </c>
      <c r="M664" s="138"/>
    </row>
    <row r="665" spans="1:13" s="137" customFormat="1" ht="46.5" customHeight="1" x14ac:dyDescent="0.25">
      <c r="A665" s="193">
        <v>58</v>
      </c>
      <c r="B665" s="36" t="s">
        <v>475</v>
      </c>
      <c r="C665" s="36" t="s">
        <v>141</v>
      </c>
      <c r="D665" s="110" t="s">
        <v>61</v>
      </c>
      <c r="E665" s="148">
        <v>1</v>
      </c>
      <c r="F665" s="148" t="s">
        <v>31</v>
      </c>
      <c r="G665" s="186"/>
      <c r="H665" s="230">
        <v>3600000</v>
      </c>
      <c r="I665" s="146" t="s">
        <v>9</v>
      </c>
      <c r="J665" s="187" t="s">
        <v>24</v>
      </c>
      <c r="K665" s="188" t="s">
        <v>375</v>
      </c>
      <c r="L665" s="149" t="s">
        <v>476</v>
      </c>
      <c r="M665" s="138"/>
    </row>
    <row r="666" spans="1:13" s="137" customFormat="1" ht="53.25" customHeight="1" x14ac:dyDescent="0.25">
      <c r="A666" s="193">
        <v>59</v>
      </c>
      <c r="B666" s="36" t="s">
        <v>478</v>
      </c>
      <c r="C666" s="36" t="s">
        <v>141</v>
      </c>
      <c r="D666" s="110" t="s">
        <v>61</v>
      </c>
      <c r="E666" s="148">
        <v>1</v>
      </c>
      <c r="F666" s="148" t="s">
        <v>31</v>
      </c>
      <c r="G666" s="186"/>
      <c r="H666" s="230">
        <v>12000000</v>
      </c>
      <c r="I666" s="146" t="s">
        <v>9</v>
      </c>
      <c r="J666" s="187" t="s">
        <v>24</v>
      </c>
      <c r="K666" s="188" t="s">
        <v>479</v>
      </c>
      <c r="L666" s="149" t="s">
        <v>480</v>
      </c>
      <c r="M666" s="138"/>
    </row>
    <row r="667" spans="1:13" s="137" customFormat="1" ht="42" customHeight="1" x14ac:dyDescent="0.25">
      <c r="A667" s="193">
        <v>60</v>
      </c>
      <c r="B667" s="36" t="s">
        <v>481</v>
      </c>
      <c r="C667" s="36" t="s">
        <v>141</v>
      </c>
      <c r="D667" s="110" t="s">
        <v>61</v>
      </c>
      <c r="E667" s="148">
        <v>1</v>
      </c>
      <c r="F667" s="148" t="s">
        <v>31</v>
      </c>
      <c r="G667" s="186"/>
      <c r="H667" s="230">
        <v>11942650.300000001</v>
      </c>
      <c r="I667" s="146" t="s">
        <v>9</v>
      </c>
      <c r="J667" s="187" t="s">
        <v>24</v>
      </c>
      <c r="K667" s="188" t="s">
        <v>375</v>
      </c>
      <c r="L667" s="149" t="s">
        <v>485</v>
      </c>
      <c r="M667" s="138"/>
    </row>
    <row r="668" spans="1:13" s="137" customFormat="1" ht="41.25" customHeight="1" x14ac:dyDescent="0.25">
      <c r="A668" s="193">
        <v>61</v>
      </c>
      <c r="B668" s="36" t="s">
        <v>482</v>
      </c>
      <c r="C668" s="36" t="s">
        <v>141</v>
      </c>
      <c r="D668" s="110" t="s">
        <v>61</v>
      </c>
      <c r="E668" s="148">
        <v>1</v>
      </c>
      <c r="F668" s="148" t="s">
        <v>31</v>
      </c>
      <c r="G668" s="186"/>
      <c r="H668" s="230">
        <v>2674380</v>
      </c>
      <c r="I668" s="146" t="s">
        <v>9</v>
      </c>
      <c r="J668" s="187" t="s">
        <v>81</v>
      </c>
      <c r="K668" s="188" t="s">
        <v>398</v>
      </c>
      <c r="L668" s="149" t="s">
        <v>484</v>
      </c>
      <c r="M668" s="138"/>
    </row>
    <row r="669" spans="1:13" s="137" customFormat="1" ht="48.75" customHeight="1" x14ac:dyDescent="0.25">
      <c r="A669" s="193">
        <v>62</v>
      </c>
      <c r="B669" s="36" t="s">
        <v>483</v>
      </c>
      <c r="C669" s="36" t="s">
        <v>141</v>
      </c>
      <c r="D669" s="110" t="s">
        <v>61</v>
      </c>
      <c r="E669" s="148">
        <v>1</v>
      </c>
      <c r="F669" s="148" t="s">
        <v>31</v>
      </c>
      <c r="G669" s="186"/>
      <c r="H669" s="230">
        <v>4844236</v>
      </c>
      <c r="I669" s="146" t="s">
        <v>9</v>
      </c>
      <c r="J669" s="187" t="s">
        <v>81</v>
      </c>
      <c r="K669" s="188" t="s">
        <v>398</v>
      </c>
      <c r="L669" s="149" t="s">
        <v>484</v>
      </c>
      <c r="M669" s="138"/>
    </row>
    <row r="670" spans="1:13" s="137" customFormat="1" ht="41.25" customHeight="1" x14ac:dyDescent="0.25">
      <c r="A670" s="193">
        <v>63</v>
      </c>
      <c r="B670" s="36" t="s">
        <v>504</v>
      </c>
      <c r="C670" s="36" t="s">
        <v>271</v>
      </c>
      <c r="D670" s="110" t="s">
        <v>61</v>
      </c>
      <c r="E670" s="148">
        <v>1</v>
      </c>
      <c r="F670" s="148" t="s">
        <v>31</v>
      </c>
      <c r="G670" s="186"/>
      <c r="H670" s="230">
        <v>16000000</v>
      </c>
      <c r="I670" s="146" t="s">
        <v>9</v>
      </c>
      <c r="J670" s="187" t="s">
        <v>24</v>
      </c>
      <c r="K670" s="188" t="s">
        <v>398</v>
      </c>
      <c r="L670" s="149" t="s">
        <v>505</v>
      </c>
      <c r="M670" s="138"/>
    </row>
    <row r="671" spans="1:13" s="137" customFormat="1" ht="47.25" customHeight="1" x14ac:dyDescent="0.25">
      <c r="A671" s="193">
        <v>64</v>
      </c>
      <c r="B671" s="36" t="s">
        <v>540</v>
      </c>
      <c r="C671" s="36" t="s">
        <v>141</v>
      </c>
      <c r="D671" s="110" t="s">
        <v>61</v>
      </c>
      <c r="E671" s="148">
        <v>1</v>
      </c>
      <c r="F671" s="148" t="s">
        <v>31</v>
      </c>
      <c r="G671" s="186"/>
      <c r="H671" s="230">
        <v>300000</v>
      </c>
      <c r="I671" s="146" t="s">
        <v>9</v>
      </c>
      <c r="J671" s="187" t="s">
        <v>81</v>
      </c>
      <c r="K671" s="188" t="s">
        <v>375</v>
      </c>
      <c r="L671" s="149" t="s">
        <v>541</v>
      </c>
      <c r="M671" s="138"/>
    </row>
    <row r="672" spans="1:13" s="137" customFormat="1" ht="44.25" customHeight="1" x14ac:dyDescent="0.25">
      <c r="A672" s="193">
        <v>65</v>
      </c>
      <c r="B672" s="36" t="s">
        <v>560</v>
      </c>
      <c r="C672" s="36" t="s">
        <v>141</v>
      </c>
      <c r="D672" s="110" t="s">
        <v>61</v>
      </c>
      <c r="E672" s="148">
        <v>1</v>
      </c>
      <c r="F672" s="148" t="s">
        <v>31</v>
      </c>
      <c r="G672" s="186"/>
      <c r="H672" s="230">
        <v>345000</v>
      </c>
      <c r="I672" s="146" t="s">
        <v>9</v>
      </c>
      <c r="J672" s="187" t="s">
        <v>24</v>
      </c>
      <c r="K672" s="188" t="s">
        <v>375</v>
      </c>
      <c r="L672" s="149" t="s">
        <v>561</v>
      </c>
      <c r="M672" s="138"/>
    </row>
    <row r="673" spans="1:13" s="137" customFormat="1" ht="43.5" customHeight="1" x14ac:dyDescent="0.25">
      <c r="A673" s="193">
        <v>66</v>
      </c>
      <c r="B673" s="36" t="s">
        <v>565</v>
      </c>
      <c r="C673" s="36" t="s">
        <v>141</v>
      </c>
      <c r="D673" s="110" t="s">
        <v>61</v>
      </c>
      <c r="E673" s="148">
        <v>1</v>
      </c>
      <c r="F673" s="148" t="s">
        <v>31</v>
      </c>
      <c r="G673" s="186"/>
      <c r="H673" s="230">
        <v>4456083</v>
      </c>
      <c r="I673" s="146" t="s">
        <v>9</v>
      </c>
      <c r="J673" s="187" t="s">
        <v>24</v>
      </c>
      <c r="K673" s="188" t="s">
        <v>769</v>
      </c>
      <c r="L673" s="149" t="s">
        <v>768</v>
      </c>
      <c r="M673" s="138"/>
    </row>
    <row r="674" spans="1:13" s="137" customFormat="1" ht="43.5" customHeight="1" x14ac:dyDescent="0.25">
      <c r="A674" s="193">
        <v>67</v>
      </c>
      <c r="B674" s="36" t="s">
        <v>643</v>
      </c>
      <c r="C674" s="36" t="s">
        <v>141</v>
      </c>
      <c r="D674" s="110" t="s">
        <v>61</v>
      </c>
      <c r="E674" s="148">
        <v>1</v>
      </c>
      <c r="F674" s="148" t="s">
        <v>31</v>
      </c>
      <c r="G674" s="186"/>
      <c r="H674" s="230">
        <v>314500</v>
      </c>
      <c r="I674" s="146" t="s">
        <v>9</v>
      </c>
      <c r="J674" s="187" t="s">
        <v>24</v>
      </c>
      <c r="K674" s="188" t="s">
        <v>243</v>
      </c>
      <c r="L674" s="149" t="s">
        <v>644</v>
      </c>
      <c r="M674" s="138"/>
    </row>
    <row r="675" spans="1:13" s="137" customFormat="1" ht="43.5" customHeight="1" x14ac:dyDescent="0.25">
      <c r="A675" s="193">
        <v>68</v>
      </c>
      <c r="B675" s="36" t="s">
        <v>650</v>
      </c>
      <c r="C675" s="36" t="s">
        <v>141</v>
      </c>
      <c r="D675" s="110" t="s">
        <v>61</v>
      </c>
      <c r="E675" s="148">
        <v>1</v>
      </c>
      <c r="F675" s="148" t="s">
        <v>31</v>
      </c>
      <c r="G675" s="186"/>
      <c r="H675" s="230">
        <v>2306433</v>
      </c>
      <c r="I675" s="146" t="s">
        <v>9</v>
      </c>
      <c r="J675" s="187" t="s">
        <v>24</v>
      </c>
      <c r="K675" s="188" t="s">
        <v>243</v>
      </c>
      <c r="L675" s="149" t="s">
        <v>651</v>
      </c>
      <c r="M675" s="138"/>
    </row>
    <row r="676" spans="1:13" s="137" customFormat="1" ht="43.5" customHeight="1" x14ac:dyDescent="0.25">
      <c r="A676" s="193">
        <v>69</v>
      </c>
      <c r="B676" s="36" t="s">
        <v>701</v>
      </c>
      <c r="C676" s="36" t="s">
        <v>141</v>
      </c>
      <c r="D676" s="110" t="s">
        <v>61</v>
      </c>
      <c r="E676" s="148">
        <v>1</v>
      </c>
      <c r="F676" s="148" t="s">
        <v>31</v>
      </c>
      <c r="G676" s="186"/>
      <c r="H676" s="230">
        <v>2350095</v>
      </c>
      <c r="I676" s="146" t="s">
        <v>9</v>
      </c>
      <c r="J676" s="187" t="s">
        <v>64</v>
      </c>
      <c r="K676" s="188" t="s">
        <v>692</v>
      </c>
      <c r="L676" s="149" t="s">
        <v>702</v>
      </c>
      <c r="M676" s="138"/>
    </row>
    <row r="677" spans="1:13" s="137" customFormat="1" ht="43.5" customHeight="1" x14ac:dyDescent="0.25">
      <c r="A677" s="193">
        <v>70</v>
      </c>
      <c r="B677" s="241" t="s">
        <v>748</v>
      </c>
      <c r="C677" s="36" t="s">
        <v>141</v>
      </c>
      <c r="D677" s="110" t="s">
        <v>61</v>
      </c>
      <c r="E677" s="148">
        <v>1</v>
      </c>
      <c r="F677" s="148" t="s">
        <v>31</v>
      </c>
      <c r="G677" s="186"/>
      <c r="H677" s="230">
        <v>595000</v>
      </c>
      <c r="I677" s="146" t="s">
        <v>9</v>
      </c>
      <c r="J677" s="187" t="s">
        <v>745</v>
      </c>
      <c r="K677" s="188" t="s">
        <v>692</v>
      </c>
      <c r="L677" s="149" t="s">
        <v>746</v>
      </c>
      <c r="M677" s="138"/>
    </row>
    <row r="678" spans="1:13" s="137" customFormat="1" ht="43.5" customHeight="1" x14ac:dyDescent="0.25">
      <c r="A678" s="193">
        <v>71</v>
      </c>
      <c r="B678" s="241" t="s">
        <v>760</v>
      </c>
      <c r="C678" s="36" t="s">
        <v>295</v>
      </c>
      <c r="D678" s="110" t="s">
        <v>61</v>
      </c>
      <c r="E678" s="148">
        <v>1</v>
      </c>
      <c r="F678" s="148" t="s">
        <v>31</v>
      </c>
      <c r="G678" s="186"/>
      <c r="H678" s="230">
        <v>27435650</v>
      </c>
      <c r="I678" s="146" t="s">
        <v>9</v>
      </c>
      <c r="J678" s="187" t="s">
        <v>758</v>
      </c>
      <c r="K678" s="188" t="s">
        <v>705</v>
      </c>
      <c r="L678" s="149" t="s">
        <v>759</v>
      </c>
      <c r="M678" s="138"/>
    </row>
    <row r="679" spans="1:13" s="137" customFormat="1" ht="43.5" customHeight="1" x14ac:dyDescent="0.25">
      <c r="A679" s="193">
        <v>72</v>
      </c>
      <c r="B679" s="241" t="s">
        <v>779</v>
      </c>
      <c r="C679" s="36" t="s">
        <v>141</v>
      </c>
      <c r="D679" s="110" t="s">
        <v>781</v>
      </c>
      <c r="E679" s="148">
        <v>1</v>
      </c>
      <c r="F679" s="148" t="s">
        <v>31</v>
      </c>
      <c r="G679" s="186"/>
      <c r="H679" s="230">
        <v>3523000</v>
      </c>
      <c r="I679" s="146" t="s">
        <v>9</v>
      </c>
      <c r="J679" s="187" t="s">
        <v>735</v>
      </c>
      <c r="K679" s="188" t="s">
        <v>705</v>
      </c>
      <c r="L679" s="149" t="s">
        <v>780</v>
      </c>
      <c r="M679" s="138"/>
    </row>
    <row r="680" spans="1:13" s="137" customFormat="1" ht="43.5" customHeight="1" x14ac:dyDescent="0.25">
      <c r="A680" s="193">
        <v>73</v>
      </c>
      <c r="B680" s="241" t="s">
        <v>785</v>
      </c>
      <c r="C680" s="36" t="s">
        <v>141</v>
      </c>
      <c r="D680" s="110" t="s">
        <v>61</v>
      </c>
      <c r="E680" s="148">
        <v>1</v>
      </c>
      <c r="F680" s="148" t="s">
        <v>31</v>
      </c>
      <c r="G680" s="186"/>
      <c r="H680" s="230"/>
      <c r="I680" s="146" t="s">
        <v>9</v>
      </c>
      <c r="J680" s="187" t="s">
        <v>735</v>
      </c>
      <c r="K680" s="188" t="s">
        <v>705</v>
      </c>
      <c r="L680" s="149" t="s">
        <v>902</v>
      </c>
      <c r="M680" s="138"/>
    </row>
    <row r="681" spans="1:13" s="137" customFormat="1" ht="43.5" customHeight="1" x14ac:dyDescent="0.25">
      <c r="A681" s="193">
        <v>74</v>
      </c>
      <c r="B681" s="241" t="s">
        <v>786</v>
      </c>
      <c r="C681" s="36" t="s">
        <v>141</v>
      </c>
      <c r="D681" s="110" t="s">
        <v>61</v>
      </c>
      <c r="E681" s="148">
        <v>1</v>
      </c>
      <c r="F681" s="148" t="s">
        <v>31</v>
      </c>
      <c r="G681" s="186"/>
      <c r="H681" s="230">
        <v>300000</v>
      </c>
      <c r="I681" s="146" t="s">
        <v>9</v>
      </c>
      <c r="J681" s="187" t="s">
        <v>735</v>
      </c>
      <c r="K681" s="188" t="s">
        <v>705</v>
      </c>
      <c r="L681" s="149" t="s">
        <v>787</v>
      </c>
      <c r="M681" s="138"/>
    </row>
    <row r="682" spans="1:13" s="137" customFormat="1" ht="43.5" customHeight="1" x14ac:dyDescent="0.25">
      <c r="A682" s="193">
        <v>75</v>
      </c>
      <c r="B682" s="241" t="s">
        <v>827</v>
      </c>
      <c r="C682" s="36" t="s">
        <v>141</v>
      </c>
      <c r="D682" s="110" t="s">
        <v>61</v>
      </c>
      <c r="E682" s="148">
        <v>1</v>
      </c>
      <c r="F682" s="148" t="s">
        <v>31</v>
      </c>
      <c r="G682" s="186"/>
      <c r="H682" s="230">
        <v>1560000</v>
      </c>
      <c r="I682" s="146" t="s">
        <v>9</v>
      </c>
      <c r="J682" s="187" t="s">
        <v>735</v>
      </c>
      <c r="K682" s="188" t="s">
        <v>705</v>
      </c>
      <c r="L682" s="149" t="s">
        <v>822</v>
      </c>
      <c r="M682" s="138"/>
    </row>
    <row r="683" spans="1:13" s="137" customFormat="1" ht="43.5" customHeight="1" x14ac:dyDescent="0.25">
      <c r="A683" s="193">
        <v>76</v>
      </c>
      <c r="B683" s="241" t="s">
        <v>832</v>
      </c>
      <c r="C683" s="36" t="s">
        <v>141</v>
      </c>
      <c r="D683" s="110" t="s">
        <v>783</v>
      </c>
      <c r="E683" s="148">
        <v>1</v>
      </c>
      <c r="F683" s="148" t="s">
        <v>31</v>
      </c>
      <c r="G683" s="186"/>
      <c r="H683" s="230">
        <v>825000</v>
      </c>
      <c r="I683" s="146" t="s">
        <v>9</v>
      </c>
      <c r="J683" s="187" t="s">
        <v>735</v>
      </c>
      <c r="K683" s="188" t="s">
        <v>828</v>
      </c>
      <c r="L683" s="149" t="s">
        <v>829</v>
      </c>
      <c r="M683" s="138"/>
    </row>
    <row r="684" spans="1:13" s="137" customFormat="1" ht="43.5" customHeight="1" x14ac:dyDescent="0.25">
      <c r="A684" s="193">
        <v>77</v>
      </c>
      <c r="B684" s="241" t="s">
        <v>840</v>
      </c>
      <c r="C684" s="36" t="s">
        <v>141</v>
      </c>
      <c r="D684" s="110" t="s">
        <v>783</v>
      </c>
      <c r="E684" s="148">
        <v>1</v>
      </c>
      <c r="F684" s="148" t="s">
        <v>31</v>
      </c>
      <c r="G684" s="186"/>
      <c r="H684" s="230">
        <v>7156500</v>
      </c>
      <c r="I684" s="146" t="s">
        <v>9</v>
      </c>
      <c r="J684" s="187" t="s">
        <v>735</v>
      </c>
      <c r="K684" s="188" t="s">
        <v>828</v>
      </c>
      <c r="L684" s="149" t="s">
        <v>841</v>
      </c>
      <c r="M684" s="138"/>
    </row>
    <row r="685" spans="1:13" s="137" customFormat="1" ht="36" customHeight="1" x14ac:dyDescent="0.25">
      <c r="A685" s="193">
        <v>78</v>
      </c>
      <c r="B685" s="241" t="s">
        <v>901</v>
      </c>
      <c r="C685" s="36" t="s">
        <v>141</v>
      </c>
      <c r="D685" s="110" t="s">
        <v>783</v>
      </c>
      <c r="E685" s="148">
        <v>1</v>
      </c>
      <c r="F685" s="148" t="s">
        <v>31</v>
      </c>
      <c r="G685" s="186"/>
      <c r="H685" s="230">
        <v>3077856.7</v>
      </c>
      <c r="I685" s="146" t="s">
        <v>9</v>
      </c>
      <c r="J685" s="187" t="s">
        <v>735</v>
      </c>
      <c r="K685" s="188" t="s">
        <v>896</v>
      </c>
      <c r="L685" s="149" t="s">
        <v>900</v>
      </c>
      <c r="M685" s="138"/>
    </row>
    <row r="686" spans="1:13" s="137" customFormat="1" ht="48.75" customHeight="1" x14ac:dyDescent="0.25">
      <c r="A686" s="193">
        <v>79</v>
      </c>
      <c r="B686" s="241" t="s">
        <v>982</v>
      </c>
      <c r="C686" s="36" t="s">
        <v>141</v>
      </c>
      <c r="D686" s="110" t="s">
        <v>783</v>
      </c>
      <c r="E686" s="148">
        <v>1</v>
      </c>
      <c r="F686" s="148" t="s">
        <v>31</v>
      </c>
      <c r="G686" s="186"/>
      <c r="H686" s="230">
        <v>11480982</v>
      </c>
      <c r="I686" s="146" t="s">
        <v>9</v>
      </c>
      <c r="J686" s="187" t="s">
        <v>735</v>
      </c>
      <c r="K686" s="188" t="s">
        <v>896</v>
      </c>
      <c r="L686" s="149" t="s">
        <v>932</v>
      </c>
      <c r="M686" s="138"/>
    </row>
    <row r="687" spans="1:13" s="137" customFormat="1" ht="48.75" customHeight="1" x14ac:dyDescent="0.25">
      <c r="A687" s="193">
        <v>80</v>
      </c>
      <c r="B687" s="241" t="s">
        <v>1107</v>
      </c>
      <c r="C687" s="36" t="s">
        <v>141</v>
      </c>
      <c r="D687" s="110" t="s">
        <v>783</v>
      </c>
      <c r="E687" s="148">
        <v>1</v>
      </c>
      <c r="F687" s="148" t="s">
        <v>31</v>
      </c>
      <c r="G687" s="186"/>
      <c r="H687" s="230">
        <v>9403089</v>
      </c>
      <c r="I687" s="146" t="s">
        <v>9</v>
      </c>
      <c r="J687" s="187" t="s">
        <v>735</v>
      </c>
      <c r="K687" s="188" t="s">
        <v>1048</v>
      </c>
      <c r="L687" s="149" t="s">
        <v>1108</v>
      </c>
      <c r="M687" s="138"/>
    </row>
    <row r="688" spans="1:13" s="137" customFormat="1" ht="48.75" customHeight="1" x14ac:dyDescent="0.25">
      <c r="A688" s="193">
        <v>81</v>
      </c>
      <c r="B688" s="241" t="s">
        <v>1109</v>
      </c>
      <c r="C688" s="36" t="s">
        <v>141</v>
      </c>
      <c r="D688" s="110" t="s">
        <v>783</v>
      </c>
      <c r="E688" s="148">
        <v>1</v>
      </c>
      <c r="F688" s="148" t="s">
        <v>31</v>
      </c>
      <c r="G688" s="186"/>
      <c r="H688" s="230">
        <v>1922225</v>
      </c>
      <c r="I688" s="146" t="s">
        <v>9</v>
      </c>
      <c r="J688" s="187" t="s">
        <v>735</v>
      </c>
      <c r="K688" s="188" t="s">
        <v>1048</v>
      </c>
      <c r="L688" s="149" t="s">
        <v>1110</v>
      </c>
      <c r="M688" s="138"/>
    </row>
    <row r="689" spans="1:18" s="4" customFormat="1" ht="20.100000000000001" customHeight="1" x14ac:dyDescent="0.25">
      <c r="A689" s="77"/>
      <c r="B689" s="71" t="s">
        <v>18</v>
      </c>
      <c r="C689" s="73"/>
      <c r="D689" s="57" t="s">
        <v>930</v>
      </c>
      <c r="E689" s="57"/>
      <c r="F689" s="57"/>
      <c r="G689" s="126"/>
      <c r="H689" s="74">
        <f>SUM(H608:H688)</f>
        <v>922346487.06999993</v>
      </c>
      <c r="I689" s="67"/>
      <c r="J689" s="67"/>
      <c r="K689" s="92"/>
      <c r="L689" s="67"/>
      <c r="M689" s="32"/>
      <c r="N689" s="26"/>
      <c r="O689" s="26"/>
      <c r="P689" s="26"/>
      <c r="Q689" s="26"/>
      <c r="R689" s="26"/>
    </row>
    <row r="690" spans="1:18" s="4" customFormat="1" ht="20.100000000000001" customHeight="1" x14ac:dyDescent="0.25">
      <c r="A690" s="77"/>
      <c r="B690" s="58" t="s">
        <v>19</v>
      </c>
      <c r="C690" s="57"/>
      <c r="D690" s="57"/>
      <c r="E690" s="57"/>
      <c r="F690" s="57" t="s">
        <v>929</v>
      </c>
      <c r="G690" s="126"/>
      <c r="H690" s="68">
        <f>H689+H606+H576</f>
        <v>2958384862.6996903</v>
      </c>
      <c r="I690" s="67"/>
      <c r="J690" s="67"/>
      <c r="K690" s="92"/>
      <c r="L690" s="67"/>
      <c r="M690" s="32"/>
      <c r="N690" s="26"/>
      <c r="O690" s="26"/>
      <c r="P690" s="26"/>
      <c r="Q690" s="26"/>
      <c r="R690" s="26"/>
    </row>
    <row r="691" spans="1:18" s="5" customFormat="1" ht="20.100000000000001" customHeight="1" x14ac:dyDescent="0.25">
      <c r="A691" s="78"/>
      <c r="B691" s="58" t="s">
        <v>20</v>
      </c>
      <c r="C691" s="57"/>
      <c r="D691" s="57"/>
      <c r="E691" s="57"/>
      <c r="F691" s="57"/>
      <c r="G691" s="126"/>
      <c r="H691" s="68">
        <f>H690+H202</f>
        <v>6141888213.5472908</v>
      </c>
      <c r="I691" s="69"/>
      <c r="J691" s="69"/>
      <c r="K691" s="92"/>
      <c r="L691" s="69"/>
      <c r="M691" s="33"/>
      <c r="N691" s="27"/>
      <c r="O691" s="27"/>
      <c r="P691" s="27"/>
      <c r="Q691" s="27"/>
      <c r="R691" s="27"/>
    </row>
    <row r="692" spans="1:18" x14ac:dyDescent="0.25">
      <c r="A692" s="9"/>
      <c r="B692" s="11"/>
      <c r="C692" s="9"/>
      <c r="D692" s="8"/>
      <c r="E692" s="9"/>
      <c r="F692" s="9"/>
      <c r="G692" s="10"/>
      <c r="H692" s="10"/>
      <c r="I692" s="11"/>
      <c r="J692" s="9"/>
      <c r="K692" s="93"/>
      <c r="L692" s="132"/>
      <c r="M692" s="21"/>
    </row>
    <row r="693" spans="1:18" x14ac:dyDescent="0.25">
      <c r="A693" s="9"/>
      <c r="B693" s="11"/>
      <c r="C693" s="9"/>
      <c r="D693" s="8" t="s">
        <v>931</v>
      </c>
      <c r="E693" s="9"/>
      <c r="F693" s="9"/>
      <c r="G693" s="10"/>
      <c r="I693" s="3"/>
      <c r="J693" s="9"/>
      <c r="K693" s="93"/>
      <c r="L693" s="132"/>
      <c r="M693" s="21"/>
    </row>
    <row r="694" spans="1:18" x14ac:dyDescent="0.25">
      <c r="J694" s="14"/>
      <c r="K694" s="94"/>
      <c r="L694" s="20"/>
    </row>
    <row r="695" spans="1:18" x14ac:dyDescent="0.25">
      <c r="J695" s="14"/>
      <c r="K695" s="94"/>
      <c r="L695" s="20"/>
    </row>
    <row r="696" spans="1:18" x14ac:dyDescent="0.25">
      <c r="J696" s="14"/>
      <c r="K696" s="94"/>
      <c r="L696" s="20"/>
    </row>
    <row r="697" spans="1:18" x14ac:dyDescent="0.25">
      <c r="D697" s="22"/>
      <c r="J697" s="14"/>
      <c r="K697" s="94"/>
      <c r="L697" s="20"/>
    </row>
    <row r="698" spans="1:18" x14ac:dyDescent="0.25">
      <c r="J698" s="14"/>
      <c r="K698" s="94"/>
      <c r="L698" s="20"/>
    </row>
    <row r="699" spans="1:18" x14ac:dyDescent="0.25">
      <c r="J699" s="14"/>
      <c r="K699" s="94"/>
      <c r="L699" s="20"/>
    </row>
    <row r="700" spans="1:18" x14ac:dyDescent="0.25">
      <c r="J700" s="14"/>
      <c r="K700" s="94"/>
      <c r="L700" s="20"/>
    </row>
    <row r="701" spans="1:18" x14ac:dyDescent="0.25">
      <c r="J701" s="14"/>
      <c r="K701" s="94"/>
      <c r="L701" s="20"/>
    </row>
    <row r="702" spans="1:18" x14ac:dyDescent="0.25">
      <c r="J702" s="14"/>
      <c r="K702" s="94"/>
      <c r="L702" s="20"/>
    </row>
    <row r="703" spans="1:18" x14ac:dyDescent="0.25">
      <c r="J703" s="14"/>
      <c r="K703" s="94"/>
      <c r="L703" s="20"/>
    </row>
    <row r="704" spans="1:18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  <row r="787" spans="10:12" x14ac:dyDescent="0.25">
      <c r="J787" s="14"/>
      <c r="K787" s="94"/>
      <c r="L787" s="20"/>
    </row>
    <row r="788" spans="10:12" x14ac:dyDescent="0.25">
      <c r="J788" s="14"/>
      <c r="K788" s="94"/>
      <c r="L788" s="20"/>
    </row>
    <row r="789" spans="10:12" x14ac:dyDescent="0.25">
      <c r="J789" s="14"/>
      <c r="K789" s="94"/>
      <c r="L789" s="20"/>
    </row>
    <row r="790" spans="10:12" x14ac:dyDescent="0.25">
      <c r="J790" s="14"/>
      <c r="K790" s="94"/>
      <c r="L790" s="20"/>
    </row>
    <row r="791" spans="10:12" x14ac:dyDescent="0.25">
      <c r="J791" s="14"/>
      <c r="K791" s="94"/>
      <c r="L791" s="20"/>
    </row>
    <row r="792" spans="10:12" x14ac:dyDescent="0.25">
      <c r="J792" s="14"/>
      <c r="K792" s="94"/>
      <c r="L792" s="20"/>
    </row>
    <row r="793" spans="10:12" x14ac:dyDescent="0.25">
      <c r="J793" s="14"/>
      <c r="K793" s="94"/>
      <c r="L793" s="20"/>
    </row>
    <row r="794" spans="10:12" x14ac:dyDescent="0.25">
      <c r="J794" s="14"/>
      <c r="K794" s="94"/>
      <c r="L794" s="20"/>
    </row>
    <row r="795" spans="10:12" x14ac:dyDescent="0.25">
      <c r="J795" s="14"/>
      <c r="K795" s="94"/>
      <c r="L795" s="20"/>
    </row>
    <row r="796" spans="10:12" x14ac:dyDescent="0.25">
      <c r="J796" s="14"/>
      <c r="K796" s="94"/>
      <c r="L796" s="20"/>
    </row>
    <row r="797" spans="10:12" x14ac:dyDescent="0.25">
      <c r="J797" s="14"/>
      <c r="K797" s="94"/>
      <c r="L797" s="20"/>
    </row>
    <row r="798" spans="10:12" x14ac:dyDescent="0.25">
      <c r="J798" s="14"/>
      <c r="K798" s="94"/>
      <c r="L798" s="20"/>
    </row>
    <row r="799" spans="10:12" x14ac:dyDescent="0.25">
      <c r="J799" s="14"/>
      <c r="K799" s="94"/>
      <c r="L799" s="20"/>
    </row>
    <row r="800" spans="10:12" x14ac:dyDescent="0.25">
      <c r="J800" s="14"/>
      <c r="K800" s="94"/>
      <c r="L800" s="20"/>
    </row>
    <row r="801" spans="10:12" x14ac:dyDescent="0.25">
      <c r="J801" s="14"/>
      <c r="K801" s="94"/>
      <c r="L801" s="20"/>
    </row>
    <row r="802" spans="10:12" x14ac:dyDescent="0.25">
      <c r="J802" s="14"/>
      <c r="K802" s="94"/>
      <c r="L802" s="20"/>
    </row>
    <row r="803" spans="10:12" x14ac:dyDescent="0.25">
      <c r="J803" s="14"/>
      <c r="K803" s="94"/>
      <c r="L803" s="20"/>
    </row>
    <row r="804" spans="10:12" x14ac:dyDescent="0.25">
      <c r="J804" s="14"/>
      <c r="K804" s="94"/>
      <c r="L804" s="20"/>
    </row>
    <row r="805" spans="10:12" x14ac:dyDescent="0.25">
      <c r="J805" s="14"/>
      <c r="K805" s="94"/>
      <c r="L805" s="20"/>
    </row>
    <row r="806" spans="10:12" x14ac:dyDescent="0.25">
      <c r="J806" s="14"/>
      <c r="K806" s="94"/>
      <c r="L806" s="20"/>
    </row>
    <row r="807" spans="10:12" x14ac:dyDescent="0.25">
      <c r="J807" s="14"/>
      <c r="K807" s="94"/>
      <c r="L807" s="20"/>
    </row>
    <row r="808" spans="10:12" x14ac:dyDescent="0.25">
      <c r="J808" s="14"/>
      <c r="K808" s="94"/>
      <c r="L808" s="20"/>
    </row>
    <row r="809" spans="10:12" x14ac:dyDescent="0.25">
      <c r="J809" s="14"/>
      <c r="K809" s="94"/>
      <c r="L809" s="20"/>
    </row>
    <row r="810" spans="10:12" x14ac:dyDescent="0.25">
      <c r="J810" s="14"/>
      <c r="K810" s="94"/>
      <c r="L810" s="20"/>
    </row>
    <row r="811" spans="10:12" x14ac:dyDescent="0.25">
      <c r="J811" s="14"/>
      <c r="K811" s="94"/>
      <c r="L811" s="20"/>
    </row>
    <row r="812" spans="10:12" x14ac:dyDescent="0.25">
      <c r="J812" s="14"/>
      <c r="K812" s="94"/>
      <c r="L812" s="20"/>
    </row>
    <row r="813" spans="10:12" x14ac:dyDescent="0.25">
      <c r="J813" s="14"/>
      <c r="K813" s="94"/>
      <c r="L813" s="20"/>
    </row>
    <row r="814" spans="10:12" x14ac:dyDescent="0.25">
      <c r="J814" s="14"/>
      <c r="K814" s="94"/>
      <c r="L814" s="20"/>
    </row>
    <row r="815" spans="10:12" x14ac:dyDescent="0.25">
      <c r="J815" s="14"/>
      <c r="K815" s="94"/>
      <c r="L815" s="20"/>
    </row>
    <row r="816" spans="10:12" x14ac:dyDescent="0.25">
      <c r="J816" s="14"/>
      <c r="K816" s="94"/>
      <c r="L816" s="20"/>
    </row>
    <row r="817" spans="10:12" x14ac:dyDescent="0.25">
      <c r="J817" s="14"/>
      <c r="K817" s="94"/>
      <c r="L817" s="20"/>
    </row>
    <row r="818" spans="10:12" x14ac:dyDescent="0.25">
      <c r="J818" s="14"/>
      <c r="K818" s="94"/>
      <c r="L818" s="20"/>
    </row>
    <row r="819" spans="10:12" x14ac:dyDescent="0.25">
      <c r="J819" s="14"/>
      <c r="K819" s="94"/>
      <c r="L819" s="20"/>
    </row>
    <row r="820" spans="10:12" x14ac:dyDescent="0.25">
      <c r="J820" s="14"/>
      <c r="K820" s="94"/>
      <c r="L820" s="20"/>
    </row>
    <row r="821" spans="10:12" x14ac:dyDescent="0.25">
      <c r="J821" s="14"/>
      <c r="K821" s="94"/>
      <c r="L821" s="20"/>
    </row>
    <row r="822" spans="10:12" x14ac:dyDescent="0.25">
      <c r="J822" s="14"/>
      <c r="K822" s="94"/>
      <c r="L822" s="20"/>
    </row>
    <row r="823" spans="10:12" x14ac:dyDescent="0.25">
      <c r="J823" s="14"/>
      <c r="K823" s="94"/>
      <c r="L823" s="20"/>
    </row>
    <row r="824" spans="10:12" x14ac:dyDescent="0.25">
      <c r="J824" s="14"/>
      <c r="K824" s="94"/>
      <c r="L824" s="20"/>
    </row>
    <row r="825" spans="10:12" x14ac:dyDescent="0.25">
      <c r="J825" s="14"/>
      <c r="K825" s="94"/>
      <c r="L825" s="20"/>
    </row>
    <row r="826" spans="10:12" x14ac:dyDescent="0.25">
      <c r="J826" s="14"/>
      <c r="K826" s="94"/>
      <c r="L826" s="20"/>
    </row>
    <row r="827" spans="10:12" x14ac:dyDescent="0.25">
      <c r="J827" s="14"/>
      <c r="K827" s="94"/>
      <c r="L827" s="20"/>
    </row>
  </sheetData>
  <sheetProtection formatCells="0" formatColumns="0" formatRows="0" insertColumns="0" insertRows="0" insertHyperlinks="0" deleteColumns="0" deleteRows="0" sort="0" autoFilter="0" pivotTables="0"/>
  <autoFilter ref="A2:L691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2019-11-27T11:19:07Z</dcterms:modified>
</cp:coreProperties>
</file>