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2019'!$A$2:$L$641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29" i="7" l="1"/>
  <c r="H528" i="7"/>
  <c r="H527" i="7"/>
  <c r="H524" i="7" l="1"/>
  <c r="H525" i="7"/>
  <c r="H526" i="7" l="1"/>
  <c r="H523" i="7"/>
  <c r="H522" i="7"/>
  <c r="H521" i="7"/>
  <c r="I520" i="7" l="1"/>
  <c r="H520" i="7"/>
  <c r="I519" i="7" l="1"/>
  <c r="H519" i="7"/>
  <c r="I518" i="7"/>
  <c r="H518" i="7"/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57" i="7" l="1"/>
  <c r="H558" i="7"/>
  <c r="I556" i="7" l="1"/>
  <c r="I555" i="7" l="1"/>
  <c r="I554" i="7"/>
  <c r="I553" i="7"/>
  <c r="I552" i="7"/>
  <c r="I551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50" i="7" l="1"/>
  <c r="I549" i="7"/>
  <c r="I476" i="7"/>
  <c r="H476" i="7"/>
  <c r="I475" i="7"/>
  <c r="H475" i="7"/>
  <c r="I474" i="7"/>
  <c r="H474" i="7"/>
  <c r="I473" i="7"/>
  <c r="H473" i="7"/>
  <c r="I548" i="7"/>
  <c r="I547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33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32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45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46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44" i="7" l="1"/>
  <c r="I543" i="7" l="1"/>
  <c r="I421" i="7" l="1"/>
  <c r="H421" i="7"/>
  <c r="I420" i="7"/>
  <c r="H420" i="7"/>
  <c r="H94" i="7" l="1"/>
  <c r="I542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40" i="7" l="1"/>
  <c r="H395" i="7" l="1"/>
  <c r="I407" i="7" l="1"/>
  <c r="H407" i="7"/>
  <c r="I406" i="7" l="1"/>
  <c r="H406" i="7"/>
  <c r="I541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39" i="7"/>
  <c r="I132" i="7"/>
  <c r="H64" i="7"/>
  <c r="H127" i="7" s="1"/>
  <c r="I64" i="7" l="1"/>
  <c r="I65" i="7" s="1"/>
  <c r="H196" i="7"/>
  <c r="H530" i="7" s="1"/>
  <c r="H564" i="7"/>
  <c r="H565" i="7"/>
  <c r="D565" i="7"/>
  <c r="D613" i="7" s="1"/>
  <c r="F188" i="7"/>
  <c r="C183" i="7"/>
  <c r="C187" i="7" s="1"/>
  <c r="C188" i="7" s="1"/>
  <c r="F187" i="7"/>
  <c r="I566" i="7"/>
  <c r="E565" i="7"/>
  <c r="E566" i="7" s="1"/>
  <c r="F565" i="7"/>
  <c r="F566" i="7" s="1"/>
  <c r="B565" i="7"/>
  <c r="C565" i="7"/>
  <c r="B564" i="7"/>
  <c r="C564" i="7"/>
  <c r="D564" i="7"/>
  <c r="E564" i="7"/>
  <c r="F564" i="7"/>
  <c r="H639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38" i="7"/>
  <c r="I10" i="7"/>
  <c r="I6" i="7"/>
  <c r="I9" i="7"/>
  <c r="I12" i="7"/>
  <c r="I8" i="7"/>
  <c r="I11" i="7"/>
  <c r="I7" i="7"/>
  <c r="D611" i="7"/>
  <c r="D612" i="7"/>
  <c r="D609" i="7"/>
  <c r="D610" i="7"/>
  <c r="D607" i="7"/>
  <c r="D608" i="7"/>
  <c r="D606" i="7"/>
  <c r="D605" i="7"/>
  <c r="I537" i="7"/>
  <c r="I536" i="7"/>
  <c r="D591" i="7"/>
  <c r="D592" i="7"/>
  <c r="D583" i="7"/>
  <c r="D590" i="7"/>
  <c r="D589" i="7"/>
  <c r="D585" i="7"/>
  <c r="I532" i="7"/>
  <c r="I534" i="7"/>
  <c r="I535" i="7"/>
  <c r="I533" i="7"/>
  <c r="D584" i="7"/>
  <c r="H180" i="7" l="1"/>
  <c r="H640" i="7"/>
  <c r="H641" i="7" l="1"/>
</calcChain>
</file>

<file path=xl/comments1.xml><?xml version="1.0" encoding="utf-8"?>
<comments xmlns="http://schemas.openxmlformats.org/spreadsheetml/2006/main">
  <authors>
    <author>Автор</author>
  </authors>
  <commentList>
    <comment ref="B6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<sst xmlns="http://schemas.openxmlformats.org/spreadsheetml/2006/main" count="4371" uniqueCount="1100">
  <si>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</si>
  <si>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</si>
  <si>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</si>
  <si>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</si>
  <si>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</si>
  <si>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</si>
  <si>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</si>
  <si>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</si>
  <si>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</si>
  <si>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</si>
  <si>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</si>
  <si>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</si>
  <si>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</si>
  <si>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</si>
  <si>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</si>
  <si>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</si>
  <si>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</si>
  <si>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</si>
  <si>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</si>
  <si>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</si>
  <si>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</si>
  <si>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</si>
  <si>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</si>
  <si>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</si>
  <si>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</si>
  <si>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</si>
  <si>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</si>
  <si>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</si>
  <si>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</si>
  <si>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</si>
  <si>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</si>
  <si>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</si>
  <si>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</si>
  <si>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</si>
  <si>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</si>
  <si>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</si>
  <si>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</si>
  <si>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</si>
  <si>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</si>
  <si>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</si>
  <si>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</si>
  <si>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</si>
  <si>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</si>
  <si>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</si>
  <si>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</si>
  <si>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</si>
  <si>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</si>
  <si>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</si>
  <si>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</si>
  <si>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</si>
  <si>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</si>
  <si>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</si>
  <si>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</si>
  <si>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</si>
  <si>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</si>
  <si>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</si>
  <si>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</si>
  <si>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</si>
  <si>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</si>
  <si>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</si>
  <si>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</si>
  <si>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</si>
  <si>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</si>
  <si>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</si>
  <si>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</si>
  <si>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</si>
  <si>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</si>
  <si>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</si>
  <si>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</si>
  <si>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</si>
  <si>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</si>
  <si>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</si>
  <si>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</si>
  <si>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</si>
  <si>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</si>
  <si>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</si>
  <si>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</si>
  <si>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</si>
  <si>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</si>
  <si>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</si>
  <si>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</si>
  <si>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</si>
  <si>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</si>
  <si>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</si>
  <si>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</si>
  <si>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</si>
  <si>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</si>
  <si>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</si>
  <si>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</si>
  <si>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</si>
  <si>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</si>
  <si>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</si>
  <si>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</si>
  <si>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</si>
  <si>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</si>
  <si>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</si>
  <si>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</si>
  <si>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</si>
  <si>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</si>
  <si>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</si>
  <si>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</si>
  <si>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</si>
  <si>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</si>
  <si>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</si>
  <si>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</si>
  <si>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</si>
  <si>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</si>
  <si>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</si>
  <si>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</si>
  <si>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</si>
  <si>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</si>
  <si>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</si>
  <si>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</si>
  <si>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</si>
  <si>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</si>
  <si>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</si>
  <si>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</si>
  <si>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</si>
  <si>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</si>
  <si>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</si>
  <si>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</si>
  <si>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</si>
  <si>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</si>
  <si>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</si>
  <si>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</si>
  <si>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</si>
  <si>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</si>
  <si>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</si>
  <si>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</si>
  <si>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</si>
  <si>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</si>
  <si>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</si>
  <si>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</si>
  <si>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</si>
  <si>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</si>
  <si>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</si>
  <si>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</si>
  <si>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</si>
  <si>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</si>
  <si>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</si>
  <si>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</si>
  <si>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</si>
  <si>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</si>
  <si>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</si>
  <si>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</si>
  <si>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</si>
  <si>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</si>
  <si>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</si>
  <si>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</si>
  <si>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</si>
  <si>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</si>
  <si>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</si>
  <si>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</si>
  <si>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</si>
  <si>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</si>
  <si>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</si>
  <si>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</si>
  <si>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</si>
  <si>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</si>
  <si>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</si>
  <si>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</si>
  <si>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</si>
  <si>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</si>
  <si>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</si>
  <si>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</si>
  <si>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</si>
  <si>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</si>
  <si>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</si>
  <si>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</si>
  <si>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</si>
  <si>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</si>
  <si>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</si>
  <si>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</si>
  <si>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</si>
  <si>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</si>
  <si>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</si>
  <si>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</si>
  <si>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</si>
  <si>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</si>
  <si>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</si>
  <si>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</si>
  <si>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</si>
  <si>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</si>
  <si>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</si>
  <si>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</si>
  <si>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</si>
  <si>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</si>
  <si>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</si>
  <si>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</si>
  <si>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</si>
  <si>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</si>
  <si>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</si>
  <si>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</si>
  <si>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</si>
  <si>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</si>
  <si>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</si>
  <si>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</si>
  <si>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</si>
  <si>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</si>
  <si>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</si>
  <si>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</si>
  <si>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</si>
  <si>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</si>
  <si>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</si>
  <si>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</si>
  <si>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</si>
  <si>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</si>
  <si>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</si>
  <si>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</si>
  <si>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</si>
  <si>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</si>
  <si>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</si>
  <si>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</si>
  <si>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</si>
  <si>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</si>
  <si>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</si>
  <si>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</si>
  <si>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</si>
  <si>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</si>
  <si>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</si>
  <si>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</si>
  <si>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</si>
  <si>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</si>
  <si>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</si>
  <si>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</si>
  <si>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</si>
  <si>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</si>
  <si>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</si>
  <si>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</si>
  <si>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</si>
  <si>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</si>
  <si>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</si>
  <si>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</si>
  <si>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</si>
  <si>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</si>
  <si>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</si>
  <si>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</si>
  <si>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</si>
  <si>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</si>
  <si>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</si>
  <si>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</si>
  <si>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</si>
  <si>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</si>
  <si>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</si>
  <si>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</si>
  <si>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</si>
  <si>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</si>
  <si>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</si>
  <si>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</si>
  <si>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</si>
  <si>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</si>
  <si>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</si>
  <si>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</si>
  <si>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</si>
  <si>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</si>
  <si>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</si>
  <si>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</si>
  <si>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</si>
  <si>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</si>
  <si>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</si>
  <si>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</si>
  <si>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</si>
  <si>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</si>
  <si>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</si>
  <si>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</si>
  <si>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</si>
  <si>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</si>
  <si>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</si>
  <si>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</si>
  <si>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</si>
  <si>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</si>
  <si>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</si>
  <si>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</si>
  <si>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</si>
  <si>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</si>
  <si>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</si>
  <si>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</si>
  <si>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</si>
  <si>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</si>
  <si>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</si>
  <si>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</si>
  <si>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</si>
  <si>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</si>
  <si>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</si>
  <si>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</si>
  <si>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</si>
  <si>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</si>
  <si>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</si>
  <si>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</si>
  <si>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</si>
  <si>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</si>
  <si>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</si>
  <si>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</si>
  <si>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</si>
  <si>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</si>
  <si>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</si>
  <si>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</si>
  <si>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</si>
  <si>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</si>
  <si>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</si>
  <si>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</si>
  <si>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</si>
  <si>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</si>
  <si>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</si>
  <si>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</si>
  <si>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</si>
  <si>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</si>
  <si>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</si>
  <si>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</si>
  <si>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</si>
  <si>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</si>
  <si>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</si>
  <si>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</si>
  <si>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</si>
  <si>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</si>
  <si>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</si>
  <si>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</si>
  <si>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</si>
  <si>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</si>
  <si>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</si>
  <si>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</si>
  <si>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</si>
  <si>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</si>
  <si>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</si>
  <si>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</si>
  <si>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</si>
  <si>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</si>
  <si>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</si>
  <si>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</si>
  <si>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</si>
  <si>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</si>
  <si>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</si>
  <si>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</si>
  <si>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</si>
  <si>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</si>
  <si>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</si>
  <si>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</si>
  <si>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</si>
  <si>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</si>
  <si>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</si>
  <si>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</si>
  <si>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</si>
  <si>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</si>
  <si>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</si>
  <si>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</si>
  <si>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</si>
  <si>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</si>
  <si>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</si>
  <si>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</si>
  <si>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</si>
  <si>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</si>
  <si>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</si>
  <si>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</si>
  <si>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</si>
  <si>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</si>
  <si>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</si>
  <si>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</si>
  <si>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</si>
  <si>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</si>
  <si>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</si>
  <si>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</si>
  <si>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</si>
  <si>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</si>
  <si>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</si>
  <si>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</si>
  <si>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</si>
  <si>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</si>
  <si>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</si>
  <si>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</si>
  <si>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</si>
  <si>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</si>
  <si>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</si>
  <si>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</si>
  <si>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</si>
  <si>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</si>
  <si>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</si>
  <si>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</si>
  <si>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</si>
  <si>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</si>
  <si>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</si>
  <si>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</si>
  <si>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</si>
  <si>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</si>
  <si>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</si>
  <si>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</si>
  <si>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</si>
  <si>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</si>
  <si>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</si>
  <si>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</si>
  <si>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</si>
  <si>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</si>
  <si>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</si>
  <si>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</si>
  <si>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</si>
  <si>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</si>
  <si>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</si>
  <si>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</si>
  <si>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</si>
  <si>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</si>
  <si>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</si>
  <si>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</si>
  <si>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</si>
  <si>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</si>
  <si>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</si>
  <si>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</si>
  <si>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</si>
  <si>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</si>
  <si>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</si>
  <si>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</si>
  <si>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</si>
  <si>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</si>
  <si>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</si>
  <si>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</si>
  <si>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</si>
  <si>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</si>
  <si>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</si>
  <si>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</si>
  <si>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</si>
  <si>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</si>
  <si>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</si>
  <si>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</si>
  <si>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</si>
  <si>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</si>
  <si>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</si>
  <si>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</si>
  <si>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</si>
  <si>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</si>
  <si>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</si>
  <si>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</si>
  <si>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</si>
  <si>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</si>
  <si>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</si>
  <si>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</si>
  <si>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</si>
  <si>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</si>
  <si>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</si>
  <si>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</si>
  <si>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</si>
  <si>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</si>
  <si>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</si>
  <si>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</si>
  <si>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</si>
  <si>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</si>
  <si>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</si>
  <si>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</si>
  <si>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</si>
  <si>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</si>
  <si>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</si>
  <si>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</si>
  <si>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</si>
  <si>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</si>
  <si>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</si>
  <si>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</si>
  <si>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</si>
  <si>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</si>
  <si>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</si>
  <si>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</si>
  <si>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</si>
  <si>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</si>
  <si>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</si>
  <si>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</si>
  <si>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</si>
  <si>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</si>
  <si>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</si>
  <si>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</si>
  <si>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</si>
  <si>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</si>
  <si>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</si>
  <si>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</si>
  <si>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</si>
  <si>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</si>
  <si>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</si>
  <si>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</si>
  <si>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</si>
  <si>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</si>
  <si>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</si>
  <si>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</si>
  <si>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</si>
  <si>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</si>
  <si>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</si>
  <si>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</si>
  <si>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</si>
  <si>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</si>
  <si>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</si>
  <si>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</si>
  <si>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</si>
  <si>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</si>
  <si>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</si>
  <si>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</si>
  <si>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</si>
  <si>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</si>
  <si>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</si>
  <si>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</si>
  <si>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</si>
  <si>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</si>
  <si>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</si>
  <si>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</si>
  <si>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</si>
  <si>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</si>
  <si>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</si>
  <si>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</si>
  <si>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</si>
  <si>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</si>
  <si>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</si>
  <si>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</si>
  <si>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</si>
  <si>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</si>
  <si>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</si>
  <si>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</si>
  <si>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</si>
  <si>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</si>
  <si>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</si>
  <si>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</si>
  <si>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</si>
  <si>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</si>
  <si>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</si>
  <si>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</si>
  <si>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</si>
  <si>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</si>
  <si>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</si>
  <si>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</si>
  <si>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</si>
  <si>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</si>
  <si>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</si>
  <si>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</si>
  <si>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</si>
  <si>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</si>
  <si>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</si>
  <si>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</si>
  <si>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</si>
  <si>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</si>
  <si>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</si>
  <si>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</si>
  <si>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</si>
  <si>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</si>
  <si>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</si>
  <si>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</si>
  <si>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</si>
  <si>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</si>
  <si>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</si>
  <si>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</si>
  <si>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</si>
  <si>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</si>
  <si>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</si>
  <si>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</si>
  <si>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</si>
  <si>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</si>
  <si>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</si>
  <si>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</si>
  <si>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</si>
  <si>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</si>
  <si>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</si>
  <si>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</si>
  <si>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</si>
  <si>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</si>
  <si>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</si>
  <si>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</si>
  <si>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</si>
  <si>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</si>
  <si>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</si>
  <si>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</si>
  <si>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</si>
  <si>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</si>
  <si>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</si>
  <si>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</si>
  <si>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</si>
  <si>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</si>
  <si>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</si>
  <si>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</si>
  <si>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</si>
  <si>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</si>
  <si>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</si>
  <si>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</si>
  <si>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</si>
  <si>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</si>
  <si>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</si>
  <si>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</si>
  <si>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</si>
  <si>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</si>
  <si>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</si>
  <si>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</si>
  <si>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</si>
  <si>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</si>
  <si>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</si>
  <si>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</si>
  <si>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</si>
  <si>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</si>
  <si>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</si>
  <si>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</si>
  <si>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</si>
  <si>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</si>
  <si>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</si>
  <si>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</si>
  <si>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</si>
  <si>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</si>
  <si>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</si>
  <si>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</si>
  <si>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</si>
  <si>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</si>
  <si>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</si>
  <si>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</si>
  <si>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</si>
  <si>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</si>
  <si>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</si>
  <si>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</si>
  <si>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</si>
  <si>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</si>
  <si>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</si>
  <si>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</si>
  <si>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</si>
  <si>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</si>
  <si>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</si>
  <si>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</si>
  <si>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</si>
  <si>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</si>
  <si>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</si>
  <si>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</si>
  <si>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</si>
  <si>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</si>
  <si>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</si>
  <si>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</si>
  <si>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</si>
  <si>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</si>
  <si>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</si>
  <si>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</si>
  <si>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</si>
  <si>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</si>
  <si>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</si>
  <si>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</si>
  <si>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</si>
  <si>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</si>
  <si>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</si>
  <si>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</si>
  <si>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</si>
  <si>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</si>
  <si>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</si>
  <si>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</si>
  <si>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</si>
  <si>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</si>
  <si>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</si>
  <si>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</si>
  <si>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</si>
  <si>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</si>
  <si>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</si>
  <si>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</si>
  <si>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</si>
  <si>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</si>
  <si>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</si>
  <si>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</si>
  <si>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</si>
  <si>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</si>
  <si>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</si>
  <si>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</si>
  <si>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</si>
  <si>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</si>
  <si>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</si>
  <si>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</si>
  <si>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</si>
  <si>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</si>
  <si>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</si>
  <si>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</si>
  <si>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</si>
  <si>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</si>
  <si>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</si>
  <si>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</si>
  <si>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</si>
  <si>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</si>
  <si>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</si>
  <si>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</si>
  <si>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</si>
  <si>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</si>
  <si>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</si>
  <si>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</si>
  <si>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</si>
  <si>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</si>
  <si>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</si>
  <si>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</si>
  <si>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</si>
  <si>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</si>
  <si>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</si>
  <si>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</si>
  <si>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</si>
  <si>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</si>
  <si>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</si>
  <si>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</si>
  <si>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</si>
  <si>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</si>
  <si>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</si>
  <si>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</si>
  <si>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</si>
  <si>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</si>
  <si>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</si>
  <si>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</si>
  <si>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</si>
  <si>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</si>
  <si>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</si>
  <si>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</si>
  <si>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</si>
  <si>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</si>
  <si>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</si>
  <si>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</si>
  <si>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</si>
  <si>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</si>
  <si>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</si>
  <si>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</si>
  <si>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</si>
  <si>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</si>
  <si>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</si>
  <si>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</si>
  <si>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</si>
  <si>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</si>
  <si>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</si>
  <si>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</si>
  <si>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</si>
  <si>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</si>
  <si>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</si>
  <si>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</si>
  <si>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</si>
  <si>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</si>
  <si>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</si>
  <si>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</si>
  <si>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</si>
  <si>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</si>
  <si>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</si>
  <si>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</si>
  <si>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</si>
  <si>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</si>
  <si>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</si>
  <si>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</si>
  <si>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</si>
  <si>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</si>
  <si>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</si>
  <si>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</si>
  <si>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</si>
  <si>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</si>
  <si>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</si>
  <si>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</si>
  <si>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</si>
  <si>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</si>
  <si>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</si>
  <si>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</si>
  <si>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</si>
  <si>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</si>
  <si>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</si>
  <si>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</si>
  <si>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</si>
  <si>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</si>
  <si>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</si>
  <si>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</si>
  <si>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</si>
  <si>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</si>
  <si>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</si>
  <si>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</si>
  <si>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</si>
  <si>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</si>
  <si>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</si>
  <si>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</si>
  <si>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</si>
  <si>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</si>
  <si>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</si>
  <si>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</si>
  <si>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</si>
  <si>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</si>
  <si>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</si>
  <si>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</si>
  <si>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</si>
  <si>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</si>
  <si>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</si>
  <si>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</si>
  <si>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</si>
  <si>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</si>
  <si>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</si>
  <si>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</si>
  <si>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</si>
  <si>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</si>
  <si>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</si>
  <si>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</si>
  <si>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</si>
  <si>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</si>
  <si>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</si>
  <si>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</si>
  <si>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</si>
  <si>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</si>
  <si>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</si>
  <si>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</si>
  <si>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</si>
  <si>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</si>
  <si>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</si>
  <si>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</si>
  <si>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</si>
  <si>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</si>
  <si>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</si>
  <si>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</si>
  <si>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</si>
  <si>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</si>
  <si>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</si>
  <si>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</si>
  <si>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</si>
  <si>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</si>
  <si>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</si>
  <si>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</si>
  <si>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</si>
  <si>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</si>
  <si>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</si>
  <si>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</si>
  <si>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</si>
  <si>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</si>
  <si>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</si>
  <si>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</si>
  <si>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</si>
  <si>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</si>
  <si>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</si>
  <si>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</si>
  <si>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</si>
  <si>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</si>
  <si>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</si>
  <si>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</si>
  <si>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</si>
  <si>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</si>
  <si>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</si>
  <si>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</si>
  <si>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</si>
  <si>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</si>
  <si>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</si>
  <si>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</si>
  <si>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</si>
  <si>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</si>
  <si>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</si>
  <si>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</si>
  <si>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</si>
  <si>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</si>
  <si>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</si>
  <si>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</si>
  <si>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</si>
  <si>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</si>
  <si>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</si>
  <si>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</si>
  <si>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</si>
  <si>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</si>
  <si>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</si>
  <si>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</si>
  <si>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</si>
  <si>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</si>
  <si>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</si>
  <si>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</si>
  <si>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</si>
  <si>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</si>
  <si>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</si>
  <si>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</si>
  <si>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</si>
  <si>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</si>
  <si>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</si>
  <si>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</si>
  <si>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</si>
  <si>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</si>
  <si>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</si>
  <si>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</si>
  <si>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</si>
  <si>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</si>
  <si>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</si>
  <si>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</si>
  <si>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</si>
  <si>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</si>
  <si>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</si>
  <si>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</si>
  <si>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</si>
  <si>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</si>
  <si>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</si>
  <si>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</si>
  <si>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</si>
  <si>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</si>
  <si>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</si>
  <si>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</si>
  <si>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</si>
  <si>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</si>
  <si>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</si>
  <si>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</si>
  <si>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</si>
  <si>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</si>
  <si>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</si>
  <si>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</si>
  <si>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</si>
  <si>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</si>
  <si>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</si>
  <si>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</si>
  <si>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</si>
  <si>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</si>
  <si>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</si>
  <si>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</si>
  <si>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</si>
  <si>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</si>
  <si>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</si>
  <si>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</si>
  <si>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</si>
  <si>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</si>
  <si>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</si>
  <si>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</si>
  <si>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</si>
  <si>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</si>
  <si>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</si>
  <si>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</si>
  <si>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</si>
  <si>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</si>
  <si>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</si>
  <si>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</si>
  <si>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</si>
  <si>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</si>
  <si>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</si>
  <si>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</si>
  <si>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</si>
  <si>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</si>
  <si>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</si>
  <si>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</si>
  <si>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</si>
  <si>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</si>
  <si>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</si>
  <si>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</si>
  <si>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</si>
  <si>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</si>
  <si>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</si>
  <si>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</si>
  <si>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</si>
  <si>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</si>
  <si>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</si>
  <si>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</si>
  <si>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</si>
  <si>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</si>
  <si>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</si>
  <si>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</si>
  <si>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</si>
  <si>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</si>
  <si>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</si>
  <si>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</si>
  <si>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</si>
  <si>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</si>
  <si>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</si>
  <si>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</si>
  <si>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</si>
  <si>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</si>
  <si>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</si>
  <si>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</si>
  <si>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</si>
  <si>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</si>
  <si>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</si>
  <si>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</si>
  <si>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</si>
  <si>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</si>
  <si>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</si>
  <si>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</si>
  <si>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</si>
  <si>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</si>
  <si>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</si>
  <si>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</si>
  <si>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</si>
  <si>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</si>
  <si>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</si>
  <si>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</si>
  <si>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</si>
  <si>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</si>
  <si>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</si>
  <si>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</si>
  <si>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</si>
  <si>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</si>
  <si>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</si>
  <si>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</si>
  <si>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</si>
  <si>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</si>
  <si>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</si>
  <si>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</si>
  <si>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</si>
  <si>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</si>
  <si>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</si>
  <si>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</si>
  <si>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</si>
  <si>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</si>
  <si>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</si>
  <si>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</si>
  <si>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</si>
  <si>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</si>
  <si>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</si>
  <si>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</si>
  <si>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</si>
  <si>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</si>
  <si>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</si>
  <si>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</si>
  <si>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</si>
  <si>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</si>
  <si>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</si>
  <si>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</si>
  <si>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</si>
  <si>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</si>
  <si>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</si>
  <si>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</si>
  <si>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</si>
  <si>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</si>
  <si>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</si>
  <si>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</si>
  <si>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</si>
  <si>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</si>
  <si>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</si>
  <si>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</si>
  <si>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</si>
  <si>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</si>
  <si>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</si>
  <si>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</si>
  <si>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</si>
  <si>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</si>
  <si>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</si>
  <si>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</si>
  <si>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</si>
  <si>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</si>
  <si>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</si>
  <si>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</si>
  <si>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</si>
  <si>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</si>
  <si>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</si>
  <si>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</si>
  <si>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</si>
  <si>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</si>
  <si>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</si>
  <si>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</si>
  <si>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</si>
  <si>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</si>
  <si>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</si>
  <si>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</si>
  <si>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</si>
  <si>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</si>
  <si>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</si>
  <si>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</si>
  <si>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</si>
  <si>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</si>
  <si>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</si>
  <si>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</si>
  <si>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</si>
  <si>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</si>
  <si>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</si>
  <si>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</si>
  <si>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</si>
  <si>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</si>
  <si>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</si>
  <si>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</si>
  <si>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</si>
  <si>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</si>
  <si>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СЗ 337 от 03.10.2019, сз 390 от 29.10.2019г.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</si>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</sst>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7"/>
  <sheetViews>
    <sheetView tabSelected="1" zoomScale="84" zoomScaleNormal="84" zoomScaleSheetLayoutView="55" workbookViewId="0">
      <selection activeCell="O183" sqref="O183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1" t="s">
        <v>293</v>
      </c>
      <c r="C4" s="292"/>
      <c r="D4" s="29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$I$565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$I$565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$I$565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$I$563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$I$565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$I$565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$I$565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1044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1080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$I$565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23660714</v>
      </c>
      <c r="H463" s="267">
        <f t="shared" si="39"/>
        <v>23660714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1043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1037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1074</v>
      </c>
      <c r="L480" s="247" t="s">
        <v>1087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1070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1074</v>
      </c>
      <c r="L481" s="247" t="s">
        <v>1087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1086</v>
      </c>
      <c r="H482" s="267">
        <f t="shared" si="41"/>
        <v>52443.18</v>
      </c>
      <c r="I482" s="242" t="str">
        <f t="shared" si="37"/>
        <v>ЧУ "USM"</v>
      </c>
      <c r="J482" s="245" t="s">
        <v>735</v>
      </c>
      <c r="K482" s="264" t="s">
        <v>1074</v>
      </c>
      <c r="L482" s="247" t="s">
        <v>1087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1038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1074</v>
      </c>
      <c r="L483" s="247" t="s">
        <v>1087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1039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1074</v>
      </c>
      <c r="L484" s="247" t="s">
        <v>1087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1074</v>
      </c>
      <c r="L485" s="247" t="s">
        <v>1087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1040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1074</v>
      </c>
      <c r="L486" s="247" t="s">
        <v>1087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1041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1074</v>
      </c>
      <c r="L487" s="247" t="s">
        <v>1087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1042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1074</v>
      </c>
      <c r="L488" s="247" t="s">
        <v>1087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1074</v>
      </c>
      <c r="L489" s="247" t="s">
        <v>1087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1074</v>
      </c>
      <c r="L490" s="247" t="s">
        <v>1087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1074</v>
      </c>
      <c r="L491" s="247" t="s">
        <v>1087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1074</v>
      </c>
      <c r="L492" s="247" t="s">
        <v>1087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20" si="42">$I$565</f>
        <v>ЧУ "USM"</v>
      </c>
      <c r="J493" s="245" t="s">
        <v>735</v>
      </c>
      <c r="K493" s="264" t="s">
        <v>1074</v>
      </c>
      <c r="L493" s="247" t="s">
        <v>1087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1074</v>
      </c>
      <c r="L494" s="247" t="s">
        <v>1087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1074</v>
      </c>
      <c r="L495" s="247" t="s">
        <v>1087</v>
      </c>
      <c r="M495" s="138"/>
    </row>
    <row r="496" spans="1:13" s="137" customFormat="1" ht="35.25" customHeight="1" x14ac:dyDescent="0.25">
      <c r="A496" s="158">
        <v>314</v>
      </c>
      <c r="B496" s="162" t="s">
        <v>1047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1049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1074</v>
      </c>
      <c r="L496" s="247" t="s">
        <v>1087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1050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1074</v>
      </c>
      <c r="L497" s="247" t="s">
        <v>1087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1051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1074</v>
      </c>
      <c r="L498" s="247" t="s">
        <v>1087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109</v>
      </c>
      <c r="G499" s="276" t="s">
        <v>1052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1074</v>
      </c>
      <c r="L499" s="247" t="s">
        <v>1087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109</v>
      </c>
      <c r="G500" s="276" t="s">
        <v>1053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1074</v>
      </c>
      <c r="L500" s="247" t="s">
        <v>1087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1054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1074</v>
      </c>
      <c r="L501" s="247" t="s">
        <v>1087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1055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1074</v>
      </c>
      <c r="L502" s="247" t="s">
        <v>1087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1056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1074</v>
      </c>
      <c r="L503" s="247" t="s">
        <v>1087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1057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1074</v>
      </c>
      <c r="L504" s="247" t="s">
        <v>1087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1058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1074</v>
      </c>
      <c r="L505" s="247" t="s">
        <v>1087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1059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1074</v>
      </c>
      <c r="L506" s="247" t="s">
        <v>1087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1060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1074</v>
      </c>
      <c r="L507" s="247" t="s">
        <v>1087</v>
      </c>
      <c r="M507" s="138"/>
    </row>
    <row r="508" spans="1:13" s="137" customFormat="1" ht="35.25" customHeight="1" x14ac:dyDescent="0.25">
      <c r="A508" s="158">
        <v>326</v>
      </c>
      <c r="B508" s="162" t="s">
        <v>1048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1061</v>
      </c>
      <c r="H508" s="267">
        <f t="shared" ref="H508:H529" si="43">E508*G508</f>
        <v>450804</v>
      </c>
      <c r="I508" s="242" t="str">
        <f t="shared" si="42"/>
        <v>ЧУ "USM"</v>
      </c>
      <c r="J508" s="245" t="s">
        <v>735</v>
      </c>
      <c r="K508" s="264" t="s">
        <v>1074</v>
      </c>
      <c r="L508" s="247" t="s">
        <v>1087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1046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1045</v>
      </c>
      <c r="M510" s="138"/>
    </row>
    <row r="511" spans="1:13" s="137" customFormat="1" ht="35.25" customHeight="1" x14ac:dyDescent="0.25">
      <c r="A511" s="158">
        <v>329</v>
      </c>
      <c r="B511" s="36" t="s">
        <v>1062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1063</v>
      </c>
      <c r="M511" s="138"/>
    </row>
    <row r="512" spans="1:13" s="137" customFormat="1" ht="35.25" customHeight="1" x14ac:dyDescent="0.25">
      <c r="A512" s="158">
        <v>330</v>
      </c>
      <c r="B512" s="142" t="s">
        <v>1075</v>
      </c>
      <c r="C512" s="142" t="s">
        <v>30</v>
      </c>
      <c r="D512" s="284" t="s">
        <v>783</v>
      </c>
      <c r="E512" s="285">
        <v>25</v>
      </c>
      <c r="F512" s="285" t="s">
        <v>233</v>
      </c>
      <c r="G512" s="286"/>
      <c r="H512" s="267">
        <f t="shared" si="43"/>
        <v>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1083</v>
      </c>
      <c r="M512" s="138"/>
    </row>
    <row r="513" spans="1:13" s="137" customFormat="1" ht="35.25" customHeight="1" x14ac:dyDescent="0.25">
      <c r="A513" s="158">
        <v>331</v>
      </c>
      <c r="B513" s="142" t="s">
        <v>1076</v>
      </c>
      <c r="C513" s="142" t="s">
        <v>30</v>
      </c>
      <c r="D513" s="284" t="s">
        <v>783</v>
      </c>
      <c r="E513" s="285">
        <v>50</v>
      </c>
      <c r="F513" s="285" t="s">
        <v>233</v>
      </c>
      <c r="G513" s="286"/>
      <c r="H513" s="267">
        <f t="shared" si="43"/>
        <v>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1083</v>
      </c>
      <c r="M513" s="138"/>
    </row>
    <row r="514" spans="1:13" s="137" customFormat="1" ht="35.25" customHeight="1" x14ac:dyDescent="0.25">
      <c r="A514" s="158">
        <v>332</v>
      </c>
      <c r="B514" s="142" t="s">
        <v>1076</v>
      </c>
      <c r="C514" s="142" t="s">
        <v>30</v>
      </c>
      <c r="D514" s="284" t="s">
        <v>783</v>
      </c>
      <c r="E514" s="285">
        <v>50</v>
      </c>
      <c r="F514" s="285" t="s">
        <v>233</v>
      </c>
      <c r="G514" s="286"/>
      <c r="H514" s="267">
        <f t="shared" si="43"/>
        <v>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1083</v>
      </c>
      <c r="M514" s="138"/>
    </row>
    <row r="515" spans="1:13" s="137" customFormat="1" ht="35.25" customHeight="1" x14ac:dyDescent="0.25">
      <c r="A515" s="158">
        <v>333</v>
      </c>
      <c r="B515" s="142" t="s">
        <v>1077</v>
      </c>
      <c r="C515" s="142" t="s">
        <v>30</v>
      </c>
      <c r="D515" s="284" t="s">
        <v>783</v>
      </c>
      <c r="E515" s="285">
        <v>50</v>
      </c>
      <c r="F515" s="285" t="s">
        <v>233</v>
      </c>
      <c r="G515" s="286"/>
      <c r="H515" s="267">
        <f t="shared" si="43"/>
        <v>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1083</v>
      </c>
      <c r="M515" s="138"/>
    </row>
    <row r="516" spans="1:13" s="137" customFormat="1" ht="35.25" customHeight="1" x14ac:dyDescent="0.25">
      <c r="A516" s="158">
        <v>334</v>
      </c>
      <c r="B516" s="142" t="s">
        <v>1078</v>
      </c>
      <c r="C516" s="142" t="s">
        <v>30</v>
      </c>
      <c r="D516" s="284" t="s">
        <v>783</v>
      </c>
      <c r="E516" s="285">
        <v>25</v>
      </c>
      <c r="F516" s="285" t="s">
        <v>233</v>
      </c>
      <c r="G516" s="286"/>
      <c r="H516" s="267">
        <f t="shared" si="43"/>
        <v>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1083</v>
      </c>
      <c r="M516" s="138"/>
    </row>
    <row r="517" spans="1:13" s="137" customFormat="1" ht="35.25" customHeight="1" x14ac:dyDescent="0.25">
      <c r="A517" s="158">
        <v>335</v>
      </c>
      <c r="B517" s="142" t="s">
        <v>1079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7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1083</v>
      </c>
      <c r="M517" s="138"/>
    </row>
    <row r="518" spans="1:13" s="137" customFormat="1" ht="35.25" customHeight="1" x14ac:dyDescent="0.25">
      <c r="A518" s="158">
        <v>336</v>
      </c>
      <c r="B518" s="81" t="s">
        <v>1081</v>
      </c>
      <c r="C518" s="142" t="s">
        <v>30</v>
      </c>
      <c r="D518" s="284" t="s">
        <v>783</v>
      </c>
      <c r="E518" s="288">
        <v>48</v>
      </c>
      <c r="F518" s="285" t="s">
        <v>233</v>
      </c>
      <c r="G518" s="290">
        <v>4800</v>
      </c>
      <c r="H518" s="267">
        <f t="shared" si="43"/>
        <v>230400</v>
      </c>
      <c r="I518" s="242" t="str">
        <f t="shared" si="42"/>
        <v>ЧУ "USM"</v>
      </c>
      <c r="J518" s="245" t="s">
        <v>735</v>
      </c>
      <c r="K518" s="264" t="s">
        <v>1074</v>
      </c>
      <c r="L518" s="247" t="s">
        <v>1082</v>
      </c>
      <c r="M518" s="138"/>
    </row>
    <row r="519" spans="1:13" s="137" customFormat="1" ht="35.25" customHeight="1" x14ac:dyDescent="0.25">
      <c r="A519" s="158">
        <v>337</v>
      </c>
      <c r="B519" s="81" t="s">
        <v>1084</v>
      </c>
      <c r="C519" s="142" t="s">
        <v>30</v>
      </c>
      <c r="D519" s="284" t="s">
        <v>783</v>
      </c>
      <c r="E519" s="289">
        <v>1</v>
      </c>
      <c r="F519" s="261" t="s">
        <v>109</v>
      </c>
      <c r="G519" s="290">
        <v>1399900</v>
      </c>
      <c r="H519" s="267">
        <f t="shared" si="43"/>
        <v>1399900</v>
      </c>
      <c r="I519" s="242" t="str">
        <f t="shared" si="42"/>
        <v>ЧУ "USM"</v>
      </c>
      <c r="J519" s="245" t="s">
        <v>735</v>
      </c>
      <c r="K519" s="264" t="s">
        <v>1074</v>
      </c>
      <c r="L519" s="247" t="s">
        <v>1085</v>
      </c>
      <c r="M519" s="138"/>
    </row>
    <row r="520" spans="1:13" s="137" customFormat="1" ht="35.25" customHeight="1" x14ac:dyDescent="0.25">
      <c r="A520" s="158">
        <v>338</v>
      </c>
      <c r="B520" s="81" t="s">
        <v>1088</v>
      </c>
      <c r="C520" s="142" t="s">
        <v>30</v>
      </c>
      <c r="D520" s="284" t="s">
        <v>783</v>
      </c>
      <c r="E520" s="289">
        <v>1</v>
      </c>
      <c r="F520" s="261" t="s">
        <v>109</v>
      </c>
      <c r="G520" s="290">
        <v>1963032</v>
      </c>
      <c r="H520" s="267">
        <f t="shared" si="43"/>
        <v>1963032</v>
      </c>
      <c r="I520" s="242" t="str">
        <f t="shared" si="42"/>
        <v>ЧУ "USM"</v>
      </c>
      <c r="J520" s="245" t="s">
        <v>735</v>
      </c>
      <c r="K520" s="264" t="s">
        <v>1074</v>
      </c>
      <c r="L520" s="247" t="s">
        <v>1089</v>
      </c>
      <c r="M520" s="138"/>
    </row>
    <row r="521" spans="1:13" s="137" customFormat="1" ht="35.25" customHeight="1" x14ac:dyDescent="0.25">
      <c r="A521" s="158">
        <v>339</v>
      </c>
      <c r="B521" s="81" t="s">
        <v>1091</v>
      </c>
      <c r="C521" s="81" t="s">
        <v>295</v>
      </c>
      <c r="D521" s="284" t="s">
        <v>783</v>
      </c>
      <c r="E521" s="289">
        <v>146</v>
      </c>
      <c r="F521" s="261" t="s">
        <v>109</v>
      </c>
      <c r="G521" s="290">
        <v>17500</v>
      </c>
      <c r="H521" s="267">
        <f t="shared" si="43"/>
        <v>2555000</v>
      </c>
      <c r="I521" s="242" t="s">
        <v>9</v>
      </c>
      <c r="J521" s="245" t="s">
        <v>735</v>
      </c>
      <c r="K521" s="264" t="s">
        <v>1074</v>
      </c>
      <c r="L521" s="247" t="s">
        <v>1090</v>
      </c>
      <c r="M521" s="138"/>
    </row>
    <row r="522" spans="1:13" s="137" customFormat="1" ht="35.25" customHeight="1" x14ac:dyDescent="0.25">
      <c r="A522" s="158">
        <v>340</v>
      </c>
      <c r="B522" s="81" t="s">
        <v>1092</v>
      </c>
      <c r="C522" s="81" t="s">
        <v>295</v>
      </c>
      <c r="D522" s="284" t="s">
        <v>783</v>
      </c>
      <c r="E522" s="289">
        <v>46</v>
      </c>
      <c r="F522" s="261" t="s">
        <v>109</v>
      </c>
      <c r="G522" s="290">
        <v>19050</v>
      </c>
      <c r="H522" s="267">
        <f t="shared" si="43"/>
        <v>876300</v>
      </c>
      <c r="I522" s="242" t="s">
        <v>9</v>
      </c>
      <c r="J522" s="245" t="s">
        <v>735</v>
      </c>
      <c r="K522" s="264" t="s">
        <v>1074</v>
      </c>
      <c r="L522" s="247" t="s">
        <v>1090</v>
      </c>
      <c r="M522" s="138"/>
    </row>
    <row r="523" spans="1:13" s="137" customFormat="1" ht="35.25" customHeight="1" x14ac:dyDescent="0.25">
      <c r="A523" s="158">
        <v>341</v>
      </c>
      <c r="B523" s="81" t="s">
        <v>1093</v>
      </c>
      <c r="C523" s="81" t="s">
        <v>295</v>
      </c>
      <c r="D523" s="284" t="s">
        <v>783</v>
      </c>
      <c r="E523" s="289">
        <v>173</v>
      </c>
      <c r="F523" s="261" t="s">
        <v>109</v>
      </c>
      <c r="G523" s="290">
        <v>15000</v>
      </c>
      <c r="H523" s="267">
        <f t="shared" si="43"/>
        <v>2595000</v>
      </c>
      <c r="I523" s="242" t="s">
        <v>9</v>
      </c>
      <c r="J523" s="245" t="s">
        <v>735</v>
      </c>
      <c r="K523" s="264" t="s">
        <v>1074</v>
      </c>
      <c r="L523" s="247" t="s">
        <v>1090</v>
      </c>
      <c r="M523" s="138"/>
    </row>
    <row r="524" spans="1:13" s="137" customFormat="1" ht="35.25" customHeight="1" x14ac:dyDescent="0.25">
      <c r="A524" s="158">
        <v>342</v>
      </c>
      <c r="B524" s="81" t="s">
        <v>606</v>
      </c>
      <c r="C524" s="81" t="s">
        <v>295</v>
      </c>
      <c r="D524" s="284" t="s">
        <v>783</v>
      </c>
      <c r="E524" s="289">
        <v>365</v>
      </c>
      <c r="F524" s="261" t="s">
        <v>378</v>
      </c>
      <c r="G524" s="290">
        <v>6632</v>
      </c>
      <c r="H524" s="267">
        <f t="shared" ref="H524" si="44">E524*G524</f>
        <v>2420680</v>
      </c>
      <c r="I524" s="242" t="s">
        <v>9</v>
      </c>
      <c r="J524" s="245" t="s">
        <v>735</v>
      </c>
      <c r="K524" s="264" t="s">
        <v>1074</v>
      </c>
      <c r="L524" s="247" t="s">
        <v>1090</v>
      </c>
      <c r="M524" s="138"/>
    </row>
    <row r="525" spans="1:13" s="137" customFormat="1" ht="35.25" customHeight="1" x14ac:dyDescent="0.25">
      <c r="A525" s="158"/>
      <c r="B525" s="81" t="s">
        <v>1094</v>
      </c>
      <c r="C525" s="81" t="s">
        <v>295</v>
      </c>
      <c r="D525" s="284" t="s">
        <v>783</v>
      </c>
      <c r="E525" s="289">
        <v>365</v>
      </c>
      <c r="F525" s="261" t="s">
        <v>109</v>
      </c>
      <c r="G525" s="290">
        <v>24000</v>
      </c>
      <c r="H525" s="267">
        <f t="shared" ref="H525" si="45">E525*G525</f>
        <v>8760000</v>
      </c>
      <c r="I525" s="242" t="s">
        <v>9</v>
      </c>
      <c r="J525" s="245" t="s">
        <v>735</v>
      </c>
      <c r="K525" s="264" t="s">
        <v>1074</v>
      </c>
      <c r="L525" s="247" t="s">
        <v>1090</v>
      </c>
      <c r="M525" s="138"/>
    </row>
    <row r="526" spans="1:13" s="137" customFormat="1" ht="35.25" customHeight="1" x14ac:dyDescent="0.25">
      <c r="A526" s="158">
        <v>343</v>
      </c>
      <c r="B526" s="81" t="s">
        <v>607</v>
      </c>
      <c r="C526" s="81" t="s">
        <v>295</v>
      </c>
      <c r="D526" s="284" t="s">
        <v>783</v>
      </c>
      <c r="E526" s="289">
        <v>365</v>
      </c>
      <c r="F526" s="261" t="s">
        <v>378</v>
      </c>
      <c r="G526" s="290">
        <v>11830</v>
      </c>
      <c r="H526" s="267">
        <f t="shared" si="43"/>
        <v>4317950</v>
      </c>
      <c r="I526" s="242" t="s">
        <v>9</v>
      </c>
      <c r="J526" s="245" t="s">
        <v>735</v>
      </c>
      <c r="K526" s="264" t="s">
        <v>1074</v>
      </c>
      <c r="L526" s="247" t="s">
        <v>1090</v>
      </c>
      <c r="M526" s="138"/>
    </row>
    <row r="527" spans="1:13" s="137" customFormat="1" ht="35.25" customHeight="1" x14ac:dyDescent="0.25">
      <c r="A527" s="158">
        <v>344</v>
      </c>
      <c r="B527" s="81" t="s">
        <v>1095</v>
      </c>
      <c r="C527" s="142" t="s">
        <v>30</v>
      </c>
      <c r="D527" s="284" t="s">
        <v>783</v>
      </c>
      <c r="E527" s="289">
        <v>1</v>
      </c>
      <c r="F527" s="261" t="s">
        <v>109</v>
      </c>
      <c r="G527" s="290">
        <v>3555000</v>
      </c>
      <c r="H527" s="267">
        <f t="shared" si="43"/>
        <v>3555000</v>
      </c>
      <c r="I527" s="242" t="s">
        <v>9</v>
      </c>
      <c r="J527" s="245" t="s">
        <v>735</v>
      </c>
      <c r="K527" s="264" t="s">
        <v>1074</v>
      </c>
      <c r="L527" s="247" t="s">
        <v>1096</v>
      </c>
      <c r="M527" s="138"/>
    </row>
    <row r="528" spans="1:13" s="137" customFormat="1" ht="35.25" customHeight="1" x14ac:dyDescent="0.25">
      <c r="A528" s="158">
        <v>345</v>
      </c>
      <c r="B528" s="81" t="s">
        <v>1097</v>
      </c>
      <c r="C528" s="142" t="s">
        <v>30</v>
      </c>
      <c r="D528" s="284" t="s">
        <v>783</v>
      </c>
      <c r="E528" s="289">
        <v>120</v>
      </c>
      <c r="F528" s="261" t="s">
        <v>109</v>
      </c>
      <c r="G528" s="290">
        <v>14965</v>
      </c>
      <c r="H528" s="267">
        <f t="shared" si="43"/>
        <v>1795800</v>
      </c>
      <c r="I528" s="242" t="s">
        <v>9</v>
      </c>
      <c r="J528" s="245" t="s">
        <v>735</v>
      </c>
      <c r="K528" s="264" t="s">
        <v>1074</v>
      </c>
      <c r="L528" s="247" t="s">
        <v>1098</v>
      </c>
      <c r="M528" s="138"/>
    </row>
    <row r="529" spans="1:18" s="137" customFormat="1" ht="35.25" customHeight="1" x14ac:dyDescent="0.25">
      <c r="A529" s="158">
        <v>346</v>
      </c>
      <c r="B529" s="81" t="s">
        <v>1099</v>
      </c>
      <c r="C529" s="142" t="s">
        <v>30</v>
      </c>
      <c r="D529" s="284" t="s">
        <v>783</v>
      </c>
      <c r="E529" s="289">
        <v>98</v>
      </c>
      <c r="F529" s="261" t="s">
        <v>109</v>
      </c>
      <c r="G529" s="290">
        <v>2803</v>
      </c>
      <c r="H529" s="267">
        <f t="shared" si="43"/>
        <v>274694</v>
      </c>
      <c r="I529" s="242" t="s">
        <v>9</v>
      </c>
      <c r="J529" s="245" t="s">
        <v>735</v>
      </c>
      <c r="K529" s="264" t="s">
        <v>1074</v>
      </c>
      <c r="L529" s="247" t="s">
        <v>1098</v>
      </c>
      <c r="M529" s="138"/>
    </row>
    <row r="530" spans="1:18" s="3" customFormat="1" ht="20.100000000000001" customHeight="1" x14ac:dyDescent="0.25">
      <c r="A530" s="43"/>
      <c r="B530" s="71" t="s">
        <v>21</v>
      </c>
      <c r="C530" s="44"/>
      <c r="D530" s="44"/>
      <c r="E530" s="44"/>
      <c r="F530" s="209"/>
      <c r="G530" s="122"/>
      <c r="H530" s="45">
        <f>SUM(H183:H519)</f>
        <v>1929888215.1096904</v>
      </c>
      <c r="I530" s="46"/>
      <c r="J530" s="222"/>
      <c r="K530" s="46"/>
      <c r="L530" s="131"/>
      <c r="M530" s="31"/>
      <c r="N530" s="11"/>
      <c r="O530" s="11"/>
      <c r="P530" s="11"/>
      <c r="Q530" s="11"/>
      <c r="R530" s="11"/>
    </row>
    <row r="531" spans="1:18" s="3" customFormat="1" ht="20.100000000000001" customHeight="1" x14ac:dyDescent="0.25">
      <c r="A531" s="50"/>
      <c r="B531" s="59" t="s">
        <v>8</v>
      </c>
      <c r="C531" s="51"/>
      <c r="D531" s="51"/>
      <c r="E531" s="51"/>
      <c r="F531" s="51"/>
      <c r="G531" s="123"/>
      <c r="H531" s="51"/>
      <c r="I531" s="51"/>
      <c r="J531" s="51"/>
      <c r="K531" s="90"/>
      <c r="L531" s="51"/>
      <c r="M531" s="31"/>
      <c r="N531" s="11"/>
      <c r="O531" s="11"/>
      <c r="P531" s="11"/>
      <c r="Q531" s="11"/>
      <c r="R531" s="11"/>
    </row>
    <row r="532" spans="1:18" s="3" customFormat="1" ht="32.25" customHeight="1" x14ac:dyDescent="0.25">
      <c r="A532" s="75">
        <v>1</v>
      </c>
      <c r="B532" s="152" t="s">
        <v>59</v>
      </c>
      <c r="C532" s="150" t="s">
        <v>60</v>
      </c>
      <c r="D532" s="151" t="s">
        <v>61</v>
      </c>
      <c r="E532" s="154">
        <v>1</v>
      </c>
      <c r="F532" s="151" t="s">
        <v>62</v>
      </c>
      <c r="G532" s="153"/>
      <c r="H532" s="165">
        <v>4552000</v>
      </c>
      <c r="I532" s="155" t="str">
        <f t="shared" ref="I532:I539" si="46">$I$188</f>
        <v>ЧУ "USM"</v>
      </c>
      <c r="J532" s="155" t="s">
        <v>64</v>
      </c>
      <c r="K532" s="157" t="str">
        <f>$K$188</f>
        <v>январь 2019г.</v>
      </c>
      <c r="L532" s="110" t="s">
        <v>65</v>
      </c>
      <c r="M532" s="31"/>
      <c r="N532" s="11"/>
      <c r="O532" s="11"/>
      <c r="P532" s="11"/>
      <c r="Q532" s="11"/>
      <c r="R532" s="11"/>
    </row>
    <row r="533" spans="1:18" s="3" customFormat="1" ht="62.25" customHeight="1" x14ac:dyDescent="0.25">
      <c r="A533" s="75">
        <v>2</v>
      </c>
      <c r="B533" s="80" t="s">
        <v>63</v>
      </c>
      <c r="C533" s="70" t="s">
        <v>89</v>
      </c>
      <c r="D533" s="110" t="s">
        <v>61</v>
      </c>
      <c r="E533" s="72">
        <v>1</v>
      </c>
      <c r="F533" s="110" t="s">
        <v>62</v>
      </c>
      <c r="G533" s="124"/>
      <c r="H533" s="37">
        <v>3313000</v>
      </c>
      <c r="I533" s="36" t="str">
        <f t="shared" si="46"/>
        <v>ЧУ "USM"</v>
      </c>
      <c r="J533" s="156" t="str">
        <f>$J$532</f>
        <v>СОТ и ООС</v>
      </c>
      <c r="K533" s="157" t="s">
        <v>489</v>
      </c>
      <c r="L533" s="110" t="s">
        <v>490</v>
      </c>
      <c r="M533" s="31"/>
      <c r="N533" s="11"/>
      <c r="O533" s="11"/>
      <c r="P533" s="11"/>
      <c r="Q533" s="11"/>
      <c r="R533" s="11"/>
    </row>
    <row r="534" spans="1:18" s="3" customFormat="1" ht="38.25" customHeight="1" x14ac:dyDescent="0.25">
      <c r="A534" s="193">
        <v>3</v>
      </c>
      <c r="B534" s="36" t="s">
        <v>119</v>
      </c>
      <c r="C534" s="70" t="s">
        <v>79</v>
      </c>
      <c r="D534" s="110" t="s">
        <v>61</v>
      </c>
      <c r="E534" s="72">
        <v>1</v>
      </c>
      <c r="F534" s="110" t="s">
        <v>62</v>
      </c>
      <c r="G534" s="124"/>
      <c r="H534" s="37">
        <v>18433927</v>
      </c>
      <c r="I534" s="36" t="str">
        <f t="shared" si="46"/>
        <v>ЧУ "USM"</v>
      </c>
      <c r="J534" s="156" t="s">
        <v>54</v>
      </c>
      <c r="K534" s="157" t="s">
        <v>110</v>
      </c>
      <c r="L534" s="136" t="s">
        <v>124</v>
      </c>
      <c r="M534" s="31"/>
      <c r="N534" s="11"/>
      <c r="O534" s="11"/>
      <c r="P534" s="11"/>
      <c r="Q534" s="11"/>
      <c r="R534" s="11"/>
    </row>
    <row r="535" spans="1:18" s="3" customFormat="1" ht="38.25" customHeight="1" x14ac:dyDescent="0.25">
      <c r="A535" s="193">
        <v>4</v>
      </c>
      <c r="B535" s="36" t="s">
        <v>116</v>
      </c>
      <c r="C535" s="70" t="s">
        <v>79</v>
      </c>
      <c r="D535" s="110" t="s">
        <v>61</v>
      </c>
      <c r="E535" s="72">
        <v>1</v>
      </c>
      <c r="F535" s="110" t="s">
        <v>62</v>
      </c>
      <c r="G535" s="124"/>
      <c r="H535" s="37">
        <v>587918</v>
      </c>
      <c r="I535" s="36" t="str">
        <f t="shared" si="46"/>
        <v>ЧУ "USM"</v>
      </c>
      <c r="J535" s="156" t="s">
        <v>54</v>
      </c>
      <c r="K535" s="157" t="s">
        <v>110</v>
      </c>
      <c r="L535" s="136" t="s">
        <v>124</v>
      </c>
      <c r="M535" s="31"/>
      <c r="N535" s="11"/>
      <c r="O535" s="11"/>
      <c r="P535" s="11"/>
      <c r="Q535" s="11"/>
      <c r="R535" s="11"/>
    </row>
    <row r="536" spans="1:18" s="3" customFormat="1" ht="52.5" customHeight="1" x14ac:dyDescent="0.25">
      <c r="A536" s="193">
        <v>5</v>
      </c>
      <c r="B536" s="36" t="s">
        <v>302</v>
      </c>
      <c r="C536" s="70" t="s">
        <v>79</v>
      </c>
      <c r="D536" s="110" t="s">
        <v>61</v>
      </c>
      <c r="E536" s="72">
        <v>1</v>
      </c>
      <c r="F536" s="110" t="s">
        <v>62</v>
      </c>
      <c r="G536" s="124"/>
      <c r="H536" s="37">
        <v>1960200</v>
      </c>
      <c r="I536" s="36" t="str">
        <f t="shared" si="46"/>
        <v>ЧУ "USM"</v>
      </c>
      <c r="J536" s="156" t="s">
        <v>81</v>
      </c>
      <c r="K536" s="157" t="s">
        <v>110</v>
      </c>
      <c r="L536" s="136" t="s">
        <v>304</v>
      </c>
      <c r="M536" s="31"/>
      <c r="N536" s="11"/>
      <c r="O536" s="11"/>
      <c r="P536" s="11"/>
      <c r="Q536" s="11"/>
      <c r="R536" s="11"/>
    </row>
    <row r="537" spans="1:18" s="3" customFormat="1" ht="46.5" customHeight="1" x14ac:dyDescent="0.25">
      <c r="A537" s="193">
        <v>6</v>
      </c>
      <c r="B537" s="36" t="s">
        <v>303</v>
      </c>
      <c r="C537" s="70" t="s">
        <v>271</v>
      </c>
      <c r="D537" s="110" t="s">
        <v>61</v>
      </c>
      <c r="E537" s="72">
        <v>1</v>
      </c>
      <c r="F537" s="110" t="s">
        <v>62</v>
      </c>
      <c r="G537" s="124"/>
      <c r="H537" s="37">
        <v>11187000</v>
      </c>
      <c r="I537" s="36" t="str">
        <f t="shared" si="46"/>
        <v>ЧУ "USM"</v>
      </c>
      <c r="J537" s="156" t="s">
        <v>81</v>
      </c>
      <c r="K537" s="157" t="s">
        <v>110</v>
      </c>
      <c r="L537" s="136" t="s">
        <v>305</v>
      </c>
      <c r="M537" s="31"/>
      <c r="N537" s="11"/>
      <c r="O537" s="11"/>
      <c r="P537" s="11"/>
      <c r="Q537" s="11"/>
      <c r="R537" s="11"/>
    </row>
    <row r="538" spans="1:18" s="3" customFormat="1" ht="44.25" customHeight="1" x14ac:dyDescent="0.25">
      <c r="A538" s="193">
        <v>7</v>
      </c>
      <c r="B538" s="36" t="s">
        <v>391</v>
      </c>
      <c r="C538" s="70" t="s">
        <v>141</v>
      </c>
      <c r="D538" s="110" t="s">
        <v>61</v>
      </c>
      <c r="E538" s="72">
        <v>1</v>
      </c>
      <c r="F538" s="110" t="s">
        <v>62</v>
      </c>
      <c r="G538" s="124"/>
      <c r="H538" s="37">
        <v>368000</v>
      </c>
      <c r="I538" s="36" t="str">
        <f t="shared" si="46"/>
        <v>ЧУ "USM"</v>
      </c>
      <c r="J538" s="156" t="s">
        <v>250</v>
      </c>
      <c r="K538" s="157" t="s">
        <v>392</v>
      </c>
      <c r="L538" s="136" t="s">
        <v>393</v>
      </c>
      <c r="M538" s="31"/>
      <c r="N538" s="11"/>
      <c r="O538" s="11"/>
      <c r="P538" s="11"/>
      <c r="Q538" s="11"/>
      <c r="R538" s="11"/>
    </row>
    <row r="539" spans="1:18" s="3" customFormat="1" ht="49.5" customHeight="1" x14ac:dyDescent="0.25">
      <c r="A539" s="193">
        <v>8</v>
      </c>
      <c r="B539" s="36" t="s">
        <v>586</v>
      </c>
      <c r="C539" s="70" t="s">
        <v>141</v>
      </c>
      <c r="D539" s="110" t="s">
        <v>587</v>
      </c>
      <c r="E539" s="72">
        <v>1</v>
      </c>
      <c r="F539" s="110" t="s">
        <v>62</v>
      </c>
      <c r="G539" s="124"/>
      <c r="H539" s="37">
        <v>265000</v>
      </c>
      <c r="I539" s="36" t="str">
        <f t="shared" si="46"/>
        <v>ЧУ "USM"</v>
      </c>
      <c r="J539" s="156" t="s">
        <v>588</v>
      </c>
      <c r="K539" s="157" t="s">
        <v>246</v>
      </c>
      <c r="L539" s="136" t="s">
        <v>589</v>
      </c>
      <c r="M539" s="31"/>
      <c r="N539" s="11"/>
      <c r="O539" s="11"/>
      <c r="P539" s="11"/>
      <c r="Q539" s="11"/>
      <c r="R539" s="11"/>
    </row>
    <row r="540" spans="1:18" s="3" customFormat="1" ht="42" customHeight="1" x14ac:dyDescent="0.25">
      <c r="A540" s="193">
        <v>9</v>
      </c>
      <c r="B540" s="36" t="s">
        <v>739</v>
      </c>
      <c r="C540" s="70" t="s">
        <v>141</v>
      </c>
      <c r="D540" s="110" t="s">
        <v>61</v>
      </c>
      <c r="E540" s="72">
        <v>1</v>
      </c>
      <c r="F540" s="110" t="s">
        <v>62</v>
      </c>
      <c r="G540" s="124"/>
      <c r="H540" s="37">
        <v>359107</v>
      </c>
      <c r="I540" s="242" t="str">
        <f t="shared" ref="I540:I557" si="47">$I$565</f>
        <v>ЧУ "USM"</v>
      </c>
      <c r="J540" s="245" t="s">
        <v>735</v>
      </c>
      <c r="K540" s="246" t="s">
        <v>242</v>
      </c>
      <c r="L540" s="247" t="s">
        <v>736</v>
      </c>
      <c r="M540" s="31"/>
      <c r="N540" s="11"/>
      <c r="O540" s="11"/>
      <c r="P540" s="11"/>
      <c r="Q540" s="11"/>
      <c r="R540" s="11"/>
    </row>
    <row r="541" spans="1:18" s="3" customFormat="1" ht="49.5" customHeight="1" x14ac:dyDescent="0.25">
      <c r="A541" s="193">
        <v>10</v>
      </c>
      <c r="B541" s="36" t="s">
        <v>772</v>
      </c>
      <c r="C541" s="70" t="s">
        <v>141</v>
      </c>
      <c r="D541" s="110" t="s">
        <v>61</v>
      </c>
      <c r="E541" s="72">
        <v>1</v>
      </c>
      <c r="F541" s="110" t="s">
        <v>62</v>
      </c>
      <c r="G541" s="124"/>
      <c r="H541" s="37">
        <v>4085810</v>
      </c>
      <c r="I541" s="242" t="str">
        <f t="shared" si="47"/>
        <v>ЧУ "USM"</v>
      </c>
      <c r="J541" s="245" t="s">
        <v>735</v>
      </c>
      <c r="K541" s="246" t="s">
        <v>771</v>
      </c>
      <c r="L541" s="247" t="s">
        <v>910</v>
      </c>
      <c r="M541" s="31"/>
      <c r="N541" s="11"/>
      <c r="O541" s="11"/>
      <c r="P541" s="11"/>
      <c r="Q541" s="11"/>
      <c r="R541" s="11"/>
    </row>
    <row r="542" spans="1:18" s="3" customFormat="1" ht="30" customHeight="1" x14ac:dyDescent="0.25">
      <c r="A542" s="193">
        <v>11</v>
      </c>
      <c r="B542" s="36" t="s">
        <v>801</v>
      </c>
      <c r="C542" s="70" t="s">
        <v>141</v>
      </c>
      <c r="D542" s="110" t="s">
        <v>61</v>
      </c>
      <c r="E542" s="72">
        <v>1</v>
      </c>
      <c r="F542" s="110" t="s">
        <v>62</v>
      </c>
      <c r="G542" s="124"/>
      <c r="H542" s="37">
        <v>57500</v>
      </c>
      <c r="I542" s="242" t="str">
        <f t="shared" si="47"/>
        <v>ЧУ "USM"</v>
      </c>
      <c r="J542" s="245" t="s">
        <v>735</v>
      </c>
      <c r="K542" s="246" t="s">
        <v>771</v>
      </c>
      <c r="L542" s="247" t="s">
        <v>802</v>
      </c>
      <c r="M542" s="31"/>
      <c r="N542" s="11"/>
      <c r="O542" s="11"/>
      <c r="P542" s="11"/>
      <c r="Q542" s="11"/>
      <c r="R542" s="11"/>
    </row>
    <row r="543" spans="1:18" s="3" customFormat="1" ht="30" customHeight="1" x14ac:dyDescent="0.25">
      <c r="A543" s="193">
        <v>12</v>
      </c>
      <c r="B543" s="36" t="s">
        <v>808</v>
      </c>
      <c r="C543" s="70" t="s">
        <v>141</v>
      </c>
      <c r="D543" s="110" t="s">
        <v>783</v>
      </c>
      <c r="E543" s="72">
        <v>1</v>
      </c>
      <c r="F543" s="110" t="s">
        <v>62</v>
      </c>
      <c r="G543" s="124"/>
      <c r="H543" s="37">
        <v>481500</v>
      </c>
      <c r="I543" s="242" t="str">
        <f t="shared" si="47"/>
        <v>ЧУ "USM"</v>
      </c>
      <c r="J543" s="245" t="s">
        <v>735</v>
      </c>
      <c r="K543" s="246" t="s">
        <v>771</v>
      </c>
      <c r="L543" s="247" t="s">
        <v>809</v>
      </c>
      <c r="M543" s="31"/>
      <c r="N543" s="11"/>
      <c r="O543" s="11"/>
      <c r="P543" s="11"/>
      <c r="Q543" s="11"/>
      <c r="R543" s="11"/>
    </row>
    <row r="544" spans="1:18" s="3" customFormat="1" ht="30" customHeight="1" x14ac:dyDescent="0.25">
      <c r="A544" s="193">
        <v>13</v>
      </c>
      <c r="B544" s="36" t="s">
        <v>823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4712518</v>
      </c>
      <c r="I544" s="242" t="str">
        <f t="shared" si="47"/>
        <v>ЧУ "USM"</v>
      </c>
      <c r="J544" s="245" t="s">
        <v>735</v>
      </c>
      <c r="K544" s="246">
        <v>43709</v>
      </c>
      <c r="L544" s="247" t="s">
        <v>824</v>
      </c>
      <c r="M544" s="31"/>
      <c r="N544" s="11"/>
      <c r="O544" s="11"/>
      <c r="P544" s="11"/>
      <c r="Q544" s="11"/>
      <c r="R544" s="11"/>
    </row>
    <row r="545" spans="1:18" s="3" customFormat="1" ht="30" customHeight="1" x14ac:dyDescent="0.25">
      <c r="A545" s="193">
        <v>14</v>
      </c>
      <c r="B545" s="36" t="s">
        <v>898</v>
      </c>
      <c r="C545" s="70" t="s">
        <v>141</v>
      </c>
      <c r="D545" s="110" t="s">
        <v>783</v>
      </c>
      <c r="E545" s="72">
        <v>1</v>
      </c>
      <c r="F545" s="110" t="s">
        <v>62</v>
      </c>
      <c r="G545" s="124"/>
      <c r="H545" s="37">
        <v>1500000</v>
      </c>
      <c r="I545" s="242" t="str">
        <f t="shared" si="47"/>
        <v>ЧУ "USM"</v>
      </c>
      <c r="J545" s="245" t="s">
        <v>735</v>
      </c>
      <c r="K545" s="264" t="s">
        <v>896</v>
      </c>
      <c r="L545" s="247" t="s">
        <v>899</v>
      </c>
      <c r="M545" s="31"/>
      <c r="N545" s="11"/>
      <c r="O545" s="11"/>
      <c r="P545" s="11"/>
      <c r="Q545" s="11"/>
      <c r="R545" s="11"/>
    </row>
    <row r="546" spans="1:18" s="3" customFormat="1" ht="30" customHeight="1" x14ac:dyDescent="0.25">
      <c r="A546" s="193">
        <v>15</v>
      </c>
      <c r="B546" s="36" t="s">
        <v>937</v>
      </c>
      <c r="C546" s="70" t="s">
        <v>295</v>
      </c>
      <c r="D546" s="110" t="s">
        <v>15</v>
      </c>
      <c r="E546" s="72">
        <v>1</v>
      </c>
      <c r="F546" s="110" t="s">
        <v>62</v>
      </c>
      <c r="G546" s="124"/>
      <c r="H546" s="37">
        <v>18583125</v>
      </c>
      <c r="I546" s="242" t="str">
        <f t="shared" si="47"/>
        <v>ЧУ "USM"</v>
      </c>
      <c r="J546" s="245" t="s">
        <v>735</v>
      </c>
      <c r="K546" s="264" t="s">
        <v>896</v>
      </c>
      <c r="L546" s="247" t="s">
        <v>936</v>
      </c>
      <c r="M546" s="31"/>
      <c r="N546" s="11"/>
      <c r="O546" s="11"/>
      <c r="P546" s="11"/>
      <c r="Q546" s="11"/>
      <c r="R546" s="11"/>
    </row>
    <row r="547" spans="1:18" s="3" customFormat="1" ht="42.75" customHeight="1" x14ac:dyDescent="0.25">
      <c r="A547" s="193">
        <v>16</v>
      </c>
      <c r="B547" s="36" t="s">
        <v>991</v>
      </c>
      <c r="C547" s="70" t="s">
        <v>141</v>
      </c>
      <c r="D547" s="110" t="s">
        <v>783</v>
      </c>
      <c r="E547" s="72">
        <v>1</v>
      </c>
      <c r="F547" s="110" t="s">
        <v>62</v>
      </c>
      <c r="G547" s="124"/>
      <c r="H547" s="37">
        <v>7351440</v>
      </c>
      <c r="I547" s="242" t="str">
        <f t="shared" si="47"/>
        <v>ЧУ "USM"</v>
      </c>
      <c r="J547" s="245" t="s">
        <v>735</v>
      </c>
      <c r="K547" s="264" t="s">
        <v>896</v>
      </c>
      <c r="L547" s="247" t="s">
        <v>992</v>
      </c>
      <c r="M547" s="31"/>
      <c r="N547" s="11"/>
      <c r="O547" s="11"/>
      <c r="P547" s="11"/>
      <c r="Q547" s="11"/>
      <c r="R547" s="11"/>
    </row>
    <row r="548" spans="1:18" s="3" customFormat="1" ht="42.75" customHeight="1" x14ac:dyDescent="0.25">
      <c r="A548" s="193">
        <v>17</v>
      </c>
      <c r="B548" s="36" t="s">
        <v>993</v>
      </c>
      <c r="C548" s="70" t="s">
        <v>141</v>
      </c>
      <c r="D548" s="110" t="s">
        <v>783</v>
      </c>
      <c r="E548" s="72">
        <v>1</v>
      </c>
      <c r="F548" s="110" t="s">
        <v>62</v>
      </c>
      <c r="G548" s="124"/>
      <c r="H548" s="37">
        <v>760000</v>
      </c>
      <c r="I548" s="242" t="str">
        <f t="shared" si="47"/>
        <v>ЧУ "USM"</v>
      </c>
      <c r="J548" s="245" t="s">
        <v>735</v>
      </c>
      <c r="K548" s="264" t="s">
        <v>896</v>
      </c>
      <c r="L548" s="247" t="s">
        <v>1001</v>
      </c>
      <c r="M548" s="31"/>
      <c r="N548" s="11"/>
      <c r="O548" s="11"/>
      <c r="P548" s="11"/>
      <c r="Q548" s="11"/>
      <c r="R548" s="11"/>
    </row>
    <row r="549" spans="1:18" s="3" customFormat="1" ht="42.75" customHeight="1" x14ac:dyDescent="0.25">
      <c r="A549" s="193">
        <v>18</v>
      </c>
      <c r="B549" s="36" t="s">
        <v>1000</v>
      </c>
      <c r="C549" s="70" t="s">
        <v>141</v>
      </c>
      <c r="D549" s="110" t="s">
        <v>783</v>
      </c>
      <c r="E549" s="72">
        <v>1</v>
      </c>
      <c r="F549" s="110" t="s">
        <v>62</v>
      </c>
      <c r="G549" s="124"/>
      <c r="H549" s="37">
        <v>470000</v>
      </c>
      <c r="I549" s="242" t="str">
        <f t="shared" si="47"/>
        <v>ЧУ "USM"</v>
      </c>
      <c r="J549" s="245" t="s">
        <v>735</v>
      </c>
      <c r="K549" s="264" t="s">
        <v>896</v>
      </c>
      <c r="L549" s="247" t="s">
        <v>1002</v>
      </c>
      <c r="M549" s="31"/>
      <c r="N549" s="11"/>
      <c r="O549" s="11"/>
      <c r="P549" s="11"/>
      <c r="Q549" s="11"/>
      <c r="R549" s="11"/>
    </row>
    <row r="550" spans="1:18" s="3" customFormat="1" ht="42.75" customHeight="1" x14ac:dyDescent="0.25">
      <c r="A550" s="193">
        <v>19</v>
      </c>
      <c r="B550" s="36" t="s">
        <v>1003</v>
      </c>
      <c r="C550" s="70" t="s">
        <v>141</v>
      </c>
      <c r="D550" s="110" t="s">
        <v>783</v>
      </c>
      <c r="E550" s="72">
        <v>1</v>
      </c>
      <c r="F550" s="110" t="s">
        <v>62</v>
      </c>
      <c r="G550" s="124"/>
      <c r="H550" s="37">
        <v>600000</v>
      </c>
      <c r="I550" s="242" t="str">
        <f t="shared" si="47"/>
        <v>ЧУ "USM"</v>
      </c>
      <c r="J550" s="245" t="s">
        <v>735</v>
      </c>
      <c r="K550" s="264" t="s">
        <v>896</v>
      </c>
      <c r="L550" s="247" t="s">
        <v>1002</v>
      </c>
      <c r="M550" s="31"/>
      <c r="N550" s="11"/>
      <c r="O550" s="11"/>
      <c r="P550" s="11"/>
      <c r="Q550" s="11"/>
      <c r="R550" s="11"/>
    </row>
    <row r="551" spans="1:18" s="3" customFormat="1" ht="42.75" customHeight="1" x14ac:dyDescent="0.25">
      <c r="A551" s="193">
        <v>20</v>
      </c>
      <c r="B551" s="36" t="s">
        <v>1064</v>
      </c>
      <c r="C551" s="70" t="s">
        <v>141</v>
      </c>
      <c r="D551" s="110" t="s">
        <v>783</v>
      </c>
      <c r="E551" s="72">
        <v>1</v>
      </c>
      <c r="F551" s="110" t="s">
        <v>62</v>
      </c>
      <c r="G551" s="124"/>
      <c r="H551" s="37">
        <v>4092528</v>
      </c>
      <c r="I551" s="242" t="str">
        <f t="shared" si="47"/>
        <v>ЧУ "USM"</v>
      </c>
      <c r="J551" s="245" t="s">
        <v>735</v>
      </c>
      <c r="K551" s="264" t="s">
        <v>896</v>
      </c>
      <c r="L551" s="247" t="s">
        <v>1065</v>
      </c>
      <c r="M551" s="31"/>
      <c r="N551" s="11"/>
      <c r="O551" s="11"/>
      <c r="P551" s="11"/>
      <c r="Q551" s="11"/>
      <c r="R551" s="11"/>
    </row>
    <row r="552" spans="1:18" s="3" customFormat="1" ht="42.75" customHeight="1" x14ac:dyDescent="0.25">
      <c r="A552" s="193">
        <v>21</v>
      </c>
      <c r="B552" s="36" t="s">
        <v>1066</v>
      </c>
      <c r="C552" s="70" t="s">
        <v>141</v>
      </c>
      <c r="D552" s="110" t="s">
        <v>783</v>
      </c>
      <c r="E552" s="72">
        <v>1</v>
      </c>
      <c r="F552" s="110" t="s">
        <v>62</v>
      </c>
      <c r="G552" s="124"/>
      <c r="H552" s="37">
        <v>862860</v>
      </c>
      <c r="I552" s="242" t="str">
        <f t="shared" si="47"/>
        <v>ЧУ "USM"</v>
      </c>
      <c r="J552" s="245" t="s">
        <v>735</v>
      </c>
      <c r="K552" s="264" t="s">
        <v>896</v>
      </c>
      <c r="L552" s="247" t="s">
        <v>1065</v>
      </c>
      <c r="M552" s="31"/>
      <c r="N552" s="11"/>
      <c r="O552" s="11"/>
      <c r="P552" s="11"/>
      <c r="Q552" s="11"/>
      <c r="R552" s="11"/>
    </row>
    <row r="553" spans="1:18" s="3" customFormat="1" ht="42.75" customHeight="1" x14ac:dyDescent="0.25">
      <c r="A553" s="193">
        <v>22</v>
      </c>
      <c r="B553" s="36" t="s">
        <v>1067</v>
      </c>
      <c r="C553" s="70" t="s">
        <v>141</v>
      </c>
      <c r="D553" s="110" t="s">
        <v>783</v>
      </c>
      <c r="E553" s="72">
        <v>1</v>
      </c>
      <c r="F553" s="110" t="s">
        <v>62</v>
      </c>
      <c r="G553" s="124"/>
      <c r="H553" s="37">
        <v>2373091.71</v>
      </c>
      <c r="I553" s="242" t="str">
        <f t="shared" si="47"/>
        <v>ЧУ "USM"</v>
      </c>
      <c r="J553" s="245" t="s">
        <v>735</v>
      </c>
      <c r="K553" s="264" t="s">
        <v>896</v>
      </c>
      <c r="L553" s="247" t="s">
        <v>1065</v>
      </c>
      <c r="M553" s="31"/>
      <c r="N553" s="11"/>
      <c r="O553" s="11"/>
      <c r="P553" s="11"/>
      <c r="Q553" s="11"/>
      <c r="R553" s="11"/>
    </row>
    <row r="554" spans="1:18" s="3" customFormat="1" ht="42.75" customHeight="1" x14ac:dyDescent="0.25">
      <c r="A554" s="193">
        <v>23</v>
      </c>
      <c r="B554" s="36" t="s">
        <v>1068</v>
      </c>
      <c r="C554" s="70" t="s">
        <v>141</v>
      </c>
      <c r="D554" s="110" t="s">
        <v>783</v>
      </c>
      <c r="E554" s="72">
        <v>1</v>
      </c>
      <c r="F554" s="110" t="s">
        <v>62</v>
      </c>
      <c r="G554" s="124"/>
      <c r="H554" s="37">
        <v>1230460</v>
      </c>
      <c r="I554" s="242" t="str">
        <f t="shared" si="47"/>
        <v>ЧУ "USM"</v>
      </c>
      <c r="J554" s="245" t="s">
        <v>735</v>
      </c>
      <c r="K554" s="264" t="s">
        <v>896</v>
      </c>
      <c r="L554" s="247" t="s">
        <v>1065</v>
      </c>
      <c r="M554" s="31"/>
      <c r="N554" s="11"/>
      <c r="O554" s="11"/>
      <c r="P554" s="11"/>
      <c r="Q554" s="11"/>
      <c r="R554" s="11"/>
    </row>
    <row r="555" spans="1:18" s="3" customFormat="1" ht="42.75" customHeight="1" x14ac:dyDescent="0.25">
      <c r="A555" s="193">
        <v>24</v>
      </c>
      <c r="B555" s="36" t="s">
        <v>1069</v>
      </c>
      <c r="C555" s="70" t="s">
        <v>141</v>
      </c>
      <c r="D555" s="110" t="s">
        <v>783</v>
      </c>
      <c r="E555" s="72">
        <v>1</v>
      </c>
      <c r="F555" s="110" t="s">
        <v>62</v>
      </c>
      <c r="G555" s="124"/>
      <c r="H555" s="37">
        <v>153900</v>
      </c>
      <c r="I555" s="242" t="str">
        <f t="shared" si="47"/>
        <v>ЧУ "USM"</v>
      </c>
      <c r="J555" s="245" t="s">
        <v>735</v>
      </c>
      <c r="K555" s="264" t="s">
        <v>896</v>
      </c>
      <c r="L555" s="247" t="s">
        <v>1065</v>
      </c>
      <c r="M555" s="31"/>
      <c r="N555" s="11"/>
      <c r="O555" s="11"/>
      <c r="P555" s="11"/>
      <c r="Q555" s="11"/>
      <c r="R555" s="11"/>
    </row>
    <row r="556" spans="1:18" s="3" customFormat="1" ht="42.75" customHeight="1" x14ac:dyDescent="0.25">
      <c r="A556" s="193">
        <v>25</v>
      </c>
      <c r="B556" s="36" t="s">
        <v>119</v>
      </c>
      <c r="C556" s="70" t="s">
        <v>30</v>
      </c>
      <c r="D556" s="110" t="s">
        <v>783</v>
      </c>
      <c r="E556" s="72">
        <v>1</v>
      </c>
      <c r="F556" s="110" t="s">
        <v>62</v>
      </c>
      <c r="G556" s="124"/>
      <c r="H556" s="37">
        <v>659400</v>
      </c>
      <c r="I556" s="242" t="str">
        <f t="shared" si="47"/>
        <v>ЧУ "USM"</v>
      </c>
      <c r="J556" s="245" t="s">
        <v>735</v>
      </c>
      <c r="K556" s="264" t="s">
        <v>1074</v>
      </c>
      <c r="L556" s="247" t="s">
        <v>1071</v>
      </c>
      <c r="M556" s="31"/>
      <c r="N556" s="11"/>
      <c r="O556" s="11"/>
      <c r="P556" s="11"/>
      <c r="Q556" s="11"/>
      <c r="R556" s="11"/>
    </row>
    <row r="557" spans="1:18" s="3" customFormat="1" ht="42.75" customHeight="1" x14ac:dyDescent="0.25">
      <c r="A557" s="193">
        <v>26</v>
      </c>
      <c r="B557" s="36" t="s">
        <v>1072</v>
      </c>
      <c r="C557" s="70" t="s">
        <v>30</v>
      </c>
      <c r="D557" s="110" t="s">
        <v>783</v>
      </c>
      <c r="E557" s="72">
        <v>1</v>
      </c>
      <c r="F557" s="110" t="s">
        <v>62</v>
      </c>
      <c r="G557" s="124"/>
      <c r="H557" s="37">
        <v>4930964.2699999996</v>
      </c>
      <c r="I557" s="242" t="str">
        <f t="shared" si="47"/>
        <v>ЧУ "USM"</v>
      </c>
      <c r="J557" s="245" t="s">
        <v>735</v>
      </c>
      <c r="K557" s="264" t="s">
        <v>896</v>
      </c>
      <c r="L557" s="247" t="s">
        <v>1073</v>
      </c>
      <c r="M557" s="31"/>
      <c r="N557" s="11"/>
      <c r="O557" s="11"/>
      <c r="P557" s="11"/>
      <c r="Q557" s="11"/>
      <c r="R557" s="11"/>
    </row>
    <row r="558" spans="1:18" s="1" customFormat="1" ht="19.5" customHeight="1" x14ac:dyDescent="0.25">
      <c r="A558" s="76"/>
      <c r="B558" s="58" t="s">
        <v>22</v>
      </c>
      <c r="C558" s="38"/>
      <c r="D558" s="38"/>
      <c r="E558" s="38"/>
      <c r="F558" s="38"/>
      <c r="G558" s="48"/>
      <c r="H558" s="47">
        <f>SUM(H532:H557)</f>
        <v>93931248.979999989</v>
      </c>
      <c r="I558" s="48"/>
      <c r="J558" s="48"/>
      <c r="K558" s="91"/>
      <c r="L558" s="48"/>
      <c r="M558" s="28"/>
      <c r="N558" s="23"/>
      <c r="O558" s="23"/>
      <c r="P558" s="23"/>
      <c r="Q558" s="23"/>
      <c r="R558" s="23"/>
    </row>
    <row r="559" spans="1:18" ht="20.100000000000001" customHeight="1" x14ac:dyDescent="0.25">
      <c r="A559" s="55"/>
      <c r="B559" s="60" t="s">
        <v>12</v>
      </c>
      <c r="C559" s="56"/>
      <c r="D559" s="56"/>
      <c r="E559" s="56"/>
      <c r="F559" s="56"/>
      <c r="G559" s="118"/>
      <c r="H559" s="56"/>
      <c r="I559" s="56"/>
      <c r="J559" s="56"/>
      <c r="K559" s="82"/>
      <c r="L559" s="56"/>
    </row>
    <row r="560" spans="1:18" s="16" customFormat="1" ht="25.5" x14ac:dyDescent="0.2">
      <c r="A560" s="6">
        <v>1</v>
      </c>
      <c r="B560" s="36" t="s">
        <v>29</v>
      </c>
      <c r="C560" s="36" t="s">
        <v>30</v>
      </c>
      <c r="D560" s="36" t="s">
        <v>15</v>
      </c>
      <c r="E560" s="72">
        <v>1</v>
      </c>
      <c r="F560" s="36" t="s">
        <v>31</v>
      </c>
      <c r="G560" s="125"/>
      <c r="H560" s="166">
        <v>400000</v>
      </c>
      <c r="I560" s="133" t="s">
        <v>9</v>
      </c>
      <c r="J560" s="134" t="s">
        <v>24</v>
      </c>
      <c r="K560" s="135" t="s">
        <v>27</v>
      </c>
      <c r="L560" s="35" t="s">
        <v>32</v>
      </c>
      <c r="M560" s="30"/>
    </row>
    <row r="561" spans="1:13" s="137" customFormat="1" ht="25.5" x14ac:dyDescent="0.2">
      <c r="A561" s="136">
        <v>2</v>
      </c>
      <c r="B561" s="36" t="s">
        <v>33</v>
      </c>
      <c r="C561" s="36" t="s">
        <v>30</v>
      </c>
      <c r="D561" s="36" t="s">
        <v>15</v>
      </c>
      <c r="E561" s="72">
        <v>1</v>
      </c>
      <c r="F561" s="36" t="s">
        <v>31</v>
      </c>
      <c r="G561" s="125"/>
      <c r="H561" s="166">
        <v>1728000</v>
      </c>
      <c r="I561" s="133" t="s">
        <v>9</v>
      </c>
      <c r="J561" s="134" t="s">
        <v>24</v>
      </c>
      <c r="K561" s="135" t="s">
        <v>27</v>
      </c>
      <c r="L561" s="35" t="s">
        <v>34</v>
      </c>
      <c r="M561" s="138"/>
    </row>
    <row r="562" spans="1:13" s="137" customFormat="1" ht="25.5" x14ac:dyDescent="0.2">
      <c r="A562" s="136">
        <v>3</v>
      </c>
      <c r="B562" s="36" t="s">
        <v>38</v>
      </c>
      <c r="C562" s="36" t="s">
        <v>30</v>
      </c>
      <c r="D562" s="36" t="s">
        <v>15</v>
      </c>
      <c r="E562" s="72">
        <v>1</v>
      </c>
      <c r="F562" s="36" t="s">
        <v>31</v>
      </c>
      <c r="G562" s="125"/>
      <c r="H562" s="166">
        <v>2976000</v>
      </c>
      <c r="I562" s="133" t="s">
        <v>9</v>
      </c>
      <c r="J562" s="134" t="s">
        <v>24</v>
      </c>
      <c r="K562" s="135" t="s">
        <v>27</v>
      </c>
      <c r="L562" s="35" t="s">
        <v>37</v>
      </c>
      <c r="M562" s="138"/>
    </row>
    <row r="563" spans="1:13" s="137" customFormat="1" ht="46.5" customHeight="1" x14ac:dyDescent="0.25">
      <c r="A563" s="136">
        <v>4</v>
      </c>
      <c r="B563" s="142" t="s">
        <v>39</v>
      </c>
      <c r="C563" s="143" t="s">
        <v>40</v>
      </c>
      <c r="D563" s="142" t="s">
        <v>41</v>
      </c>
      <c r="E563" s="144">
        <v>1</v>
      </c>
      <c r="F563" s="142" t="s">
        <v>31</v>
      </c>
      <c r="G563" s="145"/>
      <c r="H563" s="179">
        <v>4200000</v>
      </c>
      <c r="I563" s="133" t="s">
        <v>9</v>
      </c>
      <c r="J563" s="134" t="s">
        <v>43</v>
      </c>
      <c r="K563" s="135" t="s">
        <v>27</v>
      </c>
      <c r="L563" s="35" t="s">
        <v>42</v>
      </c>
      <c r="M563" s="138"/>
    </row>
    <row r="564" spans="1:13" s="137" customFormat="1" ht="43.5" customHeight="1" x14ac:dyDescent="0.2">
      <c r="A564" s="136">
        <v>5</v>
      </c>
      <c r="B564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64" s="36" t="str">
        <f>[3]Sheet2!C9</f>
        <v>пп. 24 п. 3.1 Правил</v>
      </c>
      <c r="D564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64" s="72">
        <f>[3]Sheet2!E9</f>
        <v>1</v>
      </c>
      <c r="F564" s="36" t="str">
        <f>[3]Sheet2!F9</f>
        <v>услуга</v>
      </c>
      <c r="G564" s="125"/>
      <c r="H564" s="166">
        <f>[3]Sheet2!H9</f>
        <v>6487695.5</v>
      </c>
      <c r="I564" s="133" t="s">
        <v>9</v>
      </c>
      <c r="J564" s="134" t="s">
        <v>43</v>
      </c>
      <c r="K564" s="135" t="s">
        <v>27</v>
      </c>
      <c r="L564" s="35" t="s">
        <v>42</v>
      </c>
      <c r="M564" s="138"/>
    </row>
    <row r="565" spans="1:13" s="137" customFormat="1" ht="64.5" customHeight="1" x14ac:dyDescent="0.25">
      <c r="A565" s="136">
        <v>6</v>
      </c>
      <c r="B565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65" s="36" t="str">
        <f>'[4]Реестр 2017'!C644</f>
        <v>Запрос ценовых предложений</v>
      </c>
      <c r="D565" s="36" t="str">
        <f>'[4]Реестр 2017'!D644</f>
        <v>Полная характеристика согласно технической спецификации</v>
      </c>
      <c r="E565" s="72">
        <f>'[4]Реестр 2017'!E644</f>
        <v>1</v>
      </c>
      <c r="F565" s="36" t="str">
        <f>'[4]Реестр 2017'!F644</f>
        <v>услуга</v>
      </c>
      <c r="G565" s="125"/>
      <c r="H565" s="37">
        <f>'[4]Реестр 2017'!H644</f>
        <v>4434260</v>
      </c>
      <c r="I565" s="146" t="s">
        <v>9</v>
      </c>
      <c r="J565" s="147" t="s">
        <v>44</v>
      </c>
      <c r="K565" s="111" t="s">
        <v>45</v>
      </c>
      <c r="L565" s="148" t="s">
        <v>46</v>
      </c>
      <c r="M565" s="138"/>
    </row>
    <row r="566" spans="1:13" s="137" customFormat="1" ht="46.5" customHeight="1" x14ac:dyDescent="0.25">
      <c r="A566" s="136">
        <v>7</v>
      </c>
      <c r="B566" s="36" t="s">
        <v>47</v>
      </c>
      <c r="C566" s="36" t="s">
        <v>48</v>
      </c>
      <c r="D566" s="36" t="s">
        <v>49</v>
      </c>
      <c r="E566" s="72">
        <f>E565</f>
        <v>1</v>
      </c>
      <c r="F566" s="72" t="str">
        <f>F565</f>
        <v>услуга</v>
      </c>
      <c r="G566" s="125"/>
      <c r="H566" s="37">
        <v>10067608</v>
      </c>
      <c r="I566" s="146" t="str">
        <f>$I$565</f>
        <v>ЧУ "USM"</v>
      </c>
      <c r="J566" s="147" t="s">
        <v>50</v>
      </c>
      <c r="K566" s="111" t="s">
        <v>45</v>
      </c>
      <c r="L566" s="149" t="s">
        <v>51</v>
      </c>
      <c r="M566" s="138"/>
    </row>
    <row r="567" spans="1:13" s="137" customFormat="1" ht="60" customHeight="1" x14ac:dyDescent="0.25">
      <c r="A567" s="136">
        <v>8</v>
      </c>
      <c r="B567" s="36" t="s">
        <v>66</v>
      </c>
      <c r="C567" s="36" t="s">
        <v>30</v>
      </c>
      <c r="D567" s="36" t="s">
        <v>67</v>
      </c>
      <c r="E567" s="72">
        <v>1</v>
      </c>
      <c r="F567" s="72" t="s">
        <v>31</v>
      </c>
      <c r="G567" s="125"/>
      <c r="H567" s="37">
        <v>721428.57</v>
      </c>
      <c r="I567" s="146" t="s">
        <v>9</v>
      </c>
      <c r="J567" s="147" t="s">
        <v>64</v>
      </c>
      <c r="K567" s="111" t="s">
        <v>513</v>
      </c>
      <c r="L567" s="110" t="s">
        <v>514</v>
      </c>
      <c r="M567" s="138"/>
    </row>
    <row r="568" spans="1:13" s="137" customFormat="1" ht="50.25" customHeight="1" x14ac:dyDescent="0.25">
      <c r="A568" s="136">
        <v>9</v>
      </c>
      <c r="B568" s="136" t="s">
        <v>68</v>
      </c>
      <c r="C568" s="136" t="s">
        <v>60</v>
      </c>
      <c r="D568" s="36" t="s">
        <v>69</v>
      </c>
      <c r="E568" s="72">
        <v>1</v>
      </c>
      <c r="F568" s="72" t="s">
        <v>31</v>
      </c>
      <c r="G568" s="125"/>
      <c r="H568" s="37">
        <v>32819152.140000001</v>
      </c>
      <c r="I568" s="146" t="s">
        <v>9</v>
      </c>
      <c r="J568" s="147" t="s">
        <v>64</v>
      </c>
      <c r="K568" s="111" t="s">
        <v>55</v>
      </c>
      <c r="L568" s="110" t="s">
        <v>65</v>
      </c>
      <c r="M568" s="138"/>
    </row>
    <row r="569" spans="1:13" s="137" customFormat="1" ht="90.75" customHeight="1" x14ac:dyDescent="0.25">
      <c r="A569" s="136">
        <v>10</v>
      </c>
      <c r="B569" s="160" t="s">
        <v>500</v>
      </c>
      <c r="C569" s="160" t="s">
        <v>89</v>
      </c>
      <c r="D569" s="161" t="s">
        <v>498</v>
      </c>
      <c r="E569" s="72">
        <v>1</v>
      </c>
      <c r="F569" s="72" t="s">
        <v>31</v>
      </c>
      <c r="G569" s="125"/>
      <c r="H569" s="37">
        <v>7300958.8799999999</v>
      </c>
      <c r="I569" s="146" t="s">
        <v>9</v>
      </c>
      <c r="J569" s="147" t="s">
        <v>64</v>
      </c>
      <c r="K569" s="111" t="s">
        <v>55</v>
      </c>
      <c r="L569" s="149" t="s">
        <v>499</v>
      </c>
      <c r="M569" s="138"/>
    </row>
    <row r="570" spans="1:13" s="137" customFormat="1" ht="90.75" customHeight="1" x14ac:dyDescent="0.25">
      <c r="A570" s="158">
        <v>11</v>
      </c>
      <c r="B570" s="162" t="s">
        <v>70</v>
      </c>
      <c r="C570" s="163" t="s">
        <v>89</v>
      </c>
      <c r="D570" s="163" t="s">
        <v>501</v>
      </c>
      <c r="E570" s="159">
        <v>1</v>
      </c>
      <c r="F570" s="72" t="s">
        <v>31</v>
      </c>
      <c r="G570" s="125"/>
      <c r="H570" s="37">
        <v>781250</v>
      </c>
      <c r="I570" s="146" t="s">
        <v>9</v>
      </c>
      <c r="J570" s="147" t="s">
        <v>64</v>
      </c>
      <c r="K570" s="111" t="s">
        <v>502</v>
      </c>
      <c r="L570" s="149" t="s">
        <v>503</v>
      </c>
      <c r="M570" s="138"/>
    </row>
    <row r="571" spans="1:13" s="137" customFormat="1" ht="71.25" customHeight="1" x14ac:dyDescent="0.25">
      <c r="A571" s="136">
        <v>12</v>
      </c>
      <c r="B571" s="36" t="s">
        <v>72</v>
      </c>
      <c r="C571" s="36" t="s">
        <v>89</v>
      </c>
      <c r="D571" s="36" t="s">
        <v>73</v>
      </c>
      <c r="E571" s="72">
        <v>1</v>
      </c>
      <c r="F571" s="72" t="s">
        <v>31</v>
      </c>
      <c r="G571" s="125"/>
      <c r="H571" s="37">
        <v>39000000</v>
      </c>
      <c r="I571" s="146" t="s">
        <v>9</v>
      </c>
      <c r="J571" s="147" t="s">
        <v>64</v>
      </c>
      <c r="K571" s="111" t="s">
        <v>55</v>
      </c>
      <c r="L571" s="149" t="s">
        <v>65</v>
      </c>
      <c r="M571" s="138"/>
    </row>
    <row r="572" spans="1:13" s="137" customFormat="1" ht="105" customHeight="1" x14ac:dyDescent="0.25">
      <c r="A572" s="136">
        <v>13</v>
      </c>
      <c r="B572" s="36" t="s">
        <v>74</v>
      </c>
      <c r="C572" s="36" t="s">
        <v>60</v>
      </c>
      <c r="D572" s="36" t="s">
        <v>488</v>
      </c>
      <c r="E572" s="72">
        <v>1</v>
      </c>
      <c r="F572" s="72" t="s">
        <v>31</v>
      </c>
      <c r="G572" s="164"/>
      <c r="H572" s="37">
        <v>10600000</v>
      </c>
      <c r="I572" s="146" t="s">
        <v>9</v>
      </c>
      <c r="J572" s="147" t="s">
        <v>64</v>
      </c>
      <c r="K572" s="111" t="s">
        <v>398</v>
      </c>
      <c r="L572" s="149" t="s">
        <v>487</v>
      </c>
      <c r="M572" s="138"/>
    </row>
    <row r="573" spans="1:13" s="137" customFormat="1" ht="63" customHeight="1" x14ac:dyDescent="0.25">
      <c r="A573" s="136">
        <v>14</v>
      </c>
      <c r="B573" s="36" t="s">
        <v>75</v>
      </c>
      <c r="C573" s="36" t="s">
        <v>88</v>
      </c>
      <c r="D573" s="36" t="s">
        <v>76</v>
      </c>
      <c r="E573" s="72">
        <v>1</v>
      </c>
      <c r="F573" s="72" t="s">
        <v>31</v>
      </c>
      <c r="G573" s="164"/>
      <c r="H573" s="37">
        <v>1212000</v>
      </c>
      <c r="I573" s="146" t="s">
        <v>9</v>
      </c>
      <c r="J573" s="134" t="s">
        <v>43</v>
      </c>
      <c r="K573" s="111" t="s">
        <v>55</v>
      </c>
      <c r="L573" s="149" t="s">
        <v>77</v>
      </c>
      <c r="M573" s="138"/>
    </row>
    <row r="574" spans="1:13" s="137" customFormat="1" ht="61.5" customHeight="1" x14ac:dyDescent="0.25">
      <c r="A574" s="136">
        <v>15</v>
      </c>
      <c r="B574" s="36" t="s">
        <v>83</v>
      </c>
      <c r="C574" s="36" t="s">
        <v>79</v>
      </c>
      <c r="D574" s="36" t="s">
        <v>85</v>
      </c>
      <c r="E574" s="72">
        <v>1</v>
      </c>
      <c r="F574" s="72" t="s">
        <v>31</v>
      </c>
      <c r="G574" s="164"/>
      <c r="H574" s="37">
        <v>10669200</v>
      </c>
      <c r="I574" s="146" t="s">
        <v>9</v>
      </c>
      <c r="J574" s="134" t="s">
        <v>50</v>
      </c>
      <c r="K574" s="111" t="s">
        <v>55</v>
      </c>
      <c r="L574" s="149" t="s">
        <v>87</v>
      </c>
      <c r="M574" s="138"/>
    </row>
    <row r="575" spans="1:13" s="137" customFormat="1" ht="64.5" customHeight="1" x14ac:dyDescent="0.25">
      <c r="A575" s="136">
        <v>16</v>
      </c>
      <c r="B575" s="36" t="s">
        <v>84</v>
      </c>
      <c r="C575" s="36" t="s">
        <v>79</v>
      </c>
      <c r="D575" s="36" t="s">
        <v>86</v>
      </c>
      <c r="E575" s="72">
        <v>1</v>
      </c>
      <c r="F575" s="72" t="s">
        <v>31</v>
      </c>
      <c r="G575" s="164"/>
      <c r="H575" s="37">
        <v>2586400</v>
      </c>
      <c r="I575" s="146" t="s">
        <v>9</v>
      </c>
      <c r="J575" s="134" t="s">
        <v>50</v>
      </c>
      <c r="K575" s="111" t="s">
        <v>55</v>
      </c>
      <c r="L575" s="149" t="s">
        <v>87</v>
      </c>
      <c r="M575" s="138"/>
    </row>
    <row r="576" spans="1:13" s="137" customFormat="1" ht="48.75" customHeight="1" x14ac:dyDescent="0.25">
      <c r="A576" s="136">
        <v>17</v>
      </c>
      <c r="B576" s="169" t="s">
        <v>90</v>
      </c>
      <c r="C576" s="168" t="s">
        <v>40</v>
      </c>
      <c r="D576" s="171" t="s">
        <v>313</v>
      </c>
      <c r="E576" s="170">
        <v>1</v>
      </c>
      <c r="F576" s="169" t="s">
        <v>31</v>
      </c>
      <c r="G576" s="167"/>
      <c r="H576" s="172">
        <v>2473200</v>
      </c>
      <c r="I576" s="146" t="s">
        <v>9</v>
      </c>
      <c r="J576" s="134" t="s">
        <v>43</v>
      </c>
      <c r="K576" s="111" t="s">
        <v>55</v>
      </c>
      <c r="L576" s="149" t="s">
        <v>97</v>
      </c>
      <c r="M576" s="138"/>
    </row>
    <row r="577" spans="1:13" s="137" customFormat="1" ht="42.75" customHeight="1" x14ac:dyDescent="0.25">
      <c r="A577" s="136">
        <v>18</v>
      </c>
      <c r="B577" s="169" t="s">
        <v>91</v>
      </c>
      <c r="C577" s="168" t="s">
        <v>40</v>
      </c>
      <c r="D577" s="171" t="s">
        <v>92</v>
      </c>
      <c r="E577" s="170">
        <v>1</v>
      </c>
      <c r="F577" s="169" t="s">
        <v>31</v>
      </c>
      <c r="G577" s="167"/>
      <c r="H577" s="172">
        <v>2496000</v>
      </c>
      <c r="I577" s="146" t="s">
        <v>9</v>
      </c>
      <c r="J577" s="134" t="s">
        <v>43</v>
      </c>
      <c r="K577" s="111" t="s">
        <v>55</v>
      </c>
      <c r="L577" s="149" t="s">
        <v>97</v>
      </c>
      <c r="M577" s="138"/>
    </row>
    <row r="578" spans="1:13" s="137" customFormat="1" ht="43.5" customHeight="1" x14ac:dyDescent="0.25">
      <c r="A578" s="136">
        <v>19</v>
      </c>
      <c r="B578" s="169" t="s">
        <v>93</v>
      </c>
      <c r="C578" s="168" t="s">
        <v>40</v>
      </c>
      <c r="D578" s="171" t="s">
        <v>314</v>
      </c>
      <c r="E578" s="170">
        <v>1</v>
      </c>
      <c r="F578" s="169" t="s">
        <v>31</v>
      </c>
      <c r="G578" s="167"/>
      <c r="H578" s="172">
        <v>13536000</v>
      </c>
      <c r="I578" s="146" t="s">
        <v>9</v>
      </c>
      <c r="J578" s="134" t="s">
        <v>43</v>
      </c>
      <c r="K578" s="111" t="s">
        <v>55</v>
      </c>
      <c r="L578" s="149" t="s">
        <v>97</v>
      </c>
      <c r="M578" s="138"/>
    </row>
    <row r="579" spans="1:13" s="137" customFormat="1" ht="43.5" customHeight="1" x14ac:dyDescent="0.25">
      <c r="A579" s="136">
        <v>20</v>
      </c>
      <c r="B579" s="169" t="s">
        <v>94</v>
      </c>
      <c r="C579" s="168" t="s">
        <v>40</v>
      </c>
      <c r="D579" s="171" t="s">
        <v>95</v>
      </c>
      <c r="E579" s="170">
        <v>1</v>
      </c>
      <c r="F579" s="169" t="s">
        <v>31</v>
      </c>
      <c r="G579" s="167"/>
      <c r="H579" s="172">
        <v>2268000</v>
      </c>
      <c r="I579" s="146" t="s">
        <v>9</v>
      </c>
      <c r="J579" s="134" t="s">
        <v>43</v>
      </c>
      <c r="K579" s="111" t="s">
        <v>55</v>
      </c>
      <c r="L579" s="149" t="s">
        <v>97</v>
      </c>
      <c r="M579" s="138"/>
    </row>
    <row r="580" spans="1:13" s="137" customFormat="1" ht="45" customHeight="1" x14ac:dyDescent="0.25">
      <c r="A580" s="136">
        <v>21</v>
      </c>
      <c r="B580" s="169" t="s">
        <v>96</v>
      </c>
      <c r="C580" s="168" t="s">
        <v>40</v>
      </c>
      <c r="D580" s="171" t="s">
        <v>315</v>
      </c>
      <c r="E580" s="170">
        <v>1</v>
      </c>
      <c r="F580" s="169" t="s">
        <v>31</v>
      </c>
      <c r="G580" s="167"/>
      <c r="H580" s="172">
        <v>2092500</v>
      </c>
      <c r="I580" s="146" t="s">
        <v>9</v>
      </c>
      <c r="J580" s="134" t="s">
        <v>43</v>
      </c>
      <c r="K580" s="111" t="s">
        <v>55</v>
      </c>
      <c r="L580" s="149" t="s">
        <v>97</v>
      </c>
      <c r="M580" s="138"/>
    </row>
    <row r="581" spans="1:13" s="137" customFormat="1" ht="42" customHeight="1" x14ac:dyDescent="0.25">
      <c r="A581" s="136">
        <v>22</v>
      </c>
      <c r="B581" s="175" t="s">
        <v>98</v>
      </c>
      <c r="C581" s="174" t="s">
        <v>40</v>
      </c>
      <c r="D581" s="178" t="s">
        <v>99</v>
      </c>
      <c r="E581" s="176">
        <v>1</v>
      </c>
      <c r="F581" s="175" t="s">
        <v>31</v>
      </c>
      <c r="G581" s="173"/>
      <c r="H581" s="177">
        <v>5375000</v>
      </c>
      <c r="I581" s="146" t="s">
        <v>9</v>
      </c>
      <c r="J581" s="134" t="s">
        <v>43</v>
      </c>
      <c r="K581" s="111" t="s">
        <v>55</v>
      </c>
      <c r="L581" s="149" t="s">
        <v>101</v>
      </c>
      <c r="M581" s="138"/>
    </row>
    <row r="582" spans="1:13" s="137" customFormat="1" ht="62.25" customHeight="1" x14ac:dyDescent="0.25">
      <c r="A582" s="136">
        <v>23</v>
      </c>
      <c r="B582" s="181" t="s">
        <v>100</v>
      </c>
      <c r="C582" s="180" t="s">
        <v>40</v>
      </c>
      <c r="D582" s="181" t="s">
        <v>128</v>
      </c>
      <c r="E582" s="182">
        <v>1</v>
      </c>
      <c r="F582" s="183" t="s">
        <v>31</v>
      </c>
      <c r="G582" s="184"/>
      <c r="H582" s="235">
        <v>38007750</v>
      </c>
      <c r="I582" s="146" t="s">
        <v>9</v>
      </c>
      <c r="J582" s="134" t="s">
        <v>43</v>
      </c>
      <c r="K582" s="111" t="s">
        <v>55</v>
      </c>
      <c r="L582" s="149" t="s">
        <v>133</v>
      </c>
      <c r="M582" s="138"/>
    </row>
    <row r="583" spans="1:13" s="137" customFormat="1" ht="62.25" customHeight="1" x14ac:dyDescent="0.25">
      <c r="A583" s="136">
        <v>24</v>
      </c>
      <c r="B583" s="194" t="s">
        <v>114</v>
      </c>
      <c r="C583" s="191" t="s">
        <v>30</v>
      </c>
      <c r="D583" s="36" t="str">
        <f>$D$565</f>
        <v>Полная характеристика согласно технической спецификации</v>
      </c>
      <c r="E583" s="182">
        <v>1</v>
      </c>
      <c r="F583" s="183" t="s">
        <v>31</v>
      </c>
      <c r="G583" s="192"/>
      <c r="H583" s="236">
        <v>173250</v>
      </c>
      <c r="I583" s="146" t="s">
        <v>9</v>
      </c>
      <c r="J583" s="134" t="s">
        <v>54</v>
      </c>
      <c r="K583" s="111" t="s">
        <v>55</v>
      </c>
      <c r="L583" s="136" t="s">
        <v>124</v>
      </c>
      <c r="M583" s="138"/>
    </row>
    <row r="584" spans="1:13" s="137" customFormat="1" ht="62.25" customHeight="1" x14ac:dyDescent="0.25">
      <c r="A584" s="136">
        <v>25</v>
      </c>
      <c r="B584" s="194" t="s">
        <v>115</v>
      </c>
      <c r="C584" s="191" t="s">
        <v>30</v>
      </c>
      <c r="D584" s="36" t="str">
        <f>$D$565</f>
        <v>Полная характеристика согласно технической спецификации</v>
      </c>
      <c r="E584" s="182">
        <v>1</v>
      </c>
      <c r="F584" s="183" t="s">
        <v>31</v>
      </c>
      <c r="G584" s="192"/>
      <c r="H584" s="236">
        <v>743850</v>
      </c>
      <c r="I584" s="146" t="s">
        <v>9</v>
      </c>
      <c r="J584" s="134" t="s">
        <v>125</v>
      </c>
      <c r="K584" s="111" t="s">
        <v>55</v>
      </c>
      <c r="L584" s="136" t="s">
        <v>124</v>
      </c>
      <c r="M584" s="138"/>
    </row>
    <row r="585" spans="1:13" s="137" customFormat="1" ht="62.25" customHeight="1" x14ac:dyDescent="0.25">
      <c r="A585" s="136">
        <v>26</v>
      </c>
      <c r="B585" s="194" t="s">
        <v>120</v>
      </c>
      <c r="C585" s="191" t="s">
        <v>79</v>
      </c>
      <c r="D585" s="36" t="str">
        <f>$D$565</f>
        <v>Полная характеристика согласно технической спецификации</v>
      </c>
      <c r="E585" s="182">
        <v>1</v>
      </c>
      <c r="F585" s="183" t="s">
        <v>31</v>
      </c>
      <c r="G585" s="192"/>
      <c r="H585" s="237">
        <v>393844296.56</v>
      </c>
      <c r="I585" s="146" t="s">
        <v>9</v>
      </c>
      <c r="J585" s="134" t="s">
        <v>81</v>
      </c>
      <c r="K585" s="111" t="s">
        <v>55</v>
      </c>
      <c r="L585" s="149" t="s">
        <v>126</v>
      </c>
      <c r="M585" s="138"/>
    </row>
    <row r="586" spans="1:13" s="137" customFormat="1" ht="70.5" customHeight="1" x14ac:dyDescent="0.25">
      <c r="A586" s="136">
        <v>27</v>
      </c>
      <c r="B586" s="142" t="s">
        <v>129</v>
      </c>
      <c r="C586" s="180" t="s">
        <v>40</v>
      </c>
      <c r="D586" s="142" t="s">
        <v>131</v>
      </c>
      <c r="E586" s="182">
        <v>1</v>
      </c>
      <c r="F586" s="183" t="s">
        <v>31</v>
      </c>
      <c r="G586" s="192"/>
      <c r="H586" s="235">
        <v>4191360</v>
      </c>
      <c r="I586" s="146" t="s">
        <v>9</v>
      </c>
      <c r="J586" s="134" t="s">
        <v>43</v>
      </c>
      <c r="K586" s="111" t="s">
        <v>55</v>
      </c>
      <c r="L586" s="149" t="s">
        <v>379</v>
      </c>
      <c r="M586" s="138"/>
    </row>
    <row r="587" spans="1:13" s="137" customFormat="1" ht="62.25" customHeight="1" x14ac:dyDescent="0.25">
      <c r="A587" s="136">
        <v>28</v>
      </c>
      <c r="B587" s="142" t="s">
        <v>130</v>
      </c>
      <c r="C587" s="180" t="s">
        <v>40</v>
      </c>
      <c r="D587" s="142" t="s">
        <v>132</v>
      </c>
      <c r="E587" s="182">
        <v>1</v>
      </c>
      <c r="F587" s="183" t="s">
        <v>31</v>
      </c>
      <c r="G587" s="192"/>
      <c r="H587" s="236">
        <v>367320</v>
      </c>
      <c r="I587" s="146" t="s">
        <v>9</v>
      </c>
      <c r="J587" s="134" t="s">
        <v>43</v>
      </c>
      <c r="K587" s="111" t="s">
        <v>55</v>
      </c>
      <c r="L587" s="149" t="s">
        <v>379</v>
      </c>
      <c r="M587" s="138"/>
    </row>
    <row r="588" spans="1:13" s="137" customFormat="1" ht="43.5" customHeight="1" x14ac:dyDescent="0.25">
      <c r="A588" s="136">
        <v>29</v>
      </c>
      <c r="B588" s="218" t="s">
        <v>154</v>
      </c>
      <c r="C588" s="191" t="s">
        <v>155</v>
      </c>
      <c r="D588" s="81" t="s">
        <v>156</v>
      </c>
      <c r="E588" s="182">
        <v>1</v>
      </c>
      <c r="F588" s="183" t="s">
        <v>31</v>
      </c>
      <c r="G588" s="192"/>
      <c r="H588" s="236">
        <v>9822678.7599999998</v>
      </c>
      <c r="I588" s="146" t="s">
        <v>9</v>
      </c>
      <c r="J588" s="134" t="s">
        <v>81</v>
      </c>
      <c r="K588" s="111" t="s">
        <v>55</v>
      </c>
      <c r="L588" s="149" t="s">
        <v>247</v>
      </c>
      <c r="M588" s="138"/>
    </row>
    <row r="589" spans="1:13" s="137" customFormat="1" ht="53.25" customHeight="1" x14ac:dyDescent="0.25">
      <c r="A589" s="136">
        <v>30</v>
      </c>
      <c r="B589" s="218" t="s">
        <v>171</v>
      </c>
      <c r="C589" s="191" t="s">
        <v>79</v>
      </c>
      <c r="D589" s="36" t="str">
        <f>$D$565</f>
        <v>Полная характеристика согласно технической спецификации</v>
      </c>
      <c r="E589" s="182">
        <v>1</v>
      </c>
      <c r="F589" s="183" t="s">
        <v>31</v>
      </c>
      <c r="G589" s="192"/>
      <c r="H589" s="236">
        <v>18126000</v>
      </c>
      <c r="I589" s="146" t="s">
        <v>9</v>
      </c>
      <c r="J589" s="134" t="s">
        <v>250</v>
      </c>
      <c r="K589" s="111" t="s">
        <v>71</v>
      </c>
      <c r="L589" s="149" t="s">
        <v>252</v>
      </c>
      <c r="M589" s="138"/>
    </row>
    <row r="590" spans="1:13" s="137" customFormat="1" ht="53.25" customHeight="1" x14ac:dyDescent="0.25">
      <c r="A590" s="136">
        <v>31</v>
      </c>
      <c r="B590" s="218" t="s">
        <v>172</v>
      </c>
      <c r="C590" s="191" t="s">
        <v>30</v>
      </c>
      <c r="D590" s="36" t="str">
        <f>$D$565</f>
        <v>Полная характеристика согласно технической спецификации</v>
      </c>
      <c r="E590" s="182">
        <v>1</v>
      </c>
      <c r="F590" s="183" t="s">
        <v>31</v>
      </c>
      <c r="G590" s="192"/>
      <c r="H590" s="236">
        <v>2717863</v>
      </c>
      <c r="I590" s="146" t="s">
        <v>9</v>
      </c>
      <c r="J590" s="134" t="s">
        <v>250</v>
      </c>
      <c r="K590" s="111" t="s">
        <v>71</v>
      </c>
      <c r="L590" s="149" t="s">
        <v>326</v>
      </c>
      <c r="M590" s="138"/>
    </row>
    <row r="591" spans="1:13" s="137" customFormat="1" ht="44.25" customHeight="1" x14ac:dyDescent="0.25">
      <c r="A591" s="136">
        <v>32</v>
      </c>
      <c r="B591" s="218" t="s">
        <v>212</v>
      </c>
      <c r="C591" s="191" t="s">
        <v>30</v>
      </c>
      <c r="D591" s="36" t="str">
        <f>$D$565</f>
        <v>Полная характеристика согласно технической спецификации</v>
      </c>
      <c r="E591" s="182">
        <v>1</v>
      </c>
      <c r="F591" s="183" t="s">
        <v>31</v>
      </c>
      <c r="G591" s="192"/>
      <c r="H591" s="236">
        <v>620000</v>
      </c>
      <c r="I591" s="146" t="s">
        <v>9</v>
      </c>
      <c r="J591" s="134" t="s">
        <v>43</v>
      </c>
      <c r="K591" s="111" t="s">
        <v>239</v>
      </c>
      <c r="L591" s="149" t="s">
        <v>244</v>
      </c>
      <c r="M591" s="138"/>
    </row>
    <row r="592" spans="1:13" s="137" customFormat="1" ht="62.25" customHeight="1" x14ac:dyDescent="0.25">
      <c r="A592" s="136">
        <v>33</v>
      </c>
      <c r="B592" s="218" t="s">
        <v>215</v>
      </c>
      <c r="C592" s="191" t="s">
        <v>30</v>
      </c>
      <c r="D592" s="36" t="str">
        <f>$D$565</f>
        <v>Полная характеристика согласно технической спецификации</v>
      </c>
      <c r="E592" s="182">
        <v>1</v>
      </c>
      <c r="F592" s="183" t="s">
        <v>31</v>
      </c>
      <c r="G592" s="192"/>
      <c r="H592" s="236">
        <v>1592555</v>
      </c>
      <c r="I592" s="146" t="s">
        <v>9</v>
      </c>
      <c r="J592" s="134" t="s">
        <v>43</v>
      </c>
      <c r="K592" s="111" t="s">
        <v>240</v>
      </c>
      <c r="L592" s="149" t="s">
        <v>244</v>
      </c>
      <c r="M592" s="138"/>
    </row>
    <row r="593" spans="1:13" s="137" customFormat="1" ht="62.25" customHeight="1" x14ac:dyDescent="0.25">
      <c r="A593" s="136">
        <v>34</v>
      </c>
      <c r="B593" s="218" t="s">
        <v>216</v>
      </c>
      <c r="C593" s="191" t="s">
        <v>234</v>
      </c>
      <c r="D593" s="36" t="s">
        <v>235</v>
      </c>
      <c r="E593" s="182">
        <v>1</v>
      </c>
      <c r="F593" s="183" t="s">
        <v>31</v>
      </c>
      <c r="G593" s="192"/>
      <c r="H593" s="236">
        <v>356250</v>
      </c>
      <c r="I593" s="146" t="s">
        <v>9</v>
      </c>
      <c r="J593" s="134" t="s">
        <v>43</v>
      </c>
      <c r="K593" s="111" t="s">
        <v>241</v>
      </c>
      <c r="L593" s="149" t="s">
        <v>352</v>
      </c>
      <c r="M593" s="138"/>
    </row>
    <row r="594" spans="1:13" s="137" customFormat="1" ht="62.25" customHeight="1" x14ac:dyDescent="0.25">
      <c r="A594" s="136">
        <v>35</v>
      </c>
      <c r="B594" s="218" t="s">
        <v>217</v>
      </c>
      <c r="C594" s="191" t="s">
        <v>234</v>
      </c>
      <c r="D594" s="36" t="s">
        <v>354</v>
      </c>
      <c r="E594" s="182">
        <v>1</v>
      </c>
      <c r="F594" s="183" t="s">
        <v>31</v>
      </c>
      <c r="G594" s="192"/>
      <c r="H594" s="236">
        <v>522321.43</v>
      </c>
      <c r="I594" s="146" t="s">
        <v>9</v>
      </c>
      <c r="J594" s="134" t="s">
        <v>43</v>
      </c>
      <c r="K594" s="111" t="s">
        <v>241</v>
      </c>
      <c r="L594" s="149" t="s">
        <v>353</v>
      </c>
      <c r="M594" s="138"/>
    </row>
    <row r="595" spans="1:13" s="137" customFormat="1" ht="73.5" customHeight="1" x14ac:dyDescent="0.25">
      <c r="A595" s="136">
        <v>36</v>
      </c>
      <c r="B595" s="218" t="s">
        <v>218</v>
      </c>
      <c r="C595" s="191" t="s">
        <v>234</v>
      </c>
      <c r="D595" s="36" t="s">
        <v>355</v>
      </c>
      <c r="E595" s="182">
        <v>1</v>
      </c>
      <c r="F595" s="183" t="s">
        <v>31</v>
      </c>
      <c r="G595" s="192"/>
      <c r="H595" s="236">
        <v>214285.71</v>
      </c>
      <c r="I595" s="146" t="s">
        <v>9</v>
      </c>
      <c r="J595" s="134" t="s">
        <v>43</v>
      </c>
      <c r="K595" s="111" t="s">
        <v>241</v>
      </c>
      <c r="L595" s="149" t="s">
        <v>356</v>
      </c>
      <c r="M595" s="138"/>
    </row>
    <row r="596" spans="1:13" s="137" customFormat="1" ht="62.25" customHeight="1" x14ac:dyDescent="0.25">
      <c r="A596" s="136">
        <v>37</v>
      </c>
      <c r="B596" s="218" t="s">
        <v>219</v>
      </c>
      <c r="C596" s="191" t="s">
        <v>234</v>
      </c>
      <c r="D596" s="36" t="s">
        <v>316</v>
      </c>
      <c r="E596" s="182">
        <v>1</v>
      </c>
      <c r="F596" s="183" t="s">
        <v>31</v>
      </c>
      <c r="G596" s="192"/>
      <c r="H596" s="238">
        <v>2723214.28</v>
      </c>
      <c r="I596" s="146" t="s">
        <v>9</v>
      </c>
      <c r="J596" s="134" t="s">
        <v>43</v>
      </c>
      <c r="K596" s="111" t="s">
        <v>241</v>
      </c>
      <c r="L596" s="149" t="s">
        <v>244</v>
      </c>
      <c r="M596" s="138"/>
    </row>
    <row r="597" spans="1:13" s="137" customFormat="1" ht="62.25" customHeight="1" x14ac:dyDescent="0.25">
      <c r="A597" s="136">
        <v>38</v>
      </c>
      <c r="B597" s="218" t="s">
        <v>220</v>
      </c>
      <c r="C597" s="191" t="s">
        <v>234</v>
      </c>
      <c r="D597" s="36" t="s">
        <v>236</v>
      </c>
      <c r="E597" s="182">
        <v>1</v>
      </c>
      <c r="F597" s="183" t="s">
        <v>31</v>
      </c>
      <c r="G597" s="192"/>
      <c r="H597" s="236">
        <v>492375</v>
      </c>
      <c r="I597" s="146" t="s">
        <v>9</v>
      </c>
      <c r="J597" s="134" t="s">
        <v>43</v>
      </c>
      <c r="K597" s="111" t="s">
        <v>242</v>
      </c>
      <c r="L597" s="149" t="s">
        <v>244</v>
      </c>
      <c r="M597" s="138"/>
    </row>
    <row r="598" spans="1:13" s="137" customFormat="1" ht="62.25" customHeight="1" x14ac:dyDescent="0.25">
      <c r="A598" s="136">
        <v>39</v>
      </c>
      <c r="B598" s="218" t="s">
        <v>221</v>
      </c>
      <c r="C598" s="191" t="s">
        <v>234</v>
      </c>
      <c r="D598" s="36" t="s">
        <v>237</v>
      </c>
      <c r="E598" s="182">
        <v>1</v>
      </c>
      <c r="F598" s="183" t="s">
        <v>31</v>
      </c>
      <c r="G598" s="192"/>
      <c r="H598" s="236">
        <v>646400</v>
      </c>
      <c r="I598" s="146" t="s">
        <v>9</v>
      </c>
      <c r="J598" s="134" t="s">
        <v>43</v>
      </c>
      <c r="K598" s="111" t="s">
        <v>243</v>
      </c>
      <c r="L598" s="149" t="s">
        <v>244</v>
      </c>
      <c r="M598" s="138"/>
    </row>
    <row r="599" spans="1:13" s="137" customFormat="1" ht="62.25" customHeight="1" x14ac:dyDescent="0.25">
      <c r="A599" s="136">
        <v>40</v>
      </c>
      <c r="B599" s="218" t="s">
        <v>222</v>
      </c>
      <c r="C599" s="191" t="s">
        <v>234</v>
      </c>
      <c r="D599" s="36" t="s">
        <v>238</v>
      </c>
      <c r="E599" s="182">
        <v>1</v>
      </c>
      <c r="F599" s="183" t="s">
        <v>31</v>
      </c>
      <c r="G599" s="192"/>
      <c r="H599" s="236">
        <v>3567280</v>
      </c>
      <c r="I599" s="146" t="s">
        <v>9</v>
      </c>
      <c r="J599" s="134" t="s">
        <v>43</v>
      </c>
      <c r="K599" s="111" t="s">
        <v>243</v>
      </c>
      <c r="L599" s="149" t="s">
        <v>244</v>
      </c>
      <c r="M599" s="138"/>
    </row>
    <row r="600" spans="1:13" s="137" customFormat="1" ht="46.5" customHeight="1" x14ac:dyDescent="0.25">
      <c r="A600" s="136">
        <v>41</v>
      </c>
      <c r="B600" s="136" t="s">
        <v>255</v>
      </c>
      <c r="C600" s="136" t="s">
        <v>257</v>
      </c>
      <c r="D600" s="110" t="s">
        <v>61</v>
      </c>
      <c r="E600" s="148">
        <v>1</v>
      </c>
      <c r="F600" s="148" t="s">
        <v>31</v>
      </c>
      <c r="G600" s="189">
        <v>25000</v>
      </c>
      <c r="H600" s="234">
        <v>8750000</v>
      </c>
      <c r="I600" s="146" t="s">
        <v>9</v>
      </c>
      <c r="J600" s="148" t="s">
        <v>258</v>
      </c>
      <c r="K600" s="188" t="s">
        <v>705</v>
      </c>
      <c r="L600" s="149" t="s">
        <v>706</v>
      </c>
      <c r="M600" s="138"/>
    </row>
    <row r="601" spans="1:13" s="137" customFormat="1" ht="40.5" customHeight="1" x14ac:dyDescent="0.25">
      <c r="A601" s="136">
        <v>42</v>
      </c>
      <c r="B601" s="136" t="s">
        <v>256</v>
      </c>
      <c r="C601" s="136" t="s">
        <v>257</v>
      </c>
      <c r="D601" s="110" t="s">
        <v>61</v>
      </c>
      <c r="E601" s="148">
        <v>1</v>
      </c>
      <c r="F601" s="148" t="s">
        <v>31</v>
      </c>
      <c r="G601" s="189">
        <v>3608</v>
      </c>
      <c r="H601" s="234">
        <v>2958150</v>
      </c>
      <c r="I601" s="146" t="s">
        <v>9</v>
      </c>
      <c r="J601" s="148" t="s">
        <v>258</v>
      </c>
      <c r="K601" s="188" t="s">
        <v>240</v>
      </c>
      <c r="L601" s="149" t="s">
        <v>259</v>
      </c>
      <c r="M601" s="138"/>
    </row>
    <row r="602" spans="1:13" s="137" customFormat="1" ht="81" customHeight="1" x14ac:dyDescent="0.25">
      <c r="A602" s="136">
        <v>43</v>
      </c>
      <c r="B602" s="36" t="s">
        <v>261</v>
      </c>
      <c r="C602" s="36" t="s">
        <v>262</v>
      </c>
      <c r="D602" s="110" t="s">
        <v>263</v>
      </c>
      <c r="E602" s="148">
        <v>1</v>
      </c>
      <c r="F602" s="148" t="s">
        <v>31</v>
      </c>
      <c r="G602" s="189"/>
      <c r="H602" s="234">
        <v>1800000</v>
      </c>
      <c r="I602" s="146" t="s">
        <v>9</v>
      </c>
      <c r="J602" s="148" t="s">
        <v>43</v>
      </c>
      <c r="K602" s="188" t="s">
        <v>55</v>
      </c>
      <c r="L602" s="149" t="s">
        <v>264</v>
      </c>
      <c r="M602" s="138"/>
    </row>
    <row r="603" spans="1:13" s="137" customFormat="1" ht="63" customHeight="1" x14ac:dyDescent="0.25">
      <c r="A603" s="136">
        <v>44</v>
      </c>
      <c r="B603" s="36" t="s">
        <v>266</v>
      </c>
      <c r="C603" s="36" t="s">
        <v>141</v>
      </c>
      <c r="D603" s="110" t="s">
        <v>268</v>
      </c>
      <c r="E603" s="148">
        <v>1</v>
      </c>
      <c r="F603" s="148" t="s">
        <v>31</v>
      </c>
      <c r="G603" s="189"/>
      <c r="H603" s="234">
        <v>1300000</v>
      </c>
      <c r="I603" s="146" t="s">
        <v>9</v>
      </c>
      <c r="J603" s="187" t="s">
        <v>81</v>
      </c>
      <c r="K603" s="188" t="s">
        <v>110</v>
      </c>
      <c r="L603" s="149" t="s">
        <v>285</v>
      </c>
      <c r="M603" s="138"/>
    </row>
    <row r="604" spans="1:13" s="137" customFormat="1" ht="57" customHeight="1" x14ac:dyDescent="0.25">
      <c r="A604" s="136">
        <v>45</v>
      </c>
      <c r="B604" s="36" t="s">
        <v>267</v>
      </c>
      <c r="C604" s="36" t="s">
        <v>141</v>
      </c>
      <c r="D604" s="110" t="s">
        <v>290</v>
      </c>
      <c r="E604" s="148">
        <v>1</v>
      </c>
      <c r="F604" s="148" t="s">
        <v>31</v>
      </c>
      <c r="G604" s="189"/>
      <c r="H604" s="234">
        <v>1264000</v>
      </c>
      <c r="I604" s="146" t="s">
        <v>9</v>
      </c>
      <c r="J604" s="187" t="s">
        <v>81</v>
      </c>
      <c r="K604" s="188" t="s">
        <v>110</v>
      </c>
      <c r="L604" s="149" t="s">
        <v>286</v>
      </c>
      <c r="M604" s="138"/>
    </row>
    <row r="605" spans="1:13" s="137" customFormat="1" ht="53.25" customHeight="1" x14ac:dyDescent="0.25">
      <c r="A605" s="136">
        <v>46</v>
      </c>
      <c r="B605" s="36" t="s">
        <v>274</v>
      </c>
      <c r="C605" s="36" t="s">
        <v>276</v>
      </c>
      <c r="D605" s="36" t="str">
        <f t="shared" ref="D605:D613" si="48">$D$565</f>
        <v>Полная характеристика согласно технической спецификации</v>
      </c>
      <c r="E605" s="148">
        <v>1</v>
      </c>
      <c r="F605" s="148" t="s">
        <v>31</v>
      </c>
      <c r="G605" s="189"/>
      <c r="H605" s="234">
        <v>21960019.199999999</v>
      </c>
      <c r="I605" s="146" t="s">
        <v>9</v>
      </c>
      <c r="J605" s="187" t="s">
        <v>81</v>
      </c>
      <c r="K605" s="188" t="s">
        <v>55</v>
      </c>
      <c r="L605" s="149" t="s">
        <v>287</v>
      </c>
      <c r="M605" s="138"/>
    </row>
    <row r="606" spans="1:13" s="137" customFormat="1" ht="66.75" customHeight="1" x14ac:dyDescent="0.25">
      <c r="A606" s="136">
        <v>47</v>
      </c>
      <c r="B606" s="36" t="s">
        <v>275</v>
      </c>
      <c r="C606" s="36" t="s">
        <v>276</v>
      </c>
      <c r="D606" s="36" t="str">
        <f t="shared" si="48"/>
        <v>Полная характеристика согласно технической спецификации</v>
      </c>
      <c r="E606" s="148">
        <v>1</v>
      </c>
      <c r="F606" s="148" t="s">
        <v>31</v>
      </c>
      <c r="G606" s="189"/>
      <c r="H606" s="234">
        <v>5990586</v>
      </c>
      <c r="I606" s="146" t="s">
        <v>9</v>
      </c>
      <c r="J606" s="187" t="s">
        <v>81</v>
      </c>
      <c r="K606" s="188" t="s">
        <v>55</v>
      </c>
      <c r="L606" s="149" t="s">
        <v>287</v>
      </c>
      <c r="M606" s="138"/>
    </row>
    <row r="607" spans="1:13" s="137" customFormat="1" ht="48" customHeight="1" x14ac:dyDescent="0.25">
      <c r="A607" s="136">
        <v>48</v>
      </c>
      <c r="B607" s="36" t="s">
        <v>294</v>
      </c>
      <c r="C607" s="36" t="s">
        <v>295</v>
      </c>
      <c r="D607" s="36" t="str">
        <f t="shared" si="48"/>
        <v>Полная характеристика согласно технической спецификации</v>
      </c>
      <c r="E607" s="148">
        <v>1</v>
      </c>
      <c r="F607" s="148" t="s">
        <v>31</v>
      </c>
      <c r="G607" s="189"/>
      <c r="H607" s="234">
        <v>24243606</v>
      </c>
      <c r="I607" s="146" t="s">
        <v>9</v>
      </c>
      <c r="J607" s="187" t="s">
        <v>81</v>
      </c>
      <c r="K607" s="188" t="s">
        <v>110</v>
      </c>
      <c r="L607" s="149" t="s">
        <v>296</v>
      </c>
      <c r="M607" s="138"/>
    </row>
    <row r="608" spans="1:13" s="137" customFormat="1" ht="46.5" customHeight="1" x14ac:dyDescent="0.25">
      <c r="A608" s="136">
        <v>49</v>
      </c>
      <c r="B608" s="36" t="s">
        <v>297</v>
      </c>
      <c r="C608" s="36" t="s">
        <v>141</v>
      </c>
      <c r="D608" s="36" t="str">
        <f t="shared" si="48"/>
        <v>Полная характеристика согласно технической спецификации</v>
      </c>
      <c r="E608" s="148">
        <v>1</v>
      </c>
      <c r="F608" s="148" t="s">
        <v>31</v>
      </c>
      <c r="G608" s="189"/>
      <c r="H608" s="234">
        <v>821760</v>
      </c>
      <c r="I608" s="146" t="s">
        <v>9</v>
      </c>
      <c r="J608" s="187" t="s">
        <v>81</v>
      </c>
      <c r="K608" s="188" t="s">
        <v>110</v>
      </c>
      <c r="L608" s="149" t="s">
        <v>298</v>
      </c>
      <c r="M608" s="138"/>
    </row>
    <row r="609" spans="1:13" s="137" customFormat="1" ht="51.75" customHeight="1" x14ac:dyDescent="0.25">
      <c r="A609" s="136">
        <v>50</v>
      </c>
      <c r="B609" s="36" t="s">
        <v>312</v>
      </c>
      <c r="C609" s="36" t="s">
        <v>271</v>
      </c>
      <c r="D609" s="36" t="str">
        <f t="shared" si="48"/>
        <v>Полная характеристика согласно технической спецификации</v>
      </c>
      <c r="E609" s="148">
        <v>1</v>
      </c>
      <c r="F609" s="148" t="s">
        <v>31</v>
      </c>
      <c r="G609" s="189"/>
      <c r="H609" s="230">
        <v>52641628.039999999</v>
      </c>
      <c r="I609" s="146" t="s">
        <v>9</v>
      </c>
      <c r="J609" s="187" t="s">
        <v>81</v>
      </c>
      <c r="K609" s="188" t="s">
        <v>110</v>
      </c>
      <c r="L609" s="149" t="s">
        <v>311</v>
      </c>
      <c r="M609" s="138"/>
    </row>
    <row r="610" spans="1:13" s="137" customFormat="1" ht="48.75" customHeight="1" x14ac:dyDescent="0.25">
      <c r="A610" s="136">
        <v>51</v>
      </c>
      <c r="B610" s="36" t="s">
        <v>322</v>
      </c>
      <c r="C610" s="36" t="s">
        <v>141</v>
      </c>
      <c r="D610" s="36" t="str">
        <f t="shared" si="48"/>
        <v>Полная характеристика согласно технической спецификации</v>
      </c>
      <c r="E610" s="148">
        <v>1</v>
      </c>
      <c r="F610" s="148" t="s">
        <v>31</v>
      </c>
      <c r="G610" s="189"/>
      <c r="H610" s="230">
        <v>4654992</v>
      </c>
      <c r="I610" s="146" t="s">
        <v>9</v>
      </c>
      <c r="J610" s="187" t="s">
        <v>24</v>
      </c>
      <c r="K610" s="188" t="s">
        <v>110</v>
      </c>
      <c r="L610" s="149" t="s">
        <v>317</v>
      </c>
      <c r="M610" s="138"/>
    </row>
    <row r="611" spans="1:13" s="137" customFormat="1" ht="47.25" customHeight="1" x14ac:dyDescent="0.25">
      <c r="A611" s="136">
        <v>52</v>
      </c>
      <c r="B611" s="36" t="s">
        <v>323</v>
      </c>
      <c r="C611" s="36" t="s">
        <v>141</v>
      </c>
      <c r="D611" s="36" t="str">
        <f t="shared" si="48"/>
        <v>Полная характеристика согласно технической спецификации</v>
      </c>
      <c r="E611" s="148">
        <v>1</v>
      </c>
      <c r="F611" s="148" t="s">
        <v>31</v>
      </c>
      <c r="G611" s="189"/>
      <c r="H611" s="230">
        <v>2636694</v>
      </c>
      <c r="I611" s="146" t="s">
        <v>9</v>
      </c>
      <c r="J611" s="187" t="s">
        <v>81</v>
      </c>
      <c r="K611" s="188" t="s">
        <v>110</v>
      </c>
      <c r="L611" s="149" t="s">
        <v>324</v>
      </c>
      <c r="M611" s="138"/>
    </row>
    <row r="612" spans="1:13" s="137" customFormat="1" ht="45.75" customHeight="1" x14ac:dyDescent="0.25">
      <c r="A612" s="136">
        <v>53</v>
      </c>
      <c r="B612" s="36" t="s">
        <v>330</v>
      </c>
      <c r="C612" s="36" t="s">
        <v>141</v>
      </c>
      <c r="D612" s="36" t="str">
        <f t="shared" si="48"/>
        <v>Полная характеристика согласно технической спецификации</v>
      </c>
      <c r="E612" s="148">
        <v>1</v>
      </c>
      <c r="F612" s="148" t="s">
        <v>31</v>
      </c>
      <c r="G612" s="189"/>
      <c r="H612" s="230">
        <v>3900000</v>
      </c>
      <c r="I612" s="146" t="s">
        <v>9</v>
      </c>
      <c r="J612" s="187" t="s">
        <v>81</v>
      </c>
      <c r="K612" s="188" t="s">
        <v>138</v>
      </c>
      <c r="L612" s="149" t="s">
        <v>436</v>
      </c>
      <c r="M612" s="138"/>
    </row>
    <row r="613" spans="1:13" s="137" customFormat="1" ht="42.75" customHeight="1" x14ac:dyDescent="0.25">
      <c r="A613" s="136">
        <v>54</v>
      </c>
      <c r="B613" s="36" t="s">
        <v>334</v>
      </c>
      <c r="C613" s="36" t="s">
        <v>141</v>
      </c>
      <c r="D613" s="36" t="str">
        <f t="shared" si="48"/>
        <v>Полная характеристика согласно технической спецификации</v>
      </c>
      <c r="E613" s="148">
        <v>1</v>
      </c>
      <c r="F613" s="148" t="s">
        <v>31</v>
      </c>
      <c r="G613" s="189"/>
      <c r="H613" s="230">
        <v>638400</v>
      </c>
      <c r="I613" s="146" t="s">
        <v>9</v>
      </c>
      <c r="J613" s="187" t="s">
        <v>24</v>
      </c>
      <c r="K613" s="188" t="s">
        <v>331</v>
      </c>
      <c r="L613" s="149" t="s">
        <v>335</v>
      </c>
      <c r="M613" s="138"/>
    </row>
    <row r="614" spans="1:13" s="137" customFormat="1" ht="43.5" customHeight="1" x14ac:dyDescent="0.25">
      <c r="A614" s="193">
        <v>55</v>
      </c>
      <c r="B614" s="136" t="s">
        <v>371</v>
      </c>
      <c r="C614" s="136" t="s">
        <v>141</v>
      </c>
      <c r="D614" s="110" t="s">
        <v>61</v>
      </c>
      <c r="E614" s="148">
        <v>1</v>
      </c>
      <c r="F614" s="148" t="s">
        <v>31</v>
      </c>
      <c r="G614" s="186"/>
      <c r="H614" s="189">
        <v>400000</v>
      </c>
      <c r="I614" s="146" t="s">
        <v>9</v>
      </c>
      <c r="J614" s="187" t="s">
        <v>43</v>
      </c>
      <c r="K614" s="188" t="s">
        <v>398</v>
      </c>
      <c r="L614" s="149" t="s">
        <v>497</v>
      </c>
      <c r="M614" s="138"/>
    </row>
    <row r="615" spans="1:13" s="137" customFormat="1" ht="48" customHeight="1" x14ac:dyDescent="0.25">
      <c r="A615" s="193">
        <v>56</v>
      </c>
      <c r="B615" s="36" t="s">
        <v>389</v>
      </c>
      <c r="C615" s="36" t="s">
        <v>271</v>
      </c>
      <c r="D615" s="110" t="s">
        <v>61</v>
      </c>
      <c r="E615" s="148">
        <v>1</v>
      </c>
      <c r="F615" s="148" t="s">
        <v>31</v>
      </c>
      <c r="G615" s="186"/>
      <c r="H615" s="230">
        <v>13420269</v>
      </c>
      <c r="I615" s="146" t="s">
        <v>9</v>
      </c>
      <c r="J615" s="187" t="s">
        <v>81</v>
      </c>
      <c r="K615" s="188" t="s">
        <v>138</v>
      </c>
      <c r="L615" s="149" t="s">
        <v>390</v>
      </c>
      <c r="M615" s="138"/>
    </row>
    <row r="616" spans="1:13" s="137" customFormat="1" ht="56.25" customHeight="1" x14ac:dyDescent="0.25">
      <c r="A616" s="193">
        <v>57</v>
      </c>
      <c r="B616" s="36" t="s">
        <v>472</v>
      </c>
      <c r="C616" s="36" t="s">
        <v>141</v>
      </c>
      <c r="D616" s="110" t="s">
        <v>61</v>
      </c>
      <c r="E616" s="148">
        <v>1</v>
      </c>
      <c r="F616" s="148" t="s">
        <v>31</v>
      </c>
      <c r="G616" s="186"/>
      <c r="H616" s="230">
        <v>3600000</v>
      </c>
      <c r="I616" s="146" t="s">
        <v>9</v>
      </c>
      <c r="J616" s="187" t="s">
        <v>24</v>
      </c>
      <c r="K616" s="188" t="s">
        <v>138</v>
      </c>
      <c r="L616" s="149" t="s">
        <v>473</v>
      </c>
      <c r="M616" s="138"/>
    </row>
    <row r="617" spans="1:13" s="137" customFormat="1" ht="46.5" customHeight="1" x14ac:dyDescent="0.25">
      <c r="A617" s="193">
        <v>58</v>
      </c>
      <c r="B617" s="36" t="s">
        <v>475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3600000</v>
      </c>
      <c r="I617" s="146" t="s">
        <v>9</v>
      </c>
      <c r="J617" s="187" t="s">
        <v>24</v>
      </c>
      <c r="K617" s="188" t="s">
        <v>375</v>
      </c>
      <c r="L617" s="149" t="s">
        <v>476</v>
      </c>
      <c r="M617" s="138"/>
    </row>
    <row r="618" spans="1:13" s="137" customFormat="1" ht="53.25" customHeight="1" x14ac:dyDescent="0.25">
      <c r="A618" s="193">
        <v>59</v>
      </c>
      <c r="B618" s="36" t="s">
        <v>478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12000000</v>
      </c>
      <c r="I618" s="146" t="s">
        <v>9</v>
      </c>
      <c r="J618" s="187" t="s">
        <v>24</v>
      </c>
      <c r="K618" s="188" t="s">
        <v>479</v>
      </c>
      <c r="L618" s="149" t="s">
        <v>480</v>
      </c>
      <c r="M618" s="138"/>
    </row>
    <row r="619" spans="1:13" s="137" customFormat="1" ht="42" customHeight="1" x14ac:dyDescent="0.25">
      <c r="A619" s="193">
        <v>60</v>
      </c>
      <c r="B619" s="36" t="s">
        <v>481</v>
      </c>
      <c r="C619" s="36" t="s">
        <v>141</v>
      </c>
      <c r="D619" s="110" t="s">
        <v>61</v>
      </c>
      <c r="E619" s="148">
        <v>1</v>
      </c>
      <c r="F619" s="148" t="s">
        <v>31</v>
      </c>
      <c r="G619" s="186"/>
      <c r="H619" s="230">
        <v>11942650.300000001</v>
      </c>
      <c r="I619" s="146" t="s">
        <v>9</v>
      </c>
      <c r="J619" s="187" t="s">
        <v>24</v>
      </c>
      <c r="K619" s="188" t="s">
        <v>375</v>
      </c>
      <c r="L619" s="149" t="s">
        <v>485</v>
      </c>
      <c r="M619" s="138"/>
    </row>
    <row r="620" spans="1:13" s="137" customFormat="1" ht="41.25" customHeight="1" x14ac:dyDescent="0.25">
      <c r="A620" s="193">
        <v>61</v>
      </c>
      <c r="B620" s="36" t="s">
        <v>482</v>
      </c>
      <c r="C620" s="36" t="s">
        <v>141</v>
      </c>
      <c r="D620" s="110" t="s">
        <v>61</v>
      </c>
      <c r="E620" s="148">
        <v>1</v>
      </c>
      <c r="F620" s="148" t="s">
        <v>31</v>
      </c>
      <c r="G620" s="186"/>
      <c r="H620" s="230">
        <v>2674380</v>
      </c>
      <c r="I620" s="146" t="s">
        <v>9</v>
      </c>
      <c r="J620" s="187" t="s">
        <v>81</v>
      </c>
      <c r="K620" s="188" t="s">
        <v>398</v>
      </c>
      <c r="L620" s="149" t="s">
        <v>484</v>
      </c>
      <c r="M620" s="138"/>
    </row>
    <row r="621" spans="1:13" s="137" customFormat="1" ht="48.75" customHeight="1" x14ac:dyDescent="0.25">
      <c r="A621" s="193">
        <v>62</v>
      </c>
      <c r="B621" s="36" t="s">
        <v>483</v>
      </c>
      <c r="C621" s="36" t="s">
        <v>141</v>
      </c>
      <c r="D621" s="110" t="s">
        <v>61</v>
      </c>
      <c r="E621" s="148">
        <v>1</v>
      </c>
      <c r="F621" s="148" t="s">
        <v>31</v>
      </c>
      <c r="G621" s="186"/>
      <c r="H621" s="230">
        <v>4844236</v>
      </c>
      <c r="I621" s="146" t="s">
        <v>9</v>
      </c>
      <c r="J621" s="187" t="s">
        <v>81</v>
      </c>
      <c r="K621" s="188" t="s">
        <v>398</v>
      </c>
      <c r="L621" s="149" t="s">
        <v>484</v>
      </c>
      <c r="M621" s="138"/>
    </row>
    <row r="622" spans="1:13" s="137" customFormat="1" ht="41.25" customHeight="1" x14ac:dyDescent="0.25">
      <c r="A622" s="193">
        <v>63</v>
      </c>
      <c r="B622" s="36" t="s">
        <v>504</v>
      </c>
      <c r="C622" s="36" t="s">
        <v>271</v>
      </c>
      <c r="D622" s="110" t="s">
        <v>61</v>
      </c>
      <c r="E622" s="148">
        <v>1</v>
      </c>
      <c r="F622" s="148" t="s">
        <v>31</v>
      </c>
      <c r="G622" s="186"/>
      <c r="H622" s="230">
        <v>16000000</v>
      </c>
      <c r="I622" s="146" t="s">
        <v>9</v>
      </c>
      <c r="J622" s="187" t="s">
        <v>24</v>
      </c>
      <c r="K622" s="188" t="s">
        <v>398</v>
      </c>
      <c r="L622" s="149" t="s">
        <v>505</v>
      </c>
      <c r="M622" s="138"/>
    </row>
    <row r="623" spans="1:13" s="137" customFormat="1" ht="47.25" customHeight="1" x14ac:dyDescent="0.25">
      <c r="A623" s="193">
        <v>64</v>
      </c>
      <c r="B623" s="36" t="s">
        <v>540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>
        <v>300000</v>
      </c>
      <c r="I623" s="146" t="s">
        <v>9</v>
      </c>
      <c r="J623" s="187" t="s">
        <v>81</v>
      </c>
      <c r="K623" s="188" t="s">
        <v>375</v>
      </c>
      <c r="L623" s="149" t="s">
        <v>541</v>
      </c>
      <c r="M623" s="138"/>
    </row>
    <row r="624" spans="1:13" s="137" customFormat="1" ht="44.25" customHeight="1" x14ac:dyDescent="0.25">
      <c r="A624" s="193">
        <v>65</v>
      </c>
      <c r="B624" s="36" t="s">
        <v>560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345000</v>
      </c>
      <c r="I624" s="146" t="s">
        <v>9</v>
      </c>
      <c r="J624" s="187" t="s">
        <v>24</v>
      </c>
      <c r="K624" s="188" t="s">
        <v>375</v>
      </c>
      <c r="L624" s="149" t="s">
        <v>561</v>
      </c>
      <c r="M624" s="138"/>
    </row>
    <row r="625" spans="1:18" s="137" customFormat="1" ht="43.5" customHeight="1" x14ac:dyDescent="0.25">
      <c r="A625" s="193">
        <v>66</v>
      </c>
      <c r="B625" s="36" t="s">
        <v>565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4456083</v>
      </c>
      <c r="I625" s="146" t="s">
        <v>9</v>
      </c>
      <c r="J625" s="187" t="s">
        <v>24</v>
      </c>
      <c r="K625" s="188" t="s">
        <v>769</v>
      </c>
      <c r="L625" s="149" t="s">
        <v>768</v>
      </c>
      <c r="M625" s="138"/>
    </row>
    <row r="626" spans="1:18" s="137" customFormat="1" ht="43.5" customHeight="1" x14ac:dyDescent="0.25">
      <c r="A626" s="193">
        <v>67</v>
      </c>
      <c r="B626" s="36" t="s">
        <v>643</v>
      </c>
      <c r="C626" s="36" t="s">
        <v>141</v>
      </c>
      <c r="D626" s="110" t="s">
        <v>61</v>
      </c>
      <c r="E626" s="148">
        <v>1</v>
      </c>
      <c r="F626" s="148" t="s">
        <v>31</v>
      </c>
      <c r="G626" s="186"/>
      <c r="H626" s="230">
        <v>314500</v>
      </c>
      <c r="I626" s="146" t="s">
        <v>9</v>
      </c>
      <c r="J626" s="187" t="s">
        <v>24</v>
      </c>
      <c r="K626" s="188" t="s">
        <v>243</v>
      </c>
      <c r="L626" s="149" t="s">
        <v>644</v>
      </c>
      <c r="M626" s="138"/>
    </row>
    <row r="627" spans="1:18" s="137" customFormat="1" ht="43.5" customHeight="1" x14ac:dyDescent="0.25">
      <c r="A627" s="193">
        <v>68</v>
      </c>
      <c r="B627" s="36" t="s">
        <v>650</v>
      </c>
      <c r="C627" s="36" t="s">
        <v>141</v>
      </c>
      <c r="D627" s="110" t="s">
        <v>61</v>
      </c>
      <c r="E627" s="148">
        <v>1</v>
      </c>
      <c r="F627" s="148" t="s">
        <v>31</v>
      </c>
      <c r="G627" s="186"/>
      <c r="H627" s="230">
        <v>2306433</v>
      </c>
      <c r="I627" s="146" t="s">
        <v>9</v>
      </c>
      <c r="J627" s="187" t="s">
        <v>24</v>
      </c>
      <c r="K627" s="188" t="s">
        <v>243</v>
      </c>
      <c r="L627" s="149" t="s">
        <v>651</v>
      </c>
      <c r="M627" s="138"/>
    </row>
    <row r="628" spans="1:18" s="137" customFormat="1" ht="43.5" customHeight="1" x14ac:dyDescent="0.25">
      <c r="A628" s="193">
        <v>69</v>
      </c>
      <c r="B628" s="36" t="s">
        <v>701</v>
      </c>
      <c r="C628" s="36" t="s">
        <v>141</v>
      </c>
      <c r="D628" s="110" t="s">
        <v>61</v>
      </c>
      <c r="E628" s="148">
        <v>1</v>
      </c>
      <c r="F628" s="148" t="s">
        <v>31</v>
      </c>
      <c r="G628" s="186"/>
      <c r="H628" s="230">
        <v>2350095</v>
      </c>
      <c r="I628" s="146" t="s">
        <v>9</v>
      </c>
      <c r="J628" s="187" t="s">
        <v>64</v>
      </c>
      <c r="K628" s="188" t="s">
        <v>692</v>
      </c>
      <c r="L628" s="149" t="s">
        <v>702</v>
      </c>
      <c r="M628" s="138"/>
    </row>
    <row r="629" spans="1:18" s="137" customFormat="1" ht="43.5" customHeight="1" x14ac:dyDescent="0.25">
      <c r="A629" s="193">
        <v>70</v>
      </c>
      <c r="B629" s="241" t="s">
        <v>748</v>
      </c>
      <c r="C629" s="36" t="s">
        <v>141</v>
      </c>
      <c r="D629" s="110" t="s">
        <v>61</v>
      </c>
      <c r="E629" s="148">
        <v>1</v>
      </c>
      <c r="F629" s="148" t="s">
        <v>31</v>
      </c>
      <c r="G629" s="186"/>
      <c r="H629" s="230">
        <v>595000</v>
      </c>
      <c r="I629" s="146" t="s">
        <v>9</v>
      </c>
      <c r="J629" s="187" t="s">
        <v>745</v>
      </c>
      <c r="K629" s="188" t="s">
        <v>692</v>
      </c>
      <c r="L629" s="149" t="s">
        <v>746</v>
      </c>
      <c r="M629" s="138"/>
    </row>
    <row r="630" spans="1:18" s="137" customFormat="1" ht="43.5" customHeight="1" x14ac:dyDescent="0.25">
      <c r="A630" s="193">
        <v>71</v>
      </c>
      <c r="B630" s="241" t="s">
        <v>760</v>
      </c>
      <c r="C630" s="36" t="s">
        <v>295</v>
      </c>
      <c r="D630" s="110" t="s">
        <v>61</v>
      </c>
      <c r="E630" s="148">
        <v>1</v>
      </c>
      <c r="F630" s="148" t="s">
        <v>31</v>
      </c>
      <c r="G630" s="186"/>
      <c r="H630" s="230">
        <v>27435650</v>
      </c>
      <c r="I630" s="146" t="s">
        <v>9</v>
      </c>
      <c r="J630" s="187" t="s">
        <v>758</v>
      </c>
      <c r="K630" s="188" t="s">
        <v>705</v>
      </c>
      <c r="L630" s="149" t="s">
        <v>759</v>
      </c>
      <c r="M630" s="138"/>
    </row>
    <row r="631" spans="1:18" s="137" customFormat="1" ht="43.5" customHeight="1" x14ac:dyDescent="0.25">
      <c r="A631" s="193">
        <v>72</v>
      </c>
      <c r="B631" s="241" t="s">
        <v>779</v>
      </c>
      <c r="C631" s="36" t="s">
        <v>141</v>
      </c>
      <c r="D631" s="110" t="s">
        <v>781</v>
      </c>
      <c r="E631" s="148">
        <v>1</v>
      </c>
      <c r="F631" s="148" t="s">
        <v>31</v>
      </c>
      <c r="G631" s="186"/>
      <c r="H631" s="230">
        <v>3523000</v>
      </c>
      <c r="I631" s="146" t="s">
        <v>9</v>
      </c>
      <c r="J631" s="187" t="s">
        <v>735</v>
      </c>
      <c r="K631" s="188" t="s">
        <v>705</v>
      </c>
      <c r="L631" s="149" t="s">
        <v>780</v>
      </c>
      <c r="M631" s="138"/>
    </row>
    <row r="632" spans="1:18" s="137" customFormat="1" ht="43.5" customHeight="1" x14ac:dyDescent="0.25">
      <c r="A632" s="193">
        <v>73</v>
      </c>
      <c r="B632" s="241" t="s">
        <v>785</v>
      </c>
      <c r="C632" s="36" t="s">
        <v>141</v>
      </c>
      <c r="D632" s="110" t="s">
        <v>61</v>
      </c>
      <c r="E632" s="148">
        <v>1</v>
      </c>
      <c r="F632" s="148" t="s">
        <v>31</v>
      </c>
      <c r="G632" s="186"/>
      <c r="H632" s="230"/>
      <c r="I632" s="146" t="s">
        <v>9</v>
      </c>
      <c r="J632" s="187" t="s">
        <v>735</v>
      </c>
      <c r="K632" s="188" t="s">
        <v>705</v>
      </c>
      <c r="L632" s="149" t="s">
        <v>902</v>
      </c>
      <c r="M632" s="138"/>
    </row>
    <row r="633" spans="1:18" s="137" customFormat="1" ht="43.5" customHeight="1" x14ac:dyDescent="0.25">
      <c r="A633" s="193">
        <v>74</v>
      </c>
      <c r="B633" s="241" t="s">
        <v>786</v>
      </c>
      <c r="C633" s="36" t="s">
        <v>141</v>
      </c>
      <c r="D633" s="110" t="s">
        <v>61</v>
      </c>
      <c r="E633" s="148">
        <v>1</v>
      </c>
      <c r="F633" s="148" t="s">
        <v>31</v>
      </c>
      <c r="G633" s="186"/>
      <c r="H633" s="230">
        <v>300000</v>
      </c>
      <c r="I633" s="146" t="s">
        <v>9</v>
      </c>
      <c r="J633" s="187" t="s">
        <v>735</v>
      </c>
      <c r="K633" s="188" t="s">
        <v>705</v>
      </c>
      <c r="L633" s="149" t="s">
        <v>787</v>
      </c>
      <c r="M633" s="138"/>
    </row>
    <row r="634" spans="1:18" s="137" customFormat="1" ht="43.5" customHeight="1" x14ac:dyDescent="0.25">
      <c r="A634" s="193">
        <v>75</v>
      </c>
      <c r="B634" s="241" t="s">
        <v>827</v>
      </c>
      <c r="C634" s="36" t="s">
        <v>141</v>
      </c>
      <c r="D634" s="110" t="s">
        <v>61</v>
      </c>
      <c r="E634" s="148">
        <v>1</v>
      </c>
      <c r="F634" s="148" t="s">
        <v>31</v>
      </c>
      <c r="G634" s="186"/>
      <c r="H634" s="230">
        <v>1560000</v>
      </c>
      <c r="I634" s="146" t="s">
        <v>9</v>
      </c>
      <c r="J634" s="187" t="s">
        <v>735</v>
      </c>
      <c r="K634" s="188" t="s">
        <v>705</v>
      </c>
      <c r="L634" s="149" t="s">
        <v>822</v>
      </c>
      <c r="M634" s="138"/>
    </row>
    <row r="635" spans="1:18" s="137" customFormat="1" ht="43.5" customHeight="1" x14ac:dyDescent="0.25">
      <c r="A635" s="193">
        <v>76</v>
      </c>
      <c r="B635" s="241" t="s">
        <v>832</v>
      </c>
      <c r="C635" s="36" t="s">
        <v>141</v>
      </c>
      <c r="D635" s="110" t="s">
        <v>783</v>
      </c>
      <c r="E635" s="148">
        <v>1</v>
      </c>
      <c r="F635" s="148" t="s">
        <v>31</v>
      </c>
      <c r="G635" s="186"/>
      <c r="H635" s="230">
        <v>825000</v>
      </c>
      <c r="I635" s="146" t="s">
        <v>9</v>
      </c>
      <c r="J635" s="187" t="s">
        <v>735</v>
      </c>
      <c r="K635" s="188" t="s">
        <v>828</v>
      </c>
      <c r="L635" s="149" t="s">
        <v>829</v>
      </c>
      <c r="M635" s="138"/>
    </row>
    <row r="636" spans="1:18" s="137" customFormat="1" ht="43.5" customHeight="1" x14ac:dyDescent="0.25">
      <c r="A636" s="193">
        <v>77</v>
      </c>
      <c r="B636" s="241" t="s">
        <v>840</v>
      </c>
      <c r="C636" s="36" t="s">
        <v>141</v>
      </c>
      <c r="D636" s="110" t="s">
        <v>783</v>
      </c>
      <c r="E636" s="148">
        <v>1</v>
      </c>
      <c r="F636" s="148" t="s">
        <v>31</v>
      </c>
      <c r="G636" s="186"/>
      <c r="H636" s="230">
        <v>7156500</v>
      </c>
      <c r="I636" s="146" t="s">
        <v>9</v>
      </c>
      <c r="J636" s="187" t="s">
        <v>735</v>
      </c>
      <c r="K636" s="188" t="s">
        <v>828</v>
      </c>
      <c r="L636" s="149" t="s">
        <v>841</v>
      </c>
      <c r="M636" s="138"/>
    </row>
    <row r="637" spans="1:18" s="137" customFormat="1" ht="36" customHeight="1" x14ac:dyDescent="0.25">
      <c r="A637" s="193">
        <v>78</v>
      </c>
      <c r="B637" s="241" t="s">
        <v>901</v>
      </c>
      <c r="C637" s="36" t="s">
        <v>141</v>
      </c>
      <c r="D637" s="110" t="s">
        <v>783</v>
      </c>
      <c r="E637" s="148">
        <v>1</v>
      </c>
      <c r="F637" s="148" t="s">
        <v>31</v>
      </c>
      <c r="G637" s="186"/>
      <c r="H637" s="230">
        <v>3077856.7</v>
      </c>
      <c r="I637" s="146" t="s">
        <v>9</v>
      </c>
      <c r="J637" s="187" t="s">
        <v>735</v>
      </c>
      <c r="K637" s="188" t="s">
        <v>896</v>
      </c>
      <c r="L637" s="149" t="s">
        <v>900</v>
      </c>
      <c r="M637" s="138"/>
    </row>
    <row r="638" spans="1:18" s="137" customFormat="1" ht="48.75" customHeight="1" x14ac:dyDescent="0.25">
      <c r="A638" s="193">
        <v>79</v>
      </c>
      <c r="B638" s="241" t="s">
        <v>986</v>
      </c>
      <c r="C638" s="36" t="s">
        <v>141</v>
      </c>
      <c r="D638" s="110" t="s">
        <v>783</v>
      </c>
      <c r="E638" s="148">
        <v>1</v>
      </c>
      <c r="F638" s="148" t="s">
        <v>31</v>
      </c>
      <c r="G638" s="186"/>
      <c r="H638" s="230">
        <v>11480982</v>
      </c>
      <c r="I638" s="146" t="s">
        <v>9</v>
      </c>
      <c r="J638" s="187" t="s">
        <v>735</v>
      </c>
      <c r="K638" s="188" t="s">
        <v>896</v>
      </c>
      <c r="L638" s="149" t="s">
        <v>934</v>
      </c>
      <c r="M638" s="138"/>
    </row>
    <row r="639" spans="1:18" s="4" customFormat="1" ht="20.100000000000001" customHeight="1" x14ac:dyDescent="0.25">
      <c r="A639" s="77"/>
      <c r="B639" s="71" t="s">
        <v>18</v>
      </c>
      <c r="C639" s="73"/>
      <c r="D639" s="57" t="s">
        <v>932</v>
      </c>
      <c r="E639" s="57"/>
      <c r="F639" s="57"/>
      <c r="G639" s="126"/>
      <c r="H639" s="74">
        <f>SUM(H560:H638)</f>
        <v>911021173.06999993</v>
      </c>
      <c r="I639" s="67"/>
      <c r="J639" s="67"/>
      <c r="K639" s="92"/>
      <c r="L639" s="67"/>
      <c r="M639" s="32"/>
      <c r="N639" s="26"/>
      <c r="O639" s="26"/>
      <c r="P639" s="26"/>
      <c r="Q639" s="26"/>
      <c r="R639" s="26"/>
    </row>
    <row r="640" spans="1:18" s="4" customFormat="1" ht="20.100000000000001" customHeight="1" x14ac:dyDescent="0.25">
      <c r="A640" s="77"/>
      <c r="B640" s="58" t="s">
        <v>19</v>
      </c>
      <c r="C640" s="57"/>
      <c r="D640" s="57"/>
      <c r="E640" s="57"/>
      <c r="F640" s="57" t="s">
        <v>931</v>
      </c>
      <c r="G640" s="126"/>
      <c r="H640" s="68">
        <f>H639+H558+H530</f>
        <v>2934840637.1596904</v>
      </c>
      <c r="I640" s="67"/>
      <c r="J640" s="67"/>
      <c r="K640" s="92"/>
      <c r="L640" s="67"/>
      <c r="M640" s="32"/>
      <c r="N640" s="26"/>
      <c r="O640" s="26"/>
      <c r="P640" s="26"/>
      <c r="Q640" s="26"/>
      <c r="R640" s="26"/>
    </row>
    <row r="641" spans="1:18" s="5" customFormat="1" ht="20.100000000000001" customHeight="1" x14ac:dyDescent="0.25">
      <c r="A641" s="78"/>
      <c r="B641" s="58" t="s">
        <v>20</v>
      </c>
      <c r="C641" s="57"/>
      <c r="D641" s="57"/>
      <c r="E641" s="57"/>
      <c r="F641" s="57"/>
      <c r="G641" s="126"/>
      <c r="H641" s="68">
        <f>H640+H180</f>
        <v>6104271207.6472912</v>
      </c>
      <c r="I641" s="69"/>
      <c r="J641" s="69"/>
      <c r="K641" s="92"/>
      <c r="L641" s="69"/>
      <c r="M641" s="33"/>
      <c r="N641" s="27"/>
      <c r="O641" s="27"/>
      <c r="P641" s="27"/>
      <c r="Q641" s="27"/>
      <c r="R641" s="27"/>
    </row>
    <row r="642" spans="1:18" x14ac:dyDescent="0.25">
      <c r="A642" s="9"/>
      <c r="B642" s="11"/>
      <c r="C642" s="9"/>
      <c r="D642" s="8"/>
      <c r="E642" s="9"/>
      <c r="F642" s="9"/>
      <c r="G642" s="10"/>
      <c r="H642" s="10"/>
      <c r="I642" s="11"/>
      <c r="J642" s="9"/>
      <c r="K642" s="93"/>
      <c r="L642" s="132"/>
      <c r="M642" s="21"/>
    </row>
    <row r="643" spans="1:18" x14ac:dyDescent="0.25">
      <c r="A643" s="9"/>
      <c r="B643" s="11"/>
      <c r="C643" s="9"/>
      <c r="D643" s="8" t="s">
        <v>933</v>
      </c>
      <c r="E643" s="9"/>
      <c r="F643" s="9"/>
      <c r="G643" s="10"/>
      <c r="I643" s="3"/>
      <c r="J643" s="9"/>
      <c r="K643" s="93"/>
      <c r="L643" s="132"/>
      <c r="M643" s="21"/>
    </row>
    <row r="644" spans="1:18" x14ac:dyDescent="0.25">
      <c r="J644" s="14"/>
      <c r="K644" s="94"/>
      <c r="L644" s="20"/>
    </row>
    <row r="645" spans="1:18" x14ac:dyDescent="0.25">
      <c r="J645" s="14"/>
      <c r="K645" s="94"/>
      <c r="L645" s="20"/>
    </row>
    <row r="646" spans="1:18" x14ac:dyDescent="0.25">
      <c r="J646" s="14"/>
      <c r="K646" s="94"/>
      <c r="L646" s="20"/>
    </row>
    <row r="647" spans="1:18" x14ac:dyDescent="0.25">
      <c r="D647" s="22"/>
      <c r="J647" s="14"/>
      <c r="K647" s="94"/>
      <c r="L647" s="20"/>
    </row>
    <row r="648" spans="1:18" x14ac:dyDescent="0.25">
      <c r="J648" s="14"/>
      <c r="K648" s="94"/>
      <c r="L648" s="20"/>
    </row>
    <row r="649" spans="1:18" x14ac:dyDescent="0.25">
      <c r="J649" s="14"/>
      <c r="K649" s="94"/>
      <c r="L649" s="20"/>
    </row>
    <row r="650" spans="1:18" x14ac:dyDescent="0.25">
      <c r="J650" s="14"/>
      <c r="K650" s="94"/>
      <c r="L650" s="20"/>
    </row>
    <row r="651" spans="1:18" x14ac:dyDescent="0.25">
      <c r="J651" s="14"/>
      <c r="K651" s="94"/>
      <c r="L651" s="20"/>
    </row>
    <row r="652" spans="1:18" x14ac:dyDescent="0.25">
      <c r="J652" s="14"/>
      <c r="K652" s="94"/>
      <c r="L652" s="20"/>
    </row>
    <row r="653" spans="1:18" x14ac:dyDescent="0.25">
      <c r="J653" s="14"/>
      <c r="K653" s="94"/>
      <c r="L653" s="20"/>
    </row>
    <row r="654" spans="1:18" x14ac:dyDescent="0.25">
      <c r="J654" s="14"/>
      <c r="K654" s="94"/>
      <c r="L654" s="20"/>
    </row>
    <row r="655" spans="1:18" x14ac:dyDescent="0.25">
      <c r="J655" s="14"/>
      <c r="K655" s="94"/>
      <c r="L655" s="20"/>
    </row>
    <row r="656" spans="1:18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</sheetData>
  <sheetProtection formatCells="0" formatColumns="0" formatRows="0" insertColumns="0" insertRows="0" insertHyperlinks="0" deleteColumns="0" deleteRows="0" sort="0" autoFilter="0" pivotTables="0"/>
  <autoFilter ref="A2:L641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2019-11-06T11:25:41Z</dcterms:modified>
</cp:coreProperties>
</file>