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2019'!$A$2:$L$614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H509" i="7" l="1"/>
  <c r="I508" i="7" l="1"/>
  <c r="I507" i="7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I479" i="7"/>
  <c r="H479" i="7"/>
  <c r="I478" i="7"/>
  <c r="H478" i="7"/>
  <c r="I477" i="7"/>
  <c r="H477" i="7"/>
  <c r="I530" i="7" l="1"/>
  <c r="H531" i="7"/>
  <c r="I529" i="7"/>
  <c r="I476" i="7"/>
  <c r="H476" i="7"/>
  <c r="I475" i="7"/>
  <c r="H475" i="7"/>
  <c r="I474" i="7"/>
  <c r="H474" i="7"/>
  <c r="I473" i="7"/>
  <c r="H473" i="7"/>
  <c r="I528" i="7"/>
  <c r="I527" i="7" l="1"/>
  <c r="H179" i="7" l="1"/>
  <c r="J72" i="7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87" i="7"/>
  <c r="J188" i="7" s="1"/>
  <c r="K187" i="7"/>
  <c r="K188" i="7" s="1"/>
  <c r="L187" i="7"/>
  <c r="L188" i="7" s="1"/>
  <c r="J512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11" i="7" l="1"/>
  <c r="K189" i="7"/>
  <c r="I471" i="7"/>
  <c r="H471" i="7"/>
  <c r="I470" i="7" l="1"/>
  <c r="H470" i="7"/>
  <c r="I469" i="7" l="1"/>
  <c r="H469" i="7"/>
  <c r="I468" i="7" l="1"/>
  <c r="H468" i="7"/>
  <c r="H377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525" i="7" l="1"/>
  <c r="I467" i="7" l="1"/>
  <c r="H467" i="7"/>
  <c r="I466" i="7" l="1"/>
  <c r="H466" i="7"/>
  <c r="I524" i="7" l="1"/>
  <c r="I465" i="7"/>
  <c r="H465" i="7"/>
  <c r="H472" i="7"/>
  <c r="I464" i="7"/>
  <c r="H464" i="7"/>
  <c r="I463" i="7"/>
  <c r="H463" i="7"/>
  <c r="I462" i="7" l="1"/>
  <c r="H462" i="7"/>
  <c r="I461" i="7" l="1"/>
  <c r="H461" i="7"/>
  <c r="H140" i="7" l="1"/>
  <c r="H116" i="7"/>
  <c r="I526" i="7" l="1"/>
  <c r="I472" i="7"/>
  <c r="I460" i="7"/>
  <c r="H460" i="7"/>
  <c r="I459" i="7" l="1"/>
  <c r="H459" i="7"/>
  <c r="I458" i="7"/>
  <c r="H458" i="7"/>
  <c r="I457" i="7" l="1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95" i="7" l="1"/>
  <c r="I429" i="7" l="1"/>
  <c r="H429" i="7"/>
  <c r="I433" i="7"/>
  <c r="I432" i="7"/>
  <c r="H432" i="7"/>
  <c r="I431" i="7"/>
  <c r="H431" i="7"/>
  <c r="I430" i="7"/>
  <c r="H433" i="7"/>
  <c r="H430" i="7"/>
  <c r="I428" i="7" l="1"/>
  <c r="H428" i="7"/>
  <c r="I427" i="7"/>
  <c r="H427" i="7"/>
  <c r="I426" i="7"/>
  <c r="H426" i="7"/>
  <c r="I425" i="7"/>
  <c r="H425" i="7"/>
  <c r="I424" i="7" l="1"/>
  <c r="H424" i="7"/>
  <c r="I423" i="7" l="1"/>
  <c r="H423" i="7"/>
  <c r="H335" i="7"/>
  <c r="I422" i="7" l="1"/>
  <c r="H422" i="7"/>
  <c r="I523" i="7" l="1"/>
  <c r="I522" i="7" l="1"/>
  <c r="I421" i="7" l="1"/>
  <c r="H421" i="7"/>
  <c r="I420" i="7"/>
  <c r="H420" i="7"/>
  <c r="H94" i="7" l="1"/>
  <c r="I521" i="7" l="1"/>
  <c r="I419" i="7" l="1"/>
  <c r="H419" i="7"/>
  <c r="I418" i="7"/>
  <c r="H418" i="7"/>
  <c r="I417" i="7" l="1"/>
  <c r="H417" i="7"/>
  <c r="I416" i="7" l="1"/>
  <c r="H416" i="7"/>
  <c r="H415" i="7" l="1"/>
  <c r="H414" i="7"/>
  <c r="H413" i="7"/>
  <c r="I415" i="7"/>
  <c r="I414" i="7"/>
  <c r="I413" i="7"/>
  <c r="I412" i="7"/>
  <c r="H412" i="7"/>
  <c r="I411" i="7"/>
  <c r="H411" i="7"/>
  <c r="I410" i="7" l="1"/>
  <c r="H410" i="7"/>
  <c r="I409" i="7" l="1"/>
  <c r="H409" i="7"/>
  <c r="I408" i="7" l="1"/>
  <c r="H408" i="7"/>
  <c r="H92" i="7" l="1"/>
  <c r="H91" i="7"/>
  <c r="I519" i="7" l="1"/>
  <c r="H395" i="7" l="1"/>
  <c r="I407" i="7" l="1"/>
  <c r="H407" i="7"/>
  <c r="I406" i="7" l="1"/>
  <c r="H406" i="7"/>
  <c r="I520" i="7"/>
  <c r="I405" i="7"/>
  <c r="H405" i="7"/>
  <c r="I404" i="7"/>
  <c r="H404" i="7"/>
  <c r="I403" i="7"/>
  <c r="H403" i="7"/>
  <c r="I402" i="7"/>
  <c r="H402" i="7"/>
  <c r="I401" i="7"/>
  <c r="H401" i="7"/>
  <c r="H292" i="7" l="1"/>
  <c r="H293" i="7"/>
  <c r="H93" i="7"/>
  <c r="I236" i="7" l="1"/>
  <c r="I235" i="7"/>
  <c r="I234" i="7"/>
  <c r="I233" i="7"/>
  <c r="I232" i="7"/>
  <c r="I231" i="7"/>
  <c r="I230" i="7"/>
  <c r="I229" i="7"/>
  <c r="I228" i="7"/>
  <c r="I227" i="7"/>
  <c r="I226" i="7"/>
  <c r="I225" i="7"/>
  <c r="H291" i="7" l="1"/>
  <c r="H294" i="7"/>
  <c r="I400" i="7"/>
  <c r="H400" i="7"/>
  <c r="I399" i="7"/>
  <c r="H399" i="7"/>
  <c r="H90" i="7" l="1"/>
  <c r="H89" i="7"/>
  <c r="H88" i="7"/>
  <c r="H87" i="7"/>
  <c r="H86" i="7"/>
  <c r="H85" i="7"/>
  <c r="H84" i="7"/>
  <c r="H83" i="7"/>
  <c r="H183" i="7" l="1"/>
  <c r="H184" i="7"/>
  <c r="H185" i="7"/>
  <c r="H186" i="7"/>
  <c r="H187" i="7"/>
  <c r="H188" i="7"/>
  <c r="H189" i="7"/>
  <c r="H191" i="7"/>
  <c r="H192" i="7"/>
  <c r="H193" i="7"/>
  <c r="H194" i="7"/>
  <c r="H195" i="7"/>
  <c r="I398" i="7"/>
  <c r="H398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397" i="7" l="1"/>
  <c r="H396" i="7"/>
  <c r="H394" i="7"/>
  <c r="H393" i="7"/>
  <c r="I397" i="7"/>
  <c r="I396" i="7"/>
  <c r="I395" i="7"/>
  <c r="I394" i="7"/>
  <c r="I393" i="7"/>
  <c r="H392" i="7"/>
  <c r="H391" i="7"/>
  <c r="H390" i="7"/>
  <c r="H389" i="7"/>
  <c r="H388" i="7"/>
  <c r="I392" i="7"/>
  <c r="I391" i="7"/>
  <c r="I390" i="7"/>
  <c r="I389" i="7"/>
  <c r="I388" i="7"/>
  <c r="I387" i="7"/>
  <c r="H387" i="7"/>
  <c r="I386" i="7"/>
  <c r="H386" i="7"/>
  <c r="I385" i="7"/>
  <c r="H385" i="7"/>
  <c r="I384" i="7" l="1"/>
  <c r="H384" i="7"/>
  <c r="I383" i="7"/>
  <c r="H383" i="7"/>
  <c r="I382" i="7"/>
  <c r="H382" i="7"/>
  <c r="I381" i="7" l="1"/>
  <c r="H381" i="7"/>
  <c r="I380" i="7"/>
  <c r="H380" i="7"/>
  <c r="I379" i="7"/>
  <c r="H379" i="7"/>
  <c r="I378" i="7"/>
  <c r="H378" i="7"/>
  <c r="I377" i="7"/>
  <c r="I376" i="7"/>
  <c r="H376" i="7"/>
  <c r="I375" i="7"/>
  <c r="H375" i="7"/>
  <c r="I374" i="7"/>
  <c r="H374" i="7"/>
  <c r="I373" i="7" l="1"/>
  <c r="H373" i="7"/>
  <c r="I372" i="7"/>
  <c r="H372" i="7"/>
  <c r="I371" i="7" l="1"/>
  <c r="H371" i="7"/>
  <c r="I370" i="7"/>
  <c r="H370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9" i="7"/>
  <c r="H369" i="7"/>
  <c r="H71" i="7" l="1"/>
  <c r="H70" i="7"/>
  <c r="H69" i="7"/>
  <c r="H220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06" i="7"/>
  <c r="I367" i="7" l="1"/>
  <c r="H367" i="7"/>
  <c r="I366" i="7"/>
  <c r="H366" i="7"/>
  <c r="I368" i="7"/>
  <c r="I365" i="7"/>
  <c r="I364" i="7"/>
  <c r="I363" i="7"/>
  <c r="I362" i="7"/>
  <c r="I361" i="7"/>
  <c r="I360" i="7"/>
  <c r="I359" i="7"/>
  <c r="H358" i="7"/>
  <c r="H357" i="7"/>
  <c r="H356" i="7"/>
  <c r="H355" i="7"/>
  <c r="H368" i="7"/>
  <c r="H365" i="7"/>
  <c r="H364" i="7"/>
  <c r="H363" i="7"/>
  <c r="H362" i="7"/>
  <c r="H361" i="7"/>
  <c r="H360" i="7"/>
  <c r="H359" i="7"/>
  <c r="I358" i="7" l="1"/>
  <c r="I357" i="7"/>
  <c r="I356" i="7"/>
  <c r="I355" i="7"/>
  <c r="I354" i="7"/>
  <c r="I353" i="7"/>
  <c r="I352" i="7"/>
  <c r="I351" i="7"/>
  <c r="I350" i="7"/>
  <c r="I349" i="7" l="1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39" i="7" s="1"/>
  <c r="I187" i="7"/>
  <c r="I186" i="7"/>
  <c r="I185" i="7"/>
  <c r="I184" i="7"/>
  <c r="I183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18" i="7"/>
  <c r="I132" i="7"/>
  <c r="H64" i="7"/>
  <c r="H127" i="7" s="1"/>
  <c r="I64" i="7" l="1"/>
  <c r="I65" i="7" s="1"/>
  <c r="H196" i="7"/>
  <c r="H537" i="7"/>
  <c r="H538" i="7"/>
  <c r="D538" i="7"/>
  <c r="D586" i="7" s="1"/>
  <c r="F188" i="7"/>
  <c r="C183" i="7"/>
  <c r="C187" i="7" s="1"/>
  <c r="C188" i="7" s="1"/>
  <c r="F187" i="7"/>
  <c r="I539" i="7"/>
  <c r="E538" i="7"/>
  <c r="E539" i="7" s="1"/>
  <c r="F538" i="7"/>
  <c r="F539" i="7" s="1"/>
  <c r="B538" i="7"/>
  <c r="C538" i="7"/>
  <c r="B537" i="7"/>
  <c r="C537" i="7"/>
  <c r="D537" i="7"/>
  <c r="E537" i="7"/>
  <c r="F537" i="7"/>
  <c r="H612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17" i="7"/>
  <c r="I10" i="7"/>
  <c r="I6" i="7"/>
  <c r="I9" i="7"/>
  <c r="I12" i="7"/>
  <c r="I8" i="7"/>
  <c r="I11" i="7"/>
  <c r="I7" i="7"/>
  <c r="D584" i="7"/>
  <c r="D585" i="7"/>
  <c r="D582" i="7"/>
  <c r="D583" i="7"/>
  <c r="D580" i="7"/>
  <c r="D581" i="7"/>
  <c r="D579" i="7"/>
  <c r="D578" i="7"/>
  <c r="I516" i="7"/>
  <c r="I515" i="7"/>
  <c r="D564" i="7"/>
  <c r="D565" i="7"/>
  <c r="D556" i="7"/>
  <c r="D563" i="7"/>
  <c r="D562" i="7"/>
  <c r="D558" i="7"/>
  <c r="I511" i="7"/>
  <c r="I513" i="7"/>
  <c r="I514" i="7"/>
  <c r="I512" i="7"/>
  <c r="D557" i="7"/>
  <c r="H180" i="7" l="1"/>
  <c r="H613" i="7"/>
  <c r="H614" i="7" l="1"/>
</calcChain>
</file>

<file path=xl/comments1.xml><?xml version="1.0" encoding="utf-8"?>
<comments xmlns="http://schemas.openxmlformats.org/spreadsheetml/2006/main">
  <authors>
    <author>Автор</author>
  </authors>
  <commentList>
    <comment ref="B61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<sst xmlns="http://schemas.openxmlformats.org/spreadsheetml/2006/main" count="4160" uniqueCount="1050">
  <si>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</si>
  <si>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</si>
  <si>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</si>
  <si>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</si>
  <si>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</si>
  <si>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</si>
  <si>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</si>
  <si>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</si>
  <si>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</si>
  <si>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</si>
  <si>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</si>
  <si>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</si>
  <si>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</si>
  <si>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</si>
  <si>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</si>
  <si>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</si>
  <si>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</si>
  <si>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</si>
  <si>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</si>
  <si>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</si>
  <si>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</si>
  <si>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</si>
  <si>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</si>
  <si>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</si>
  <si>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</si>
  <si>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</si>
  <si>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</si>
  <si>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</si>
  <si>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</si>
  <si>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</si>
  <si>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</si>
  <si>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</si>
  <si>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</si>
  <si>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</si>
  <si>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</si>
  <si>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</si>
  <si>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</si>
  <si>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</si>
  <si>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</si>
  <si>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</si>
  <si>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</si>
  <si>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</si>
  <si>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</si>
  <si>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</si>
  <si>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</si>
  <si>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</si>
  <si>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</si>
  <si>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</si>
  <si>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</si>
  <si>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</si>
  <si>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</si>
  <si>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</si>
  <si>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</si>
  <si>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</si>
  <si>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</si>
  <si>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</si>
  <si>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</si>
  <si>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</si>
  <si>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</si>
  <si>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</si>
  <si>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</si>
  <si>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</si>
  <si>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</si>
  <si>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</si>
  <si>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</si>
  <si>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</si>
  <si>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</si>
  <si>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</si>
  <si>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</si>
  <si>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</si>
  <si>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</si>
  <si>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</si>
  <si>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</si>
  <si>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</si>
  <si>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</si>
  <si>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</si>
  <si>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</si>
  <si>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</si>
  <si>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</si>
  <si>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</si>
  <si>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</si>
  <si>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</si>
  <si>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</si>
  <si>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</si>
  <si>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</si>
  <si>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</si>
  <si>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</si>
  <si>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</si>
  <si>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</si>
  <si>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</si>
  <si>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</si>
  <si>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</si>
  <si>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</si>
  <si>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</si>
  <si>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</si>
  <si>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</si>
  <si>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</si>
  <si>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</si>
  <si>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</si>
  <si>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</si>
  <si>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</si>
  <si>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</si>
  <si>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</si>
  <si>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</si>
  <si>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</si>
  <si>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</si>
  <si>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</si>
  <si>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</si>
  <si>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</si>
  <si>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</si>
  <si>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</si>
  <si>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</si>
  <si>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</si>
  <si>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</si>
  <si>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</si>
  <si>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</si>
  <si>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</si>
  <si>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</si>
  <si>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</si>
  <si>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</si>
  <si>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</si>
  <si>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</si>
  <si>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</si>
  <si>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</si>
  <si>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</si>
  <si>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</si>
  <si>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</si>
  <si>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</si>
  <si>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</si>
  <si>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</si>
  <si>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</si>
  <si>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</si>
  <si>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</si>
  <si>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</si>
  <si>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</si>
  <si>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</si>
  <si>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</si>
  <si>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</si>
  <si>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</si>
  <si>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</si>
  <si>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</si>
  <si>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</si>
  <si>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</si>
  <si>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</si>
  <si>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</si>
  <si>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</si>
  <si>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</si>
  <si>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</si>
  <si>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</si>
  <si>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</si>
  <si>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</si>
  <si>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</si>
  <si>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</si>
  <si>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</si>
  <si>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</si>
  <si>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</si>
  <si>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</si>
  <si>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</si>
  <si>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</si>
  <si>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</si>
  <si>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</si>
  <si>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</si>
  <si>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</si>
  <si>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</si>
  <si>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</si>
  <si>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</si>
  <si>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</si>
  <si>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</si>
  <si>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</si>
  <si>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</si>
  <si>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</si>
  <si>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</si>
  <si>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</si>
  <si>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</si>
  <si>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</si>
  <si>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</si>
  <si>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</si>
  <si>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</si>
  <si>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</si>
  <si>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</si>
  <si>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</si>
  <si>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</si>
  <si>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</si>
  <si>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</si>
  <si>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</si>
  <si>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</si>
  <si>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</si>
  <si>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</si>
  <si>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</si>
  <si>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</si>
  <si>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</si>
  <si>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</si>
  <si>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</si>
  <si>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</si>
  <si>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</si>
  <si>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</si>
  <si>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</si>
  <si>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</si>
  <si>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</si>
  <si>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</si>
  <si>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</si>
  <si>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</si>
  <si>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</si>
  <si>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</si>
  <si>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</si>
  <si>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</si>
  <si>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</si>
  <si>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</si>
  <si>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</si>
  <si>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</si>
  <si>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</si>
  <si>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</si>
  <si>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</si>
  <si>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</si>
  <si>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</si>
  <si>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</si>
  <si>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</si>
  <si>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</si>
  <si>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</si>
  <si>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</si>
  <si>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</si>
  <si>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</si>
  <si>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</si>
  <si>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</si>
  <si>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</si>
  <si>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</si>
  <si>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</si>
  <si>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</si>
  <si>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</si>
  <si>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</si>
  <si>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</si>
  <si>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</si>
  <si>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</si>
  <si>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</si>
  <si>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</si>
  <si>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</si>
  <si>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</si>
  <si>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</si>
  <si>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</si>
  <si>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</si>
  <si>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</si>
  <si>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</si>
  <si>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</si>
  <si>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</si>
  <si>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</si>
  <si>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</si>
  <si>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</si>
  <si>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</si>
  <si>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</si>
  <si>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</si>
  <si>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</si>
  <si>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</si>
  <si>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</si>
  <si>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</si>
  <si>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</si>
  <si>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</si>
  <si>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</si>
  <si>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</si>
  <si>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</si>
  <si>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</si>
  <si>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</si>
  <si>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</si>
  <si>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</si>
  <si>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</si>
  <si>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</si>
  <si>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</si>
  <si>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</si>
  <si>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</si>
  <si>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</si>
  <si>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</si>
  <si>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</si>
  <si>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</si>
  <si>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</si>
  <si>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</si>
  <si>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</si>
  <si>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</si>
  <si>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</si>
  <si>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</si>
  <si>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</si>
  <si>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</si>
  <si>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</si>
  <si>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</si>
  <si>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</si>
  <si>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</si>
  <si>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</si>
  <si>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</si>
  <si>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</si>
  <si>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</si>
  <si>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</si>
  <si>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</si>
  <si>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</si>
  <si>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</si>
  <si>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</si>
  <si>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</si>
  <si>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</si>
  <si>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</si>
  <si>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</si>
  <si>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</si>
  <si>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</si>
  <si>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</si>
  <si>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</si>
  <si>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</si>
  <si>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</si>
  <si>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</si>
  <si>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</si>
  <si>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</si>
  <si>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</si>
  <si>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</si>
  <si>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</si>
  <si>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</si>
  <si>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</si>
  <si>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</si>
  <si>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</si>
  <si>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</si>
  <si>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</si>
  <si>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</si>
  <si>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</si>
  <si>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</si>
  <si>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</si>
  <si>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</si>
  <si>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</si>
  <si>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</si>
  <si>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</si>
  <si>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</si>
  <si>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</si>
  <si>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</si>
  <si>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</si>
  <si>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</si>
  <si>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</si>
  <si>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</si>
  <si>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</si>
  <si>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</si>
  <si>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</si>
  <si>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</si>
  <si>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</si>
  <si>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</si>
  <si>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</si>
  <si>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</si>
  <si>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</si>
  <si>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</si>
  <si>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</si>
  <si>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</si>
  <si>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</si>
  <si>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</si>
  <si>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</si>
  <si>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</si>
  <si>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</si>
  <si>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</si>
  <si>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</si>
  <si>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</si>
  <si>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</si>
  <si>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</si>
  <si>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</si>
  <si>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</si>
  <si>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</si>
  <si>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</si>
  <si>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</si>
  <si>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</si>
  <si>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</si>
  <si>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</si>
  <si>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</si>
  <si>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</si>
  <si>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</si>
  <si>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</si>
  <si>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</si>
  <si>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</si>
  <si>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</si>
  <si>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</si>
  <si>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</si>
  <si>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</si>
  <si>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</si>
  <si>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</si>
  <si>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</si>
  <si>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</si>
  <si>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</si>
  <si>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</si>
  <si>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</si>
  <si>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</si>
  <si>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</si>
  <si>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</si>
  <si>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</si>
  <si>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</si>
  <si>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</si>
  <si>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</si>
  <si>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</si>
  <si>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</si>
  <si>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</si>
  <si>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</si>
  <si>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</si>
  <si>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</si>
  <si>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</si>
  <si>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</si>
  <si>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</si>
  <si>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</si>
  <si>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</si>
  <si>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</si>
  <si>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</si>
  <si>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</si>
  <si>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</si>
  <si>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</si>
  <si>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</si>
  <si>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</si>
  <si>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</si>
  <si>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</si>
  <si>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</si>
  <si>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</si>
  <si>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</si>
  <si>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</si>
  <si>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</si>
  <si>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</si>
  <si>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</si>
  <si>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</si>
  <si>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</si>
  <si>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</si>
  <si>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</si>
  <si>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</si>
  <si>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</si>
  <si>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</si>
  <si>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</si>
  <si>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</si>
  <si>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</si>
  <si>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</si>
  <si>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</si>
  <si>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</si>
  <si>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</si>
  <si>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</si>
  <si>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</si>
  <si>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</si>
  <si>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</si>
  <si>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</si>
  <si>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</si>
  <si>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</si>
  <si>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</si>
  <si>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</si>
  <si>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</si>
  <si>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</si>
  <si>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</si>
  <si>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</si>
  <si>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</si>
  <si>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</si>
  <si>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</si>
  <si>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</si>
  <si>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</si>
  <si>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</si>
  <si>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</si>
  <si>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</si>
  <si>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</si>
  <si>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</si>
  <si>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</si>
  <si>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</si>
  <si>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</si>
  <si>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</si>
  <si>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</si>
  <si>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</si>
  <si>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</si>
  <si>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</si>
  <si>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</si>
  <si>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</si>
  <si>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</si>
  <si>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</si>
  <si>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</si>
  <si>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</si>
  <si>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</si>
  <si>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</si>
  <si>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</si>
  <si>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</si>
  <si>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</si>
  <si>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</si>
  <si>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</si>
  <si>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</si>
  <si>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</si>
  <si>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</si>
  <si>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</si>
  <si>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</si>
  <si>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</si>
  <si>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</si>
  <si>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</si>
  <si>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</si>
  <si>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</si>
  <si>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</si>
  <si>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</si>
  <si>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</si>
  <si>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</si>
  <si>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</si>
  <si>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</si>
  <si>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</si>
  <si>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</si>
  <si>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</si>
  <si>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</si>
  <si>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</si>
  <si>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</si>
  <si>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</si>
  <si>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</si>
  <si>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</si>
  <si>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</si>
  <si>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</si>
  <si>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</si>
  <si>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</si>
  <si>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</si>
  <si>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</si>
  <si>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</si>
  <si>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</si>
  <si>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</si>
  <si>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</si>
  <si>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</si>
  <si>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</si>
  <si>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</si>
  <si>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</si>
  <si>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</si>
  <si>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</si>
  <si>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</si>
  <si>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</si>
  <si>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</si>
  <si>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</si>
  <si>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</si>
  <si>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</si>
  <si>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</si>
  <si>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</si>
  <si>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</si>
  <si>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</si>
  <si>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</si>
  <si>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</si>
  <si>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</si>
  <si>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</si>
  <si>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</si>
  <si>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</si>
  <si>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</si>
  <si>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</si>
  <si>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</si>
  <si>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</si>
  <si>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</si>
  <si>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</si>
  <si>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</si>
  <si>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</si>
  <si>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</si>
  <si>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</si>
  <si>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</si>
  <si>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</si>
  <si>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</si>
  <si>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</si>
  <si>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</si>
  <si>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</si>
  <si>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</si>
  <si>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</si>
  <si>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</si>
  <si>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</si>
  <si>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</si>
  <si>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</si>
  <si>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</si>
  <si>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</si>
  <si>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</si>
  <si>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</si>
  <si>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</si>
  <si>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</si>
  <si>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</si>
  <si>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</si>
  <si>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</si>
  <si>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</si>
  <si>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</si>
  <si>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</si>
  <si>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</si>
  <si>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</si>
  <si>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</si>
  <si>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</si>
  <si>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</si>
  <si>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</si>
  <si>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</si>
  <si>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</si>
  <si>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</si>
  <si>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</si>
  <si>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</si>
  <si>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</si>
  <si>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</si>
  <si>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</si>
  <si>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</si>
  <si>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</si>
  <si>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</si>
  <si>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</si>
  <si>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</si>
  <si>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</si>
  <si>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</si>
  <si>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</si>
  <si>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</si>
  <si>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</si>
  <si>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</si>
  <si>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</si>
  <si>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</si>
  <si>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</si>
  <si>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</si>
  <si>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</si>
  <si>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</si>
  <si>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</si>
  <si>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</si>
  <si>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</si>
  <si>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</si>
  <si>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</si>
  <si>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</si>
  <si>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</si>
  <si>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</si>
  <si>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</si>
  <si>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</si>
  <si>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</si>
  <si>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</si>
  <si>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</si>
  <si>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</si>
  <si>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</si>
  <si>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</si>
  <si>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</si>
  <si>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</si>
  <si>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</si>
  <si>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</si>
  <si>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</si>
  <si>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</si>
  <si>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</si>
  <si>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</si>
  <si>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</si>
  <si>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</si>
  <si>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</si>
  <si>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</si>
  <si>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</si>
  <si>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</si>
  <si>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</si>
  <si>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</si>
  <si>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</si>
  <si>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</si>
  <si>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</si>
  <si>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</si>
  <si>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</si>
  <si>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</si>
  <si>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</si>
  <si>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</si>
  <si>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</si>
  <si>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</si>
  <si>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</si>
  <si>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</si>
  <si>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</si>
  <si>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</si>
  <si>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</si>
  <si>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</si>
  <si>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</si>
  <si>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</si>
  <si>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</si>
  <si>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</si>
  <si>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</si>
  <si>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</si>
  <si>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</si>
  <si>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</si>
  <si>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</si>
  <si>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</si>
  <si>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</si>
  <si>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</si>
  <si>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</si>
  <si>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</si>
  <si>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</si>
  <si>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</si>
  <si>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</si>
  <si>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</si>
  <si>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</si>
  <si>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</si>
  <si>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</si>
  <si>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</si>
  <si>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</si>
  <si>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</si>
  <si>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</si>
  <si>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</si>
  <si>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</si>
  <si>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</si>
  <si>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</si>
  <si>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</si>
  <si>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</si>
  <si>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</si>
  <si>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</si>
  <si>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</si>
  <si>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</si>
  <si>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</si>
  <si>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</si>
  <si>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</si>
  <si>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</si>
  <si>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</si>
  <si>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</si>
  <si>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</si>
  <si>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</si>
  <si>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</si>
  <si>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</si>
  <si>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</si>
  <si>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</si>
  <si>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</si>
  <si>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</si>
  <si>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</si>
  <si>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</si>
  <si>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</si>
  <si>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</si>
  <si>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</si>
  <si>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</si>
  <si>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</si>
  <si>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</si>
  <si>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</si>
  <si>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</si>
  <si>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</si>
  <si>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</si>
  <si>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</si>
  <si>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</si>
  <si>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</si>
  <si>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</si>
  <si>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</si>
  <si>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</si>
  <si>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</si>
  <si>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</si>
  <si>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</si>
  <si>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</si>
  <si>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</si>
  <si>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</si>
  <si>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</si>
  <si>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</si>
  <si>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</si>
  <si>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</si>
  <si>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</si>
  <si>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</si>
  <si>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</si>
  <si>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</si>
  <si>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</si>
  <si>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</si>
  <si>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</si>
  <si>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</si>
  <si>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</si>
  <si>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</si>
  <si>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</si>
  <si>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</si>
  <si>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</si>
  <si>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</si>
  <si>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</si>
  <si>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</si>
  <si>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</si>
  <si>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</si>
  <si>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</si>
  <si>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</si>
  <si>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</si>
  <si>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</si>
  <si>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</si>
  <si>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</si>
  <si>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</si>
  <si>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</si>
  <si>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</si>
  <si>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</si>
  <si>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</si>
  <si>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</si>
  <si>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</si>
  <si>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</si>
  <si>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</si>
  <si>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</si>
  <si>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</si>
  <si>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</si>
  <si>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</si>
  <si>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</si>
  <si>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</si>
  <si>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</si>
  <si>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</si>
  <si>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</si>
  <si>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</si>
  <si>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</si>
  <si>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</si>
  <si>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</si>
  <si>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</si>
  <si>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</si>
  <si>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</si>
  <si>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</si>
  <si>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</si>
  <si>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</si>
  <si>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</si>
  <si>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</si>
  <si>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</si>
  <si>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</si>
  <si>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</si>
  <si>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</si>
  <si>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</si>
  <si>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</si>
  <si>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</si>
  <si>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</si>
  <si>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</si>
  <si>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</si>
  <si>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</si>
  <si>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</si>
  <si>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</si>
  <si>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</si>
  <si>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</si>
  <si>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</si>
  <si>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</si>
  <si>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</si>
  <si>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</si>
  <si>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</si>
  <si>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</si>
  <si>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</si>
  <si>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</si>
  <si>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</si>
  <si>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</si>
  <si>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</si>
  <si>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</si>
  <si>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</si>
  <si>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</si>
  <si>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</si>
  <si>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</si>
  <si>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</si>
  <si>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</si>
  <si>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</si>
  <si>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</si>
  <si>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</si>
  <si>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</si>
  <si>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</si>
  <si>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</si>
  <si>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</si>
  <si>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</si>
  <si>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</si>
  <si>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</si>
  <si>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</si>
  <si>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</si>
  <si>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</si>
  <si>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</si>
  <si>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</si>
  <si>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</si>
  <si>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</si>
  <si>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</si>
  <si>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</si>
  <si>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</si>
  <si>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</si>
  <si>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</si>
  <si>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</si>
  <si>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</si>
  <si>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</si>
  <si>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</si>
  <si>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</si>
  <si>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</si>
  <si>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</si>
  <si>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</si>
  <si>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</si>
  <si>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</si>
  <si>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</si>
  <si>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</si>
  <si>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</si>
  <si>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</si>
  <si>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</si>
  <si>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</si>
  <si>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</si>
  <si>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</si>
  <si>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</si>
  <si>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</si>
  <si>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</si>
  <si>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</si>
  <si>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</si>
  <si>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</si>
  <si>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</si>
  <si>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</si>
  <si>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</si>
  <si>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</si>
  <si>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</si>
  <si>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</si>
  <si>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</si>
  <si>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Настенный пеленальный стол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</si>
  <si>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</si>
  <si>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</si>
  <si>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</si>
  <si>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</si>
  <si>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</si>
  <si>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</si>
  <si>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</si>
  <si>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</si>
  <si>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</si>
  <si>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</si>
  <si>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</si>
  <si>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</si>
  <si>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</si>
  <si>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</si>
  <si>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</si>
  <si>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</si>
  <si>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</si>
  <si>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</si>
  <si>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</si>
  <si>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</si>
  <si>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</si>
  <si>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</si>
  <si>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</si>
  <si>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</si>
  <si>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</si>
  <si>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</si>
  <si>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</si>
  <si>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</si>
  <si>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</si>
  <si>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</si>
  <si>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</si>
  <si>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</si>
  <si>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</si>
  <si>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</si>
  <si>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</si>
  <si>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</si>
  <si>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</si>
  <si>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</si>
  <si>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</si>
  <si>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</si>
  <si>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</si>
  <si>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</si>
  <si>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</si>
  <si>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</si>
  <si>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</si>
  <si>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</si>
  <si>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</si>
  <si>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</si>
  <si>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</si>
  <si>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</si>
  <si>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</si>
  <si>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</si>
  <si>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</si>
  <si>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</si>
  <si>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</si>
  <si>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</si>
  <si>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СЗ 337 от 03.10.2019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</si>
  <si>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</si>
  <si>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</si>
  <si>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</si>
  <si>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</si>
  <si>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</si>
  <si>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</si>
  <si>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</si>
  <si>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</si>
  <si>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</si>
  <si>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</si>
  <si>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</si>
  <si>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</si>
  <si>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</si>
  <si>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</si>
  <si>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</si>
  <si>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</si>
  <si>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</si>
  <si>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</si>
  <si>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</si>
  <si>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</si>
  <si>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</si>
  <si>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</si>
  <si>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</si>
  <si>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</si>
  <si>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</si>
  <si>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</si>
  <si>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</si>
  <si>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</si>
  <si>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</si>
  <si>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</si>
  <si>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</si>
  <si>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</si>
  <si>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</si>
  <si>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</si>
  <si>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</si>
  <si>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</si>
  <si>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</si>
  <si>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</si>
  <si>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</si>
  <si>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</si>
  <si>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</si>
  <si>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</si>
  <si>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</si>
  <si>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</si>
  <si>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</si>
  <si>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</si>
  <si>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</si>
  <si>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</si>
  <si>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</si>
  <si>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</si>
  <si>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</si>
  <si>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</si>
  <si>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</si>
  <si>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</si>
  <si>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</si>
  <si>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</si>
  <si>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</si>
  <si>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</si>
  <si>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</si>
  <si>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</si>
  <si>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</si>
  <si>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</si>
  <si>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</si>
  <si>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</si>
  <si>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</si>
  <si>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</si>
  <si>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</si>
  <si>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</si>
  <si>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</si>
  <si>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</si>
  <si>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</si>
  <si>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</si>
  <si>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</si>
  <si>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</si>
  <si>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</si>
  <si>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</si>
  <si>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</si>
  <si>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</si>
  <si>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</si>
  <si>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</si>
  <si>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</si>
  <si>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</si>
  <si>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</si>
  <si>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</si>
  <si>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</si>
  <si>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</si>
  <si>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</si>
  <si>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</si>
  <si>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</si>
  <si>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</si>
  <si>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</si>
  <si>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</si>
  <si>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</si>
  <si>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</si>
  <si>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</si>
  <si>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</si>
  <si>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</si>
  <si>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</si>
  <si>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</si>
  <si>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</si>
  <si>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</si>
  <si>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</si>
  <si>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</si>
  <si>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</si>
  <si>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</si>
  <si>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</si>
  <si>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</si>
  <si>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</si>
  <si>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</si>
  <si>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</si>
  <si>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</si>
  <si>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</si>
  <si>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</si>
  <si>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</si>
  <si>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 xml:space="preserve">Регулятор и адаптоген широкого спектра действия  </t>
  </si>
  <si>
    <t>(упаковка по 1мл)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</si>
  <si>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</si>
  <si>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</si>
  <si>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</si>
  <si>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</si>
  <si>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</si>
  <si>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</si>
  <si>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</si>
  <si>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</si>
  <si>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</si>
  <si>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</si>
  <si>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</si>
  <si>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Сз 385 от 24.10.2019г.</t>
  </si>
  <si>
    <t>37785,7</t>
  </si>
  <si>
    <t>33476</t>
  </si>
  <si>
    <t>27721</t>
  </si>
  <si>
    <t>10274,5</t>
  </si>
  <si>
    <t>4754,47</t>
  </si>
  <si>
    <t>5017,75</t>
  </si>
  <si>
    <t>8053,5</t>
  </si>
  <si>
    <t>4652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</si>
</sst>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</numFmts>
  <fonts count="5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8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50"/>
  <sheetViews>
    <sheetView tabSelected="1" zoomScale="84" zoomScaleNormal="84" zoomScaleSheetLayoutView="55" workbookViewId="0">
      <selection activeCell="H612" sqref="H612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21.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80" t="s">
        <v>293</v>
      </c>
      <c r="C4" s="281"/>
      <c r="D4" s="282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$I$188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$I$188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$I$188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860</v>
      </c>
      <c r="C95" s="70" t="s">
        <v>861</v>
      </c>
      <c r="D95" s="110" t="s">
        <v>862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910</v>
      </c>
      <c r="L95" s="35" t="s">
        <v>931</v>
      </c>
      <c r="M95" s="138"/>
    </row>
    <row r="96" spans="1:13" s="137" customFormat="1" ht="33" hidden="1" customHeight="1" x14ac:dyDescent="0.25">
      <c r="A96" s="136">
        <v>91</v>
      </c>
      <c r="B96" s="142" t="s">
        <v>904</v>
      </c>
      <c r="C96" s="265" t="s">
        <v>905</v>
      </c>
      <c r="D96" s="162" t="s">
        <v>906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897</v>
      </c>
      <c r="L96" s="136" t="s">
        <v>992</v>
      </c>
      <c r="M96" s="138"/>
    </row>
    <row r="97" spans="1:13" s="137" customFormat="1" ht="33" hidden="1" customHeight="1" x14ac:dyDescent="0.25">
      <c r="A97" s="136">
        <v>92</v>
      </c>
      <c r="B97" s="142" t="s">
        <v>940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897</v>
      </c>
      <c r="L97" s="35" t="s">
        <v>959</v>
      </c>
      <c r="M97" s="138"/>
    </row>
    <row r="98" spans="1:13" s="137" customFormat="1" ht="33" hidden="1" customHeight="1" x14ac:dyDescent="0.25">
      <c r="A98" s="136">
        <v>93</v>
      </c>
      <c r="B98" s="142" t="s">
        <v>941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897</v>
      </c>
      <c r="L98" s="35" t="s">
        <v>959</v>
      </c>
      <c r="M98" s="138"/>
    </row>
    <row r="99" spans="1:13" s="137" customFormat="1" ht="33" hidden="1" customHeight="1" x14ac:dyDescent="0.25">
      <c r="A99" s="136">
        <v>94</v>
      </c>
      <c r="B99" s="142" t="s">
        <v>942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897</v>
      </c>
      <c r="L99" s="35" t="s">
        <v>959</v>
      </c>
      <c r="M99" s="138"/>
    </row>
    <row r="100" spans="1:13" s="137" customFormat="1" ht="33" hidden="1" customHeight="1" x14ac:dyDescent="0.25">
      <c r="A100" s="136">
        <v>95</v>
      </c>
      <c r="B100" s="142" t="s">
        <v>943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897</v>
      </c>
      <c r="L100" s="35" t="s">
        <v>959</v>
      </c>
      <c r="M100" s="138"/>
    </row>
    <row r="101" spans="1:13" s="137" customFormat="1" ht="33" hidden="1" customHeight="1" x14ac:dyDescent="0.25">
      <c r="A101" s="136">
        <v>96</v>
      </c>
      <c r="B101" s="142" t="s">
        <v>944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897</v>
      </c>
      <c r="L101" s="35" t="s">
        <v>959</v>
      </c>
      <c r="M101" s="138"/>
    </row>
    <row r="102" spans="1:13" s="137" customFormat="1" ht="33" hidden="1" customHeight="1" x14ac:dyDescent="0.25">
      <c r="A102" s="136">
        <v>97</v>
      </c>
      <c r="B102" s="142" t="s">
        <v>945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897</v>
      </c>
      <c r="L102" s="35" t="s">
        <v>959</v>
      </c>
      <c r="M102" s="138"/>
    </row>
    <row r="103" spans="1:13" s="137" customFormat="1" ht="33" hidden="1" customHeight="1" x14ac:dyDescent="0.25">
      <c r="A103" s="136">
        <v>98</v>
      </c>
      <c r="B103" s="142" t="s">
        <v>946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897</v>
      </c>
      <c r="L103" s="35" t="s">
        <v>959</v>
      </c>
      <c r="M103" s="138"/>
    </row>
    <row r="104" spans="1:13" s="137" customFormat="1" ht="33" hidden="1" customHeight="1" x14ac:dyDescent="0.25">
      <c r="A104" s="136">
        <v>99</v>
      </c>
      <c r="B104" s="142" t="s">
        <v>947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897</v>
      </c>
      <c r="L104" s="35" t="s">
        <v>959</v>
      </c>
      <c r="M104" s="138"/>
    </row>
    <row r="105" spans="1:13" s="137" customFormat="1" ht="33" hidden="1" customHeight="1" x14ac:dyDescent="0.25">
      <c r="A105" s="136">
        <v>100</v>
      </c>
      <c r="B105" s="142" t="s">
        <v>948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897</v>
      </c>
      <c r="L105" s="35" t="s">
        <v>959</v>
      </c>
      <c r="M105" s="138"/>
    </row>
    <row r="106" spans="1:13" s="137" customFormat="1" ht="33" hidden="1" customHeight="1" x14ac:dyDescent="0.25">
      <c r="A106" s="136">
        <v>101</v>
      </c>
      <c r="B106" s="142" t="s">
        <v>949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897</v>
      </c>
      <c r="L106" s="35" t="s">
        <v>959</v>
      </c>
      <c r="M106" s="138"/>
    </row>
    <row r="107" spans="1:13" s="137" customFormat="1" ht="33" hidden="1" customHeight="1" x14ac:dyDescent="0.25">
      <c r="A107" s="136">
        <v>102</v>
      </c>
      <c r="B107" s="142" t="s">
        <v>950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897</v>
      </c>
      <c r="L107" s="35" t="s">
        <v>959</v>
      </c>
      <c r="M107" s="138"/>
    </row>
    <row r="108" spans="1:13" s="137" customFormat="1" ht="33" hidden="1" customHeight="1" x14ac:dyDescent="0.25">
      <c r="A108" s="136">
        <v>103</v>
      </c>
      <c r="B108" s="142" t="s">
        <v>951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897</v>
      </c>
      <c r="L108" s="35" t="s">
        <v>959</v>
      </c>
      <c r="M108" s="138"/>
    </row>
    <row r="109" spans="1:13" s="137" customFormat="1" ht="33" hidden="1" customHeight="1" x14ac:dyDescent="0.25">
      <c r="A109" s="136">
        <v>104</v>
      </c>
      <c r="B109" s="142" t="s">
        <v>952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897</v>
      </c>
      <c r="L109" s="35" t="s">
        <v>959</v>
      </c>
      <c r="M109" s="138"/>
    </row>
    <row r="110" spans="1:13" s="137" customFormat="1" ht="33" hidden="1" customHeight="1" x14ac:dyDescent="0.25">
      <c r="A110" s="136">
        <v>105</v>
      </c>
      <c r="B110" s="142" t="s">
        <v>953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897</v>
      </c>
      <c r="L110" s="35" t="s">
        <v>959</v>
      </c>
      <c r="M110" s="138"/>
    </row>
    <row r="111" spans="1:13" s="137" customFormat="1" ht="33" hidden="1" customHeight="1" x14ac:dyDescent="0.25">
      <c r="A111" s="136">
        <v>106</v>
      </c>
      <c r="B111" s="142" t="s">
        <v>954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897</v>
      </c>
      <c r="L111" s="35" t="s">
        <v>959</v>
      </c>
      <c r="M111" s="138"/>
    </row>
    <row r="112" spans="1:13" s="137" customFormat="1" ht="33" hidden="1" customHeight="1" x14ac:dyDescent="0.25">
      <c r="A112" s="136">
        <v>107</v>
      </c>
      <c r="B112" s="142" t="s">
        <v>955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897</v>
      </c>
      <c r="L112" s="35" t="s">
        <v>959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897</v>
      </c>
      <c r="L113" s="35" t="s">
        <v>959</v>
      </c>
      <c r="M113" s="138"/>
    </row>
    <row r="114" spans="1:18" s="137" customFormat="1" ht="33" hidden="1" customHeight="1" x14ac:dyDescent="0.25">
      <c r="A114" s="136">
        <v>109</v>
      </c>
      <c r="B114" s="142" t="s">
        <v>956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897</v>
      </c>
      <c r="L114" s="35" t="s">
        <v>959</v>
      </c>
      <c r="M114" s="138"/>
    </row>
    <row r="115" spans="1:18" s="137" customFormat="1" ht="33" hidden="1" customHeight="1" x14ac:dyDescent="0.25">
      <c r="A115" s="136">
        <v>110</v>
      </c>
      <c r="B115" s="142" t="s">
        <v>957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897</v>
      </c>
      <c r="L115" s="35" t="s">
        <v>959</v>
      </c>
      <c r="M115" s="138"/>
    </row>
    <row r="116" spans="1:18" s="137" customFormat="1" ht="33" hidden="1" customHeight="1" x14ac:dyDescent="0.25">
      <c r="A116" s="136">
        <v>111</v>
      </c>
      <c r="B116" s="142" t="s">
        <v>958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897</v>
      </c>
      <c r="L116" s="35" t="s">
        <v>959</v>
      </c>
      <c r="M116" s="138"/>
    </row>
    <row r="117" spans="1:18" s="137" customFormat="1" ht="33" hidden="1" customHeight="1" x14ac:dyDescent="0.25">
      <c r="A117" s="136">
        <v>112</v>
      </c>
      <c r="B117" s="181" t="s">
        <v>978</v>
      </c>
      <c r="C117" s="70" t="s">
        <v>989</v>
      </c>
      <c r="D117" s="162" t="s">
        <v>783</v>
      </c>
      <c r="E117" s="271">
        <v>200</v>
      </c>
      <c r="F117" s="142" t="str">
        <f t="shared" ref="F117:F126" si="6">$F$462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987</v>
      </c>
      <c r="M117" s="138"/>
    </row>
    <row r="118" spans="1:18" s="137" customFormat="1" ht="33" hidden="1" customHeight="1" x14ac:dyDescent="0.2">
      <c r="A118" s="136">
        <v>113</v>
      </c>
      <c r="B118" s="273" t="s">
        <v>979</v>
      </c>
      <c r="C118" s="70" t="s">
        <v>989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987</v>
      </c>
      <c r="M118" s="138"/>
    </row>
    <row r="119" spans="1:18" s="137" customFormat="1" ht="33" hidden="1" customHeight="1" x14ac:dyDescent="0.25">
      <c r="A119" s="136">
        <v>114</v>
      </c>
      <c r="B119" s="181" t="s">
        <v>980</v>
      </c>
      <c r="C119" s="70" t="s">
        <v>989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987</v>
      </c>
      <c r="M119" s="138"/>
    </row>
    <row r="120" spans="1:18" s="137" customFormat="1" ht="33" hidden="1" customHeight="1" x14ac:dyDescent="0.25">
      <c r="A120" s="136">
        <v>115</v>
      </c>
      <c r="B120" s="181" t="s">
        <v>981</v>
      </c>
      <c r="C120" s="70" t="s">
        <v>989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987</v>
      </c>
      <c r="M120" s="138"/>
    </row>
    <row r="121" spans="1:18" s="137" customFormat="1" ht="33" hidden="1" customHeight="1" x14ac:dyDescent="0.25">
      <c r="A121" s="136">
        <v>116</v>
      </c>
      <c r="B121" s="181" t="s">
        <v>982</v>
      </c>
      <c r="C121" s="70" t="s">
        <v>989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987</v>
      </c>
      <c r="M121" s="138"/>
    </row>
    <row r="122" spans="1:18" s="137" customFormat="1" ht="33" hidden="1" customHeight="1" x14ac:dyDescent="0.25">
      <c r="A122" s="136">
        <v>117</v>
      </c>
      <c r="B122" s="181" t="s">
        <v>983</v>
      </c>
      <c r="C122" s="70" t="s">
        <v>989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987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989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987</v>
      </c>
      <c r="M123" s="138"/>
    </row>
    <row r="124" spans="1:18" s="137" customFormat="1" ht="33" hidden="1" customHeight="1" x14ac:dyDescent="0.25">
      <c r="A124" s="136">
        <v>119</v>
      </c>
      <c r="B124" s="181" t="s">
        <v>984</v>
      </c>
      <c r="C124" s="70" t="s">
        <v>989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987</v>
      </c>
      <c r="M124" s="138"/>
    </row>
    <row r="125" spans="1:18" s="137" customFormat="1" ht="33" hidden="1" customHeight="1" x14ac:dyDescent="0.25">
      <c r="A125" s="136">
        <v>120</v>
      </c>
      <c r="B125" s="181" t="s">
        <v>985</v>
      </c>
      <c r="C125" s="70" t="s">
        <v>989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987</v>
      </c>
      <c r="M125" s="138"/>
    </row>
    <row r="126" spans="1:18" s="137" customFormat="1" ht="33" hidden="1" customHeight="1" x14ac:dyDescent="0.25">
      <c r="A126" s="136">
        <v>121</v>
      </c>
      <c r="B126" s="181" t="s">
        <v>986</v>
      </c>
      <c r="C126" s="70" t="s">
        <v>989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987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$I$188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907</v>
      </c>
      <c r="C137" s="70" t="s">
        <v>908</v>
      </c>
      <c r="D137" s="155" t="s">
        <v>909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910</v>
      </c>
      <c r="L137" s="136" t="s">
        <v>992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965</v>
      </c>
      <c r="C138" s="70" t="s">
        <v>964</v>
      </c>
      <c r="D138" s="155" t="s">
        <v>909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910</v>
      </c>
      <c r="L138" s="136" t="s">
        <v>966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990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910</v>
      </c>
      <c r="L139" s="136" t="s">
        <v>991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$I$538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$I$538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889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890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974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910</v>
      </c>
      <c r="L175" s="149" t="s">
        <v>977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976</v>
      </c>
      <c r="C176" s="143" t="s">
        <v>975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910</v>
      </c>
      <c r="L176" s="149" t="s">
        <v>977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922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897</v>
      </c>
      <c r="L177" s="149" t="s">
        <v>923</v>
      </c>
      <c r="M177" s="138"/>
      <c r="N177" s="137"/>
      <c r="O177" s="137"/>
      <c r="P177" s="137"/>
      <c r="Q177" s="137"/>
      <c r="R177" s="137"/>
    </row>
    <row r="178" spans="1:18" s="2" customFormat="1" ht="72.75" hidden="1" customHeight="1" x14ac:dyDescent="0.25">
      <c r="A178" s="193">
        <v>37</v>
      </c>
      <c r="B178" s="241" t="s">
        <v>932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897</v>
      </c>
      <c r="L178" s="149" t="s">
        <v>936</v>
      </c>
      <c r="M178" s="138"/>
      <c r="N178" s="137"/>
      <c r="O178" s="137"/>
      <c r="P178" s="137"/>
      <c r="Q178" s="137"/>
      <c r="R178" s="137"/>
    </row>
    <row r="179" spans="1:18" s="2" customFormat="1" ht="21" hidden="1" customHeight="1" x14ac:dyDescent="0.25">
      <c r="A179" s="43"/>
      <c r="B179" s="58" t="s">
        <v>18</v>
      </c>
      <c r="C179" s="38"/>
      <c r="D179" s="38"/>
      <c r="E179" s="38"/>
      <c r="F179" s="38"/>
      <c r="G179" s="48"/>
      <c r="H179" s="47">
        <f>SUM(H142:H178)</f>
        <v>2828957446.9200001</v>
      </c>
      <c r="I179" s="43"/>
      <c r="J179" s="62"/>
      <c r="K179" s="85"/>
      <c r="L179" s="63"/>
      <c r="M179" s="30"/>
      <c r="N179" s="16"/>
      <c r="O179" s="16"/>
      <c r="P179" s="16"/>
      <c r="Q179" s="16"/>
      <c r="R179" s="16"/>
    </row>
    <row r="180" spans="1:18" s="2" customFormat="1" ht="20.25" hidden="1" customHeight="1" x14ac:dyDescent="0.25">
      <c r="A180" s="43"/>
      <c r="B180" s="58" t="s">
        <v>23</v>
      </c>
      <c r="C180" s="64"/>
      <c r="D180" s="64"/>
      <c r="E180" s="64"/>
      <c r="F180" s="64"/>
      <c r="G180" s="120"/>
      <c r="H180" s="65">
        <f>H179+H140+H127</f>
        <v>3169430570.4876003</v>
      </c>
      <c r="I180" s="66"/>
      <c r="J180" s="61"/>
      <c r="K180" s="87"/>
      <c r="L180" s="63"/>
      <c r="M180" s="30"/>
      <c r="N180" s="16"/>
      <c r="O180" s="16"/>
      <c r="P180" s="16"/>
      <c r="Q180" s="16"/>
      <c r="R180" s="16"/>
    </row>
    <row r="181" spans="1:18" s="2" customFormat="1" ht="19.5" customHeight="1" x14ac:dyDescent="0.25">
      <c r="A181" s="49"/>
      <c r="B181" s="79" t="s">
        <v>17</v>
      </c>
      <c r="C181" s="39"/>
      <c r="D181" s="40"/>
      <c r="E181" s="39"/>
      <c r="F181" s="39"/>
      <c r="G181" s="121"/>
      <c r="H181" s="39"/>
      <c r="I181" s="39"/>
      <c r="J181" s="39"/>
      <c r="K181" s="88"/>
      <c r="L181" s="39"/>
      <c r="M181" s="29"/>
      <c r="N181" s="16"/>
      <c r="O181" s="16"/>
      <c r="P181" s="16"/>
      <c r="Q181" s="16"/>
      <c r="R181" s="16"/>
    </row>
    <row r="182" spans="1:18" s="16" customFormat="1" ht="20.100000000000001" customHeight="1" x14ac:dyDescent="0.25">
      <c r="A182" s="50"/>
      <c r="B182" s="52" t="s">
        <v>13</v>
      </c>
      <c r="C182" s="42"/>
      <c r="D182" s="42"/>
      <c r="E182" s="42"/>
      <c r="F182" s="42"/>
      <c r="G182" s="119"/>
      <c r="H182" s="42"/>
      <c r="I182" s="42"/>
      <c r="J182" s="53"/>
      <c r="K182" s="89"/>
      <c r="L182" s="54"/>
      <c r="M182" s="30"/>
    </row>
    <row r="183" spans="1:18" s="137" customFormat="1" ht="37.5" customHeight="1" x14ac:dyDescent="0.25">
      <c r="A183" s="136">
        <v>1</v>
      </c>
      <c r="B183" s="139" t="s">
        <v>25</v>
      </c>
      <c r="C183" s="81" t="str">
        <f>'[2]Реестр 2015'!C7</f>
        <v>Тендер</v>
      </c>
      <c r="D183" s="36" t="s">
        <v>15</v>
      </c>
      <c r="E183" s="140">
        <v>9035702</v>
      </c>
      <c r="F183" s="81" t="s">
        <v>16</v>
      </c>
      <c r="G183" s="141">
        <v>143</v>
      </c>
      <c r="H183" s="37">
        <f t="shared" ref="H183:H189" si="24">E183*G183</f>
        <v>1292105386</v>
      </c>
      <c r="I183" s="146" t="str">
        <f t="shared" ref="I183:I224" si="25">$I$538</f>
        <v>ЧУ "USM"</v>
      </c>
      <c r="J183" s="134" t="s">
        <v>24</v>
      </c>
      <c r="K183" s="135" t="s">
        <v>27</v>
      </c>
      <c r="L183" s="35" t="s">
        <v>26</v>
      </c>
      <c r="M183" s="138"/>
    </row>
    <row r="184" spans="1:18" s="137" customFormat="1" ht="37.5" customHeight="1" x14ac:dyDescent="0.25">
      <c r="A184" s="136">
        <v>2</v>
      </c>
      <c r="B184" s="139" t="s">
        <v>35</v>
      </c>
      <c r="C184" s="36" t="s">
        <v>30</v>
      </c>
      <c r="D184" s="36" t="s">
        <v>15</v>
      </c>
      <c r="E184" s="140">
        <v>6000</v>
      </c>
      <c r="F184" s="81" t="s">
        <v>36</v>
      </c>
      <c r="G184" s="141">
        <v>175</v>
      </c>
      <c r="H184" s="37">
        <f t="shared" si="24"/>
        <v>1050000</v>
      </c>
      <c r="I184" s="146" t="str">
        <f t="shared" si="25"/>
        <v>ЧУ "USM"</v>
      </c>
      <c r="J184" s="134" t="s">
        <v>24</v>
      </c>
      <c r="K184" s="135" t="s">
        <v>27</v>
      </c>
      <c r="L184" s="35" t="s">
        <v>37</v>
      </c>
      <c r="M184" s="138"/>
    </row>
    <row r="185" spans="1:18" s="137" customFormat="1" ht="37.5" customHeight="1" x14ac:dyDescent="0.25">
      <c r="A185" s="136">
        <v>3</v>
      </c>
      <c r="B185" s="139" t="s">
        <v>52</v>
      </c>
      <c r="C185" s="143" t="s">
        <v>58</v>
      </c>
      <c r="D185" s="36" t="s">
        <v>15</v>
      </c>
      <c r="E185" s="140">
        <v>15000</v>
      </c>
      <c r="F185" s="81" t="s">
        <v>53</v>
      </c>
      <c r="G185" s="141">
        <v>176.8</v>
      </c>
      <c r="H185" s="37">
        <f t="shared" si="24"/>
        <v>2652000</v>
      </c>
      <c r="I185" s="146" t="str">
        <f t="shared" si="25"/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4</v>
      </c>
      <c r="B186" s="139" t="s">
        <v>57</v>
      </c>
      <c r="C186" s="143" t="s">
        <v>58</v>
      </c>
      <c r="D186" s="36" t="s">
        <v>15</v>
      </c>
      <c r="E186" s="140">
        <v>21300</v>
      </c>
      <c r="F186" s="81" t="s">
        <v>53</v>
      </c>
      <c r="G186" s="141">
        <v>236.61</v>
      </c>
      <c r="H186" s="37">
        <f t="shared" si="24"/>
        <v>5039793</v>
      </c>
      <c r="I186" s="146" t="str">
        <f t="shared" si="25"/>
        <v>ЧУ "USM"</v>
      </c>
      <c r="J186" s="134" t="s">
        <v>54</v>
      </c>
      <c r="K186" s="135" t="s">
        <v>55</v>
      </c>
      <c r="L186" s="35" t="s">
        <v>56</v>
      </c>
      <c r="M186" s="138"/>
    </row>
    <row r="187" spans="1:18" s="137" customFormat="1" ht="37.5" customHeight="1" x14ac:dyDescent="0.25">
      <c r="A187" s="136">
        <v>5</v>
      </c>
      <c r="B187" s="139" t="s">
        <v>52</v>
      </c>
      <c r="C187" s="81" t="str">
        <f>$C$183</f>
        <v>Тендер</v>
      </c>
      <c r="D187" s="36" t="s">
        <v>15</v>
      </c>
      <c r="E187" s="140">
        <v>103000</v>
      </c>
      <c r="F187" s="81" t="str">
        <f>$F$186</f>
        <v>литр</v>
      </c>
      <c r="G187" s="141">
        <v>187.5</v>
      </c>
      <c r="H187" s="37">
        <f t="shared" si="24"/>
        <v>19312500</v>
      </c>
      <c r="I187" s="146" t="str">
        <f t="shared" si="25"/>
        <v>ЧУ "USM"</v>
      </c>
      <c r="J187" s="134" t="str">
        <f t="shared" ref="J187:L188" si="26">J186</f>
        <v>УТО</v>
      </c>
      <c r="K187" s="135" t="str">
        <f t="shared" si="26"/>
        <v>январь 2019г.</v>
      </c>
      <c r="L187" s="35" t="str">
        <f t="shared" si="26"/>
        <v>СЗ1 от 04.01.2019г.</v>
      </c>
      <c r="M187" s="138"/>
    </row>
    <row r="188" spans="1:18" s="137" customFormat="1" ht="37.5" customHeight="1" x14ac:dyDescent="0.25">
      <c r="A188" s="136">
        <v>6</v>
      </c>
      <c r="B188" s="139" t="s">
        <v>57</v>
      </c>
      <c r="C188" s="36" t="str">
        <f>$C$187</f>
        <v>Тендер</v>
      </c>
      <c r="D188" s="36" t="s">
        <v>15</v>
      </c>
      <c r="E188" s="140">
        <v>49380</v>
      </c>
      <c r="F188" s="81" t="str">
        <f>$F$186</f>
        <v>литр</v>
      </c>
      <c r="G188" s="141">
        <v>263.39</v>
      </c>
      <c r="H188" s="37">
        <f t="shared" si="24"/>
        <v>13006198.199999999</v>
      </c>
      <c r="I188" s="146" t="str">
        <f t="shared" si="25"/>
        <v>ЧУ "USM"</v>
      </c>
      <c r="J188" s="134" t="str">
        <f t="shared" si="26"/>
        <v>УТО</v>
      </c>
      <c r="K188" s="135" t="str">
        <f t="shared" si="26"/>
        <v>январь 2019г.</v>
      </c>
      <c r="L188" s="35" t="str">
        <f t="shared" si="26"/>
        <v>СЗ1 от 04.01.2019г.</v>
      </c>
      <c r="M188" s="138"/>
    </row>
    <row r="189" spans="1:18" s="137" customFormat="1" ht="37.5" customHeight="1" x14ac:dyDescent="0.25">
      <c r="A189" s="136">
        <v>7</v>
      </c>
      <c r="B189" s="139" t="s">
        <v>78</v>
      </c>
      <c r="C189" s="36" t="s">
        <v>79</v>
      </c>
      <c r="D189" s="36" t="s">
        <v>15</v>
      </c>
      <c r="E189" s="140">
        <v>53284</v>
      </c>
      <c r="F189" s="81" t="s">
        <v>80</v>
      </c>
      <c r="G189" s="141">
        <v>312.5</v>
      </c>
      <c r="H189" s="37">
        <f t="shared" si="24"/>
        <v>16651250</v>
      </c>
      <c r="I189" s="146" t="str">
        <f t="shared" si="25"/>
        <v>ЧУ "USM"</v>
      </c>
      <c r="J189" s="134" t="s">
        <v>81</v>
      </c>
      <c r="K189" s="135" t="str">
        <f>K188</f>
        <v>январь 2019г.</v>
      </c>
      <c r="L189" s="35" t="s">
        <v>82</v>
      </c>
      <c r="M189" s="138"/>
    </row>
    <row r="190" spans="1:18" s="137" customFormat="1" ht="58.5" customHeight="1" x14ac:dyDescent="0.25">
      <c r="A190" s="136">
        <v>8</v>
      </c>
      <c r="B190" s="190" t="s">
        <v>108</v>
      </c>
      <c r="C190" s="36" t="s">
        <v>79</v>
      </c>
      <c r="D190" s="36" t="s">
        <v>15</v>
      </c>
      <c r="E190" s="140">
        <v>1</v>
      </c>
      <c r="F190" s="81" t="s">
        <v>109</v>
      </c>
      <c r="G190" s="141"/>
      <c r="H190" s="37"/>
      <c r="I190" s="146" t="str">
        <f t="shared" si="25"/>
        <v>ЧУ "USM"</v>
      </c>
      <c r="J190" s="134" t="s">
        <v>81</v>
      </c>
      <c r="K190" s="135" t="s">
        <v>110</v>
      </c>
      <c r="L190" s="35" t="s">
        <v>299</v>
      </c>
      <c r="M190" s="138"/>
    </row>
    <row r="191" spans="1:18" s="137" customFormat="1" ht="37.5" customHeight="1" x14ac:dyDescent="0.25">
      <c r="A191" s="136">
        <v>9</v>
      </c>
      <c r="B191" s="190" t="s">
        <v>111</v>
      </c>
      <c r="C191" s="36" t="s">
        <v>30</v>
      </c>
      <c r="D191" s="36" t="s">
        <v>15</v>
      </c>
      <c r="E191" s="140">
        <v>1500</v>
      </c>
      <c r="F191" s="81" t="s">
        <v>80</v>
      </c>
      <c r="G191" s="141">
        <v>125</v>
      </c>
      <c r="H191" s="37">
        <f t="shared" ref="H191:H196" si="27">E191*G191</f>
        <v>187500</v>
      </c>
      <c r="I191" s="146" t="str">
        <f t="shared" si="25"/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10</v>
      </c>
      <c r="B192" s="190" t="s">
        <v>113</v>
      </c>
      <c r="C192" s="36" t="s">
        <v>30</v>
      </c>
      <c r="D192" s="36" t="s">
        <v>15</v>
      </c>
      <c r="E192" s="140">
        <v>404</v>
      </c>
      <c r="F192" s="81" t="s">
        <v>80</v>
      </c>
      <c r="G192" s="141">
        <v>600</v>
      </c>
      <c r="H192" s="37">
        <f t="shared" si="27"/>
        <v>242400</v>
      </c>
      <c r="I192" s="146" t="str">
        <f t="shared" si="25"/>
        <v>ЧУ "USM"</v>
      </c>
      <c r="J192" s="134" t="s">
        <v>81</v>
      </c>
      <c r="K192" s="135" t="s">
        <v>55</v>
      </c>
      <c r="L192" s="35" t="s">
        <v>112</v>
      </c>
      <c r="M192" s="138"/>
    </row>
    <row r="193" spans="1:13" s="137" customFormat="1" ht="37.5" customHeight="1" x14ac:dyDescent="0.25">
      <c r="A193" s="136">
        <v>11</v>
      </c>
      <c r="B193" s="190" t="s">
        <v>134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8750</v>
      </c>
      <c r="H193" s="37">
        <f t="shared" si="27"/>
        <v>1531250</v>
      </c>
      <c r="I193" s="146" t="str">
        <f t="shared" si="25"/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12</v>
      </c>
      <c r="B194" s="190" t="s">
        <v>135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1339</v>
      </c>
      <c r="H194" s="37">
        <f t="shared" si="27"/>
        <v>234325</v>
      </c>
      <c r="I194" s="146" t="str">
        <f t="shared" si="25"/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13</v>
      </c>
      <c r="B195" s="190" t="s">
        <v>136</v>
      </c>
      <c r="C195" s="36" t="s">
        <v>30</v>
      </c>
      <c r="D195" s="36" t="s">
        <v>15</v>
      </c>
      <c r="E195" s="140">
        <v>175</v>
      </c>
      <c r="F195" s="81" t="s">
        <v>80</v>
      </c>
      <c r="G195" s="141">
        <v>2232</v>
      </c>
      <c r="H195" s="37">
        <f t="shared" si="27"/>
        <v>390600</v>
      </c>
      <c r="I195" s="146" t="str">
        <f t="shared" si="25"/>
        <v>ЧУ "USM"</v>
      </c>
      <c r="J195" s="134" t="s">
        <v>137</v>
      </c>
      <c r="K195" s="135" t="s">
        <v>138</v>
      </c>
      <c r="L195" s="35" t="s">
        <v>139</v>
      </c>
      <c r="M195" s="138"/>
    </row>
    <row r="196" spans="1:13" s="137" customFormat="1" ht="37.5" customHeight="1" x14ac:dyDescent="0.25">
      <c r="A196" s="136">
        <v>14</v>
      </c>
      <c r="B196" s="190" t="s">
        <v>270</v>
      </c>
      <c r="C196" s="36" t="s">
        <v>79</v>
      </c>
      <c r="D196" s="36" t="s">
        <v>15</v>
      </c>
      <c r="E196" s="140">
        <v>1232</v>
      </c>
      <c r="F196" s="81" t="s">
        <v>80</v>
      </c>
      <c r="G196" s="141">
        <v>28000</v>
      </c>
      <c r="H196" s="37">
        <f t="shared" si="27"/>
        <v>34496000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140</v>
      </c>
      <c r="M196" s="138"/>
    </row>
    <row r="197" spans="1:13" s="137" customFormat="1" ht="36" customHeight="1" x14ac:dyDescent="0.25">
      <c r="A197" s="136">
        <v>15</v>
      </c>
      <c r="B197" s="210" t="s">
        <v>325</v>
      </c>
      <c r="C197" s="210" t="s">
        <v>141</v>
      </c>
      <c r="D197" s="229" t="s">
        <v>150</v>
      </c>
      <c r="E197" s="198">
        <v>3</v>
      </c>
      <c r="F197" s="199" t="s">
        <v>151</v>
      </c>
      <c r="G197" s="231">
        <v>580358</v>
      </c>
      <c r="H197" s="199">
        <v>1741074</v>
      </c>
      <c r="I197" s="146" t="str">
        <f t="shared" si="25"/>
        <v>ЧУ "USM"</v>
      </c>
      <c r="J197" s="134" t="s">
        <v>245</v>
      </c>
      <c r="K197" s="135" t="s">
        <v>246</v>
      </c>
      <c r="L197" s="35" t="s">
        <v>559</v>
      </c>
      <c r="M197" s="138"/>
    </row>
    <row r="198" spans="1:13" s="137" customFormat="1" ht="37.5" customHeight="1" x14ac:dyDescent="0.25">
      <c r="A198" s="136">
        <v>16</v>
      </c>
      <c r="B198" s="212" t="s">
        <v>142</v>
      </c>
      <c r="C198" s="213" t="s">
        <v>141</v>
      </c>
      <c r="D198" s="211" t="s">
        <v>228</v>
      </c>
      <c r="E198" s="200"/>
      <c r="F198" s="201"/>
      <c r="G198" s="202"/>
      <c r="H198" s="203"/>
      <c r="I198" s="146" t="str">
        <f t="shared" si="25"/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17</v>
      </c>
      <c r="B199" s="214" t="s">
        <v>143</v>
      </c>
      <c r="C199" s="215" t="s">
        <v>141</v>
      </c>
      <c r="D199" s="211" t="s">
        <v>229</v>
      </c>
      <c r="E199" s="204"/>
      <c r="F199" s="204"/>
      <c r="G199" s="205"/>
      <c r="H199" s="206"/>
      <c r="I199" s="146" t="str">
        <f t="shared" si="25"/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18</v>
      </c>
      <c r="B200" s="216" t="s">
        <v>144</v>
      </c>
      <c r="C200" s="210" t="s">
        <v>141</v>
      </c>
      <c r="D200" s="211" t="s">
        <v>229</v>
      </c>
      <c r="E200" s="206"/>
      <c r="F200" s="204"/>
      <c r="G200" s="205"/>
      <c r="H200" s="206"/>
      <c r="I200" s="146" t="str">
        <f t="shared" si="25"/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">
      <c r="A201" s="136">
        <v>19</v>
      </c>
      <c r="B201" s="216" t="s">
        <v>145</v>
      </c>
      <c r="C201" s="210" t="s">
        <v>141</v>
      </c>
      <c r="D201" s="211" t="s">
        <v>230</v>
      </c>
      <c r="E201" s="197"/>
      <c r="F201" s="196"/>
      <c r="G201" s="196"/>
      <c r="H201" s="197"/>
      <c r="I201" s="146" t="str">
        <f t="shared" si="25"/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20</v>
      </c>
      <c r="B202" s="217" t="s">
        <v>146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 t="shared" si="25"/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21</v>
      </c>
      <c r="B203" s="217" t="s">
        <v>147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22</v>
      </c>
      <c r="B204" s="217" t="s">
        <v>148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23</v>
      </c>
      <c r="B205" s="217" t="s">
        <v>149</v>
      </c>
      <c r="C205" s="210" t="s">
        <v>141</v>
      </c>
      <c r="D205" s="211" t="s">
        <v>150</v>
      </c>
      <c r="E205" s="197"/>
      <c r="F205" s="196"/>
      <c r="G205" s="196"/>
      <c r="H205" s="197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5">
      <c r="A206" s="136">
        <v>24</v>
      </c>
      <c r="B206" s="212" t="s">
        <v>157</v>
      </c>
      <c r="C206" s="210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 t="shared" si="25"/>
        <v>ЧУ "USM"</v>
      </c>
      <c r="J206" s="134" t="s">
        <v>249</v>
      </c>
      <c r="K206" s="135" t="s">
        <v>71</v>
      </c>
      <c r="L206" s="35" t="s">
        <v>712</v>
      </c>
      <c r="M206" s="138"/>
    </row>
    <row r="207" spans="1:13" s="137" customFormat="1" ht="37.5" customHeight="1" x14ac:dyDescent="0.25">
      <c r="A207" s="136">
        <v>25</v>
      </c>
      <c r="B207" s="212" t="s">
        <v>158</v>
      </c>
      <c r="C207" s="213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 t="shared" si="25"/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26</v>
      </c>
      <c r="B208" s="212" t="s">
        <v>159</v>
      </c>
      <c r="C208" s="215" t="s">
        <v>141</v>
      </c>
      <c r="D208" s="211" t="s">
        <v>150</v>
      </c>
      <c r="E208" s="207">
        <v>20</v>
      </c>
      <c r="F208" s="196" t="s">
        <v>151</v>
      </c>
      <c r="G208" s="208"/>
      <c r="H208" s="208"/>
      <c r="I208" s="146" t="str">
        <f t="shared" si="25"/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27</v>
      </c>
      <c r="B209" s="212" t="s">
        <v>160</v>
      </c>
      <c r="C209" s="210" t="s">
        <v>141</v>
      </c>
      <c r="D209" s="211" t="s">
        <v>150</v>
      </c>
      <c r="E209" s="207">
        <v>40</v>
      </c>
      <c r="F209" s="196" t="s">
        <v>151</v>
      </c>
      <c r="G209" s="208"/>
      <c r="H209" s="208"/>
      <c r="I209" s="146" t="str">
        <f t="shared" si="25"/>
        <v>ЧУ "USM"</v>
      </c>
      <c r="J209" s="134" t="s">
        <v>249</v>
      </c>
      <c r="K209" s="135" t="s">
        <v>71</v>
      </c>
      <c r="L209" s="35" t="s">
        <v>713</v>
      </c>
      <c r="M209" s="138"/>
    </row>
    <row r="210" spans="1:13" s="137" customFormat="1" ht="37.5" customHeight="1" x14ac:dyDescent="0.25">
      <c r="A210" s="136">
        <v>28</v>
      </c>
      <c r="B210" s="212" t="s">
        <v>161</v>
      </c>
      <c r="C210" s="210" t="s">
        <v>141</v>
      </c>
      <c r="D210" s="211" t="s">
        <v>150</v>
      </c>
      <c r="E210" s="207">
        <v>6</v>
      </c>
      <c r="F210" s="196" t="s">
        <v>151</v>
      </c>
      <c r="G210" s="208">
        <v>5000</v>
      </c>
      <c r="H210" s="208">
        <v>30000</v>
      </c>
      <c r="I210" s="146" t="str">
        <f t="shared" si="25"/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29</v>
      </c>
      <c r="B211" s="212" t="s">
        <v>162</v>
      </c>
      <c r="C211" s="210" t="s">
        <v>141</v>
      </c>
      <c r="D211" s="211" t="s">
        <v>265</v>
      </c>
      <c r="E211" s="207">
        <v>50</v>
      </c>
      <c r="F211" s="196" t="s">
        <v>151</v>
      </c>
      <c r="G211" s="208">
        <v>2000</v>
      </c>
      <c r="H211" s="208">
        <v>100000</v>
      </c>
      <c r="I211" s="146" t="str">
        <f t="shared" si="25"/>
        <v>ЧУ "USM"</v>
      </c>
      <c r="J211" s="134" t="s">
        <v>249</v>
      </c>
      <c r="K211" s="135">
        <v>43647</v>
      </c>
      <c r="L211" s="35" t="s">
        <v>713</v>
      </c>
      <c r="M211" s="138"/>
    </row>
    <row r="212" spans="1:13" s="137" customFormat="1" ht="37.5" customHeight="1" x14ac:dyDescent="0.25">
      <c r="A212" s="136">
        <v>30</v>
      </c>
      <c r="B212" s="212" t="s">
        <v>163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31</v>
      </c>
      <c r="B213" s="212" t="s">
        <v>164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32</v>
      </c>
      <c r="B214" s="212" t="s">
        <v>165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33</v>
      </c>
      <c r="B215" s="212" t="s">
        <v>166</v>
      </c>
      <c r="C215" s="210" t="s">
        <v>141</v>
      </c>
      <c r="D215" s="211" t="s">
        <v>150</v>
      </c>
      <c r="E215" s="207">
        <v>10</v>
      </c>
      <c r="F215" s="196" t="s">
        <v>151</v>
      </c>
      <c r="G215" s="208"/>
      <c r="H215" s="208"/>
      <c r="I215" s="146" t="str">
        <f t="shared" si="25"/>
        <v>ЧУ "USM"</v>
      </c>
      <c r="J215" s="134" t="s">
        <v>249</v>
      </c>
      <c r="K215" s="135" t="s">
        <v>71</v>
      </c>
      <c r="L215" s="35" t="s">
        <v>713</v>
      </c>
      <c r="M215" s="138"/>
    </row>
    <row r="216" spans="1:13" s="137" customFormat="1" ht="37.5" customHeight="1" x14ac:dyDescent="0.25">
      <c r="A216" s="136">
        <v>34</v>
      </c>
      <c r="B216" s="212" t="s">
        <v>167</v>
      </c>
      <c r="C216" s="210" t="s">
        <v>141</v>
      </c>
      <c r="D216" s="211" t="s">
        <v>150</v>
      </c>
      <c r="E216" s="207">
        <v>8</v>
      </c>
      <c r="F216" s="196" t="s">
        <v>151</v>
      </c>
      <c r="G216" s="208">
        <v>45000</v>
      </c>
      <c r="H216" s="208">
        <v>360000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35</v>
      </c>
      <c r="B217" s="212" t="s">
        <v>168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36</v>
      </c>
      <c r="B218" s="212" t="s">
        <v>169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37</v>
      </c>
      <c r="B219" s="212" t="s">
        <v>170</v>
      </c>
      <c r="C219" s="210" t="s">
        <v>141</v>
      </c>
      <c r="D219" s="211" t="s">
        <v>150</v>
      </c>
      <c r="E219" s="207">
        <v>200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51" customHeight="1" x14ac:dyDescent="0.25">
      <c r="A220" s="136">
        <v>38</v>
      </c>
      <c r="B220" s="212" t="s">
        <v>173</v>
      </c>
      <c r="C220" s="210" t="s">
        <v>141</v>
      </c>
      <c r="D220" s="211" t="s">
        <v>150</v>
      </c>
      <c r="E220" s="207">
        <v>1</v>
      </c>
      <c r="F220" s="196" t="s">
        <v>151</v>
      </c>
      <c r="G220" s="208">
        <v>7373214</v>
      </c>
      <c r="H220" s="208">
        <f>E220*G220</f>
        <v>7373214</v>
      </c>
      <c r="I220" s="146" t="str">
        <f t="shared" si="25"/>
        <v>ЧУ "USM"</v>
      </c>
      <c r="J220" s="134" t="s">
        <v>249</v>
      </c>
      <c r="K220" s="135">
        <v>43617</v>
      </c>
      <c r="L220" s="35" t="s">
        <v>619</v>
      </c>
      <c r="M220" s="138"/>
    </row>
    <row r="221" spans="1:13" s="137" customFormat="1" ht="37.5" customHeight="1" x14ac:dyDescent="0.25">
      <c r="A221" s="136">
        <v>39</v>
      </c>
      <c r="B221" s="212" t="s">
        <v>174</v>
      </c>
      <c r="C221" s="213" t="s">
        <v>141</v>
      </c>
      <c r="D221" s="211" t="s">
        <v>150</v>
      </c>
      <c r="E221" s="207">
        <v>600</v>
      </c>
      <c r="F221" s="196" t="s">
        <v>109</v>
      </c>
      <c r="G221" s="208">
        <v>12500</v>
      </c>
      <c r="H221" s="208">
        <v>7500000</v>
      </c>
      <c r="I221" s="146" t="str">
        <f t="shared" si="25"/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40</v>
      </c>
      <c r="B222" s="212" t="s">
        <v>175</v>
      </c>
      <c r="C222" s="215" t="s">
        <v>141</v>
      </c>
      <c r="D222" s="211" t="s">
        <v>150</v>
      </c>
      <c r="E222" s="208">
        <v>1200</v>
      </c>
      <c r="F222" s="196" t="s">
        <v>151</v>
      </c>
      <c r="G222" s="208">
        <v>1350</v>
      </c>
      <c r="H222" s="208">
        <v>1620000</v>
      </c>
      <c r="I222" s="146" t="str">
        <f t="shared" si="25"/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41</v>
      </c>
      <c r="B223" s="212" t="s">
        <v>176</v>
      </c>
      <c r="C223" s="210" t="s">
        <v>141</v>
      </c>
      <c r="D223" s="211" t="s">
        <v>150</v>
      </c>
      <c r="E223" s="207">
        <v>5</v>
      </c>
      <c r="F223" s="196" t="s">
        <v>151</v>
      </c>
      <c r="G223" s="208">
        <v>425000</v>
      </c>
      <c r="H223" s="208">
        <v>2125000</v>
      </c>
      <c r="I223" s="146" t="str">
        <f t="shared" si="25"/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42</v>
      </c>
      <c r="B224" s="212" t="s">
        <v>177</v>
      </c>
      <c r="C224" s="210" t="s">
        <v>141</v>
      </c>
      <c r="D224" s="211" t="s">
        <v>150</v>
      </c>
      <c r="E224" s="207">
        <v>1</v>
      </c>
      <c r="F224" s="196" t="s">
        <v>151</v>
      </c>
      <c r="G224" s="208">
        <v>467000</v>
      </c>
      <c r="H224" s="208">
        <v>467000</v>
      </c>
      <c r="I224" s="146" t="str">
        <f t="shared" si="25"/>
        <v>ЧУ "USM"</v>
      </c>
      <c r="J224" s="134" t="s">
        <v>249</v>
      </c>
      <c r="K224" s="135" t="s">
        <v>71</v>
      </c>
      <c r="L224" s="35" t="s">
        <v>251</v>
      </c>
      <c r="M224" s="138"/>
    </row>
    <row r="225" spans="1:13" s="137" customFormat="1" ht="37.5" customHeight="1" x14ac:dyDescent="0.25">
      <c r="A225" s="136">
        <v>43</v>
      </c>
      <c r="B225" s="212" t="s">
        <v>714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 t="shared" ref="I225:I236" si="28">$I$536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44</v>
      </c>
      <c r="B226" s="212" t="s">
        <v>715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 t="shared" si="28"/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45</v>
      </c>
      <c r="B227" s="212" t="s">
        <v>716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 t="shared" si="28"/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46</v>
      </c>
      <c r="B228" s="212" t="s">
        <v>717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 t="shared" si="28"/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47</v>
      </c>
      <c r="B229" s="212" t="s">
        <v>718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 t="shared" si="28"/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48</v>
      </c>
      <c r="B230" s="212" t="s">
        <v>719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si="28"/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49</v>
      </c>
      <c r="B231" s="212" t="s">
        <v>720</v>
      </c>
      <c r="C231" s="210" t="s">
        <v>141</v>
      </c>
      <c r="D231" s="211" t="s">
        <v>150</v>
      </c>
      <c r="E231" s="207">
        <v>150</v>
      </c>
      <c r="F231" s="196" t="s">
        <v>109</v>
      </c>
      <c r="G231" s="208">
        <v>30000</v>
      </c>
      <c r="H231" s="208">
        <v>4500000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50</v>
      </c>
      <c r="B232" s="212" t="s">
        <v>721</v>
      </c>
      <c r="C232" s="210" t="s">
        <v>141</v>
      </c>
      <c r="D232" s="211" t="s">
        <v>150</v>
      </c>
      <c r="E232" s="207">
        <v>60</v>
      </c>
      <c r="F232" s="196" t="s">
        <v>109</v>
      </c>
      <c r="G232" s="208"/>
      <c r="H232" s="208"/>
      <c r="I232" s="146" t="str">
        <f t="shared" si="28"/>
        <v>ЧУ "USM"</v>
      </c>
      <c r="J232" s="134" t="s">
        <v>249</v>
      </c>
      <c r="K232" s="135">
        <v>43647</v>
      </c>
      <c r="L232" s="35" t="s">
        <v>725</v>
      </c>
      <c r="M232" s="138"/>
    </row>
    <row r="233" spans="1:13" s="137" customFormat="1" ht="37.5" customHeight="1" x14ac:dyDescent="0.25">
      <c r="A233" s="136">
        <v>51</v>
      </c>
      <c r="B233" s="212" t="s">
        <v>178</v>
      </c>
      <c r="C233" s="210" t="s">
        <v>141</v>
      </c>
      <c r="D233" s="211" t="s">
        <v>150</v>
      </c>
      <c r="E233" s="207">
        <v>10</v>
      </c>
      <c r="F233" s="196" t="s">
        <v>151</v>
      </c>
      <c r="G233" s="208">
        <v>7500</v>
      </c>
      <c r="H233" s="208">
        <v>75000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52</v>
      </c>
      <c r="B234" s="212" t="s">
        <v>722</v>
      </c>
      <c r="C234" s="210" t="s">
        <v>141</v>
      </c>
      <c r="D234" s="211" t="s">
        <v>150</v>
      </c>
      <c r="E234" s="207">
        <v>1</v>
      </c>
      <c r="F234" s="196" t="s">
        <v>109</v>
      </c>
      <c r="G234" s="208"/>
      <c r="H234" s="208"/>
      <c r="I234" s="146" t="str">
        <f t="shared" si="28"/>
        <v>ЧУ "USM"</v>
      </c>
      <c r="J234" s="134" t="s">
        <v>249</v>
      </c>
      <c r="K234" s="135">
        <v>43647</v>
      </c>
      <c r="L234" s="35" t="s">
        <v>725</v>
      </c>
      <c r="M234" s="138"/>
    </row>
    <row r="235" spans="1:13" s="137" customFormat="1" ht="37.5" customHeight="1" x14ac:dyDescent="0.25">
      <c r="A235" s="136">
        <v>53</v>
      </c>
      <c r="B235" s="212" t="s">
        <v>723</v>
      </c>
      <c r="C235" s="210" t="s">
        <v>141</v>
      </c>
      <c r="D235" s="211" t="s">
        <v>150</v>
      </c>
      <c r="E235" s="207">
        <v>1</v>
      </c>
      <c r="F235" s="196" t="s">
        <v>151</v>
      </c>
      <c r="G235" s="208">
        <v>13800</v>
      </c>
      <c r="H235" s="208">
        <v>13800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54</v>
      </c>
      <c r="B236" s="212" t="s">
        <v>724</v>
      </c>
      <c r="C236" s="210" t="s">
        <v>141</v>
      </c>
      <c r="D236" s="211" t="s">
        <v>150</v>
      </c>
      <c r="E236" s="207">
        <v>2</v>
      </c>
      <c r="F236" s="196" t="s">
        <v>151</v>
      </c>
      <c r="G236" s="208">
        <v>50000</v>
      </c>
      <c r="H236" s="208">
        <v>100000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55</v>
      </c>
      <c r="B237" s="212" t="s">
        <v>179</v>
      </c>
      <c r="C237" s="213" t="s">
        <v>231</v>
      </c>
      <c r="D237" s="211" t="s">
        <v>150</v>
      </c>
      <c r="E237" s="207">
        <v>420</v>
      </c>
      <c r="F237" s="196" t="s">
        <v>233</v>
      </c>
      <c r="G237" s="208">
        <v>580</v>
      </c>
      <c r="H237" s="208">
        <v>243600</v>
      </c>
      <c r="I237" s="146" t="str">
        <f t="shared" ref="I237:I300" si="29">$I$538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56</v>
      </c>
      <c r="B238" s="212" t="s">
        <v>180</v>
      </c>
      <c r="C238" s="213" t="s">
        <v>231</v>
      </c>
      <c r="D238" s="211" t="s">
        <v>150</v>
      </c>
      <c r="E238" s="207">
        <v>90</v>
      </c>
      <c r="F238" s="196" t="s">
        <v>233</v>
      </c>
      <c r="G238" s="208">
        <v>1900</v>
      </c>
      <c r="H238" s="208">
        <v>171000</v>
      </c>
      <c r="I238" s="146" t="str">
        <f t="shared" si="29"/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57</v>
      </c>
      <c r="B239" s="212" t="s">
        <v>181</v>
      </c>
      <c r="C239" s="213" t="s">
        <v>231</v>
      </c>
      <c r="D239" s="211" t="s">
        <v>150</v>
      </c>
      <c r="E239" s="207">
        <v>455</v>
      </c>
      <c r="F239" s="196" t="s">
        <v>233</v>
      </c>
      <c r="G239" s="208">
        <v>170</v>
      </c>
      <c r="H239" s="208">
        <v>77350</v>
      </c>
      <c r="I239" s="146" t="str">
        <f t="shared" si="29"/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58</v>
      </c>
      <c r="B240" s="212" t="s">
        <v>182</v>
      </c>
      <c r="C240" s="213" t="s">
        <v>231</v>
      </c>
      <c r="D240" s="211" t="s">
        <v>150</v>
      </c>
      <c r="E240" s="207">
        <v>520</v>
      </c>
      <c r="F240" s="196" t="s">
        <v>233</v>
      </c>
      <c r="G240" s="208">
        <v>87</v>
      </c>
      <c r="H240" s="208">
        <v>45240</v>
      </c>
      <c r="I240" s="146" t="str">
        <f t="shared" si="29"/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59</v>
      </c>
      <c r="B241" s="212" t="s">
        <v>183</v>
      </c>
      <c r="C241" s="213" t="s">
        <v>231</v>
      </c>
      <c r="D241" s="211" t="s">
        <v>150</v>
      </c>
      <c r="E241" s="207">
        <v>90</v>
      </c>
      <c r="F241" s="196" t="s">
        <v>233</v>
      </c>
      <c r="G241" s="208">
        <v>1200</v>
      </c>
      <c r="H241" s="208">
        <v>108000</v>
      </c>
      <c r="I241" s="146" t="str">
        <f t="shared" si="29"/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60</v>
      </c>
      <c r="B242" s="212" t="s">
        <v>184</v>
      </c>
      <c r="C242" s="213" t="s">
        <v>231</v>
      </c>
      <c r="D242" s="211" t="s">
        <v>150</v>
      </c>
      <c r="E242" s="207">
        <v>84</v>
      </c>
      <c r="F242" s="196" t="s">
        <v>233</v>
      </c>
      <c r="G242" s="208">
        <v>5300</v>
      </c>
      <c r="H242" s="208">
        <v>445200</v>
      </c>
      <c r="I242" s="146" t="str">
        <f t="shared" si="29"/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61</v>
      </c>
      <c r="B243" s="212" t="s">
        <v>269</v>
      </c>
      <c r="C243" s="213" t="s">
        <v>231</v>
      </c>
      <c r="D243" s="211" t="s">
        <v>150</v>
      </c>
      <c r="E243" s="207">
        <v>50</v>
      </c>
      <c r="F243" s="196" t="s">
        <v>233</v>
      </c>
      <c r="G243" s="208">
        <v>3677</v>
      </c>
      <c r="H243" s="208">
        <v>183850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62</v>
      </c>
      <c r="B244" s="212" t="s">
        <v>185</v>
      </c>
      <c r="C244" s="213" t="s">
        <v>231</v>
      </c>
      <c r="D244" s="211" t="s">
        <v>150</v>
      </c>
      <c r="E244" s="207">
        <v>250</v>
      </c>
      <c r="F244" s="196" t="s">
        <v>233</v>
      </c>
      <c r="G244" s="208">
        <v>280</v>
      </c>
      <c r="H244" s="208">
        <v>70000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63</v>
      </c>
      <c r="B245" s="212" t="s">
        <v>186</v>
      </c>
      <c r="C245" s="213" t="s">
        <v>231</v>
      </c>
      <c r="D245" s="211" t="s">
        <v>150</v>
      </c>
      <c r="E245" s="207">
        <v>190</v>
      </c>
      <c r="F245" s="196" t="s">
        <v>233</v>
      </c>
      <c r="G245" s="208">
        <v>2000</v>
      </c>
      <c r="H245" s="208">
        <v>380000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3" customHeight="1" x14ac:dyDescent="0.25">
      <c r="A246" s="136">
        <v>64</v>
      </c>
      <c r="B246" s="212" t="s">
        <v>187</v>
      </c>
      <c r="C246" s="213" t="s">
        <v>231</v>
      </c>
      <c r="D246" s="211" t="s">
        <v>150</v>
      </c>
      <c r="E246" s="207">
        <v>100</v>
      </c>
      <c r="F246" s="196" t="s">
        <v>233</v>
      </c>
      <c r="G246" s="208">
        <v>2100</v>
      </c>
      <c r="H246" s="208">
        <v>875000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31.5" customHeight="1" x14ac:dyDescent="0.25">
      <c r="A247" s="136">
        <v>65</v>
      </c>
      <c r="B247" s="212" t="s">
        <v>188</v>
      </c>
      <c r="C247" s="213" t="s">
        <v>231</v>
      </c>
      <c r="D247" s="211" t="s">
        <v>150</v>
      </c>
      <c r="E247" s="207">
        <v>200</v>
      </c>
      <c r="F247" s="196" t="s">
        <v>233</v>
      </c>
      <c r="G247" s="208">
        <v>3310</v>
      </c>
      <c r="H247" s="208">
        <v>662000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41.25" customHeight="1" x14ac:dyDescent="0.25">
      <c r="A248" s="136">
        <v>66</v>
      </c>
      <c r="B248" s="212" t="s">
        <v>189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 t="shared" si="29"/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34.5" customHeight="1" x14ac:dyDescent="0.25">
      <c r="A249" s="136">
        <v>67</v>
      </c>
      <c r="B249" s="212" t="s">
        <v>190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 t="shared" si="29"/>
        <v>ЧУ "USM"</v>
      </c>
      <c r="J249" s="134" t="s">
        <v>43</v>
      </c>
      <c r="K249" s="135" t="s">
        <v>110</v>
      </c>
      <c r="L249" s="35" t="s">
        <v>362</v>
      </c>
      <c r="M249" s="138"/>
    </row>
    <row r="250" spans="1:13" s="137" customFormat="1" ht="41.25" customHeight="1" x14ac:dyDescent="0.25">
      <c r="A250" s="136">
        <v>68</v>
      </c>
      <c r="B250" s="212" t="s">
        <v>191</v>
      </c>
      <c r="C250" s="213" t="s">
        <v>231</v>
      </c>
      <c r="D250" s="211" t="s">
        <v>150</v>
      </c>
      <c r="E250" s="207"/>
      <c r="F250" s="196"/>
      <c r="G250" s="208"/>
      <c r="H250" s="208"/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27.75" customHeight="1" x14ac:dyDescent="0.25">
      <c r="A251" s="136">
        <v>69</v>
      </c>
      <c r="B251" s="212" t="s">
        <v>192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5203</v>
      </c>
      <c r="H251" s="208">
        <v>520300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24.75" customHeight="1" x14ac:dyDescent="0.25">
      <c r="A252" s="136">
        <v>70</v>
      </c>
      <c r="B252" s="212" t="s">
        <v>193</v>
      </c>
      <c r="C252" s="213" t="s">
        <v>231</v>
      </c>
      <c r="D252" s="211" t="s">
        <v>150</v>
      </c>
      <c r="E252" s="207">
        <v>100</v>
      </c>
      <c r="F252" s="196" t="s">
        <v>233</v>
      </c>
      <c r="G252" s="208">
        <v>2380</v>
      </c>
      <c r="H252" s="208">
        <v>238000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5.25" customHeight="1" x14ac:dyDescent="0.25">
      <c r="A253" s="136">
        <v>71</v>
      </c>
      <c r="B253" s="212" t="s">
        <v>194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9.75" customHeight="1" x14ac:dyDescent="0.25">
      <c r="A254" s="136">
        <v>72</v>
      </c>
      <c r="B254" s="212" t="s">
        <v>195</v>
      </c>
      <c r="C254" s="213" t="s">
        <v>231</v>
      </c>
      <c r="D254" s="211" t="s">
        <v>150</v>
      </c>
      <c r="E254" s="207">
        <v>100</v>
      </c>
      <c r="F254" s="196" t="s">
        <v>233</v>
      </c>
      <c r="G254" s="208">
        <v>3700</v>
      </c>
      <c r="H254" s="208">
        <v>370000</v>
      </c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3" customHeight="1" x14ac:dyDescent="0.25">
      <c r="A255" s="136">
        <v>73</v>
      </c>
      <c r="B255" s="212" t="s">
        <v>196</v>
      </c>
      <c r="C255" s="213" t="s">
        <v>231</v>
      </c>
      <c r="D255" s="211" t="s">
        <v>150</v>
      </c>
      <c r="E255" s="207">
        <v>400</v>
      </c>
      <c r="F255" s="196" t="s">
        <v>233</v>
      </c>
      <c r="G255" s="208">
        <v>1450</v>
      </c>
      <c r="H255" s="208">
        <v>580000</v>
      </c>
      <c r="I255" s="146" t="str">
        <f t="shared" si="29"/>
        <v>ЧУ "USM"</v>
      </c>
      <c r="J255" s="134" t="s">
        <v>43</v>
      </c>
      <c r="K255" s="135" t="s">
        <v>110</v>
      </c>
      <c r="L255" s="35" t="s">
        <v>362</v>
      </c>
      <c r="M255" s="138"/>
    </row>
    <row r="256" spans="1:13" s="137" customFormat="1" ht="37.5" customHeight="1" x14ac:dyDescent="0.25">
      <c r="A256" s="136">
        <v>74</v>
      </c>
      <c r="B256" s="212" t="s">
        <v>197</v>
      </c>
      <c r="C256" s="213" t="s">
        <v>231</v>
      </c>
      <c r="D256" s="211" t="s">
        <v>150</v>
      </c>
      <c r="E256" s="207">
        <v>1</v>
      </c>
      <c r="F256" s="196" t="s">
        <v>233</v>
      </c>
      <c r="G256" s="208">
        <v>45000</v>
      </c>
      <c r="H256" s="208">
        <v>45000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75</v>
      </c>
      <c r="B257" s="212" t="s">
        <v>198</v>
      </c>
      <c r="C257" s="213" t="s">
        <v>231</v>
      </c>
      <c r="D257" s="211" t="s">
        <v>150</v>
      </c>
      <c r="E257" s="207">
        <v>2</v>
      </c>
      <c r="F257" s="196" t="s">
        <v>233</v>
      </c>
      <c r="G257" s="208">
        <v>35700</v>
      </c>
      <c r="H257" s="208">
        <v>71400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8.25" customHeight="1" x14ac:dyDescent="0.25">
      <c r="A258" s="136">
        <v>76</v>
      </c>
      <c r="B258" s="212" t="s">
        <v>199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44.25" customHeight="1" x14ac:dyDescent="0.25">
      <c r="A259" s="136">
        <v>77</v>
      </c>
      <c r="B259" s="212" t="s">
        <v>200</v>
      </c>
      <c r="C259" s="213" t="s">
        <v>231</v>
      </c>
      <c r="D259" s="211" t="s">
        <v>150</v>
      </c>
      <c r="E259" s="207">
        <v>50</v>
      </c>
      <c r="F259" s="196" t="s">
        <v>233</v>
      </c>
      <c r="G259" s="208">
        <v>5800</v>
      </c>
      <c r="H259" s="208">
        <v>290000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7.5" customHeight="1" x14ac:dyDescent="0.25">
      <c r="A260" s="136">
        <v>78</v>
      </c>
      <c r="B260" s="212" t="s">
        <v>201</v>
      </c>
      <c r="C260" s="213" t="s">
        <v>231</v>
      </c>
      <c r="D260" s="211" t="s">
        <v>150</v>
      </c>
      <c r="E260" s="207">
        <v>1</v>
      </c>
      <c r="F260" s="196" t="s">
        <v>233</v>
      </c>
      <c r="G260" s="208">
        <v>184000</v>
      </c>
      <c r="H260" s="208">
        <v>184000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6" customHeight="1" x14ac:dyDescent="0.25">
      <c r="A261" s="136">
        <v>79</v>
      </c>
      <c r="B261" s="212" t="s">
        <v>203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2000</v>
      </c>
      <c r="H261" s="208"/>
      <c r="I261" s="146" t="str">
        <f t="shared" si="29"/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1.25" customHeight="1" x14ac:dyDescent="0.25">
      <c r="A262" s="136">
        <v>80</v>
      </c>
      <c r="B262" s="212" t="s">
        <v>202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5000</v>
      </c>
      <c r="H262" s="208"/>
      <c r="I262" s="146" t="str">
        <f t="shared" si="29"/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5" customHeight="1" x14ac:dyDescent="0.25">
      <c r="A263" s="136">
        <v>81</v>
      </c>
      <c r="B263" s="212" t="s">
        <v>204</v>
      </c>
      <c r="C263" s="213" t="s">
        <v>231</v>
      </c>
      <c r="D263" s="211" t="s">
        <v>150</v>
      </c>
      <c r="E263" s="207">
        <v>1000</v>
      </c>
      <c r="F263" s="196" t="s">
        <v>233</v>
      </c>
      <c r="G263" s="208">
        <v>700</v>
      </c>
      <c r="H263" s="208"/>
      <c r="I263" s="146" t="str">
        <f t="shared" si="29"/>
        <v>ЧУ "USM"</v>
      </c>
      <c r="J263" s="134" t="s">
        <v>43</v>
      </c>
      <c r="K263" s="135" t="s">
        <v>71</v>
      </c>
      <c r="L263" s="35" t="s">
        <v>387</v>
      </c>
      <c r="M263" s="138"/>
    </row>
    <row r="264" spans="1:13" s="137" customFormat="1" ht="42" customHeight="1" x14ac:dyDescent="0.25">
      <c r="A264" s="136">
        <v>82</v>
      </c>
      <c r="B264" s="212" t="s">
        <v>205</v>
      </c>
      <c r="C264" s="213" t="s">
        <v>231</v>
      </c>
      <c r="D264" s="211" t="s">
        <v>150</v>
      </c>
      <c r="E264" s="207">
        <v>4500</v>
      </c>
      <c r="F264" s="196" t="s">
        <v>233</v>
      </c>
      <c r="G264" s="208">
        <v>420</v>
      </c>
      <c r="H264" s="208"/>
      <c r="I264" s="146" t="str">
        <f t="shared" si="29"/>
        <v>ЧУ "USM"</v>
      </c>
      <c r="J264" s="134" t="s">
        <v>43</v>
      </c>
      <c r="K264" s="135" t="s">
        <v>71</v>
      </c>
      <c r="L264" s="35" t="s">
        <v>388</v>
      </c>
      <c r="M264" s="138"/>
    </row>
    <row r="265" spans="1:13" s="137" customFormat="1" ht="33.75" customHeight="1" x14ac:dyDescent="0.25">
      <c r="A265" s="136">
        <v>83</v>
      </c>
      <c r="B265" s="212" t="s">
        <v>206</v>
      </c>
      <c r="C265" s="213" t="s">
        <v>231</v>
      </c>
      <c r="D265" s="211" t="s">
        <v>150</v>
      </c>
      <c r="E265" s="207">
        <v>3000</v>
      </c>
      <c r="F265" s="196" t="s">
        <v>233</v>
      </c>
      <c r="G265" s="208">
        <v>180</v>
      </c>
      <c r="H265" s="208"/>
      <c r="I265" s="146" t="str">
        <f t="shared" si="29"/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44.25" customHeight="1" x14ac:dyDescent="0.25">
      <c r="A266" s="136">
        <v>84</v>
      </c>
      <c r="B266" s="212" t="s">
        <v>207</v>
      </c>
      <c r="C266" s="213" t="s">
        <v>231</v>
      </c>
      <c r="D266" s="211" t="s">
        <v>150</v>
      </c>
      <c r="E266" s="207">
        <v>1500</v>
      </c>
      <c r="F266" s="196" t="s">
        <v>233</v>
      </c>
      <c r="G266" s="208">
        <v>270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39.75" customHeight="1" x14ac:dyDescent="0.25">
      <c r="A267" s="136">
        <v>85</v>
      </c>
      <c r="B267" s="212" t="s">
        <v>208</v>
      </c>
      <c r="C267" s="213" t="s">
        <v>231</v>
      </c>
      <c r="D267" s="211" t="s">
        <v>150</v>
      </c>
      <c r="E267" s="207">
        <v>150</v>
      </c>
      <c r="F267" s="196" t="s">
        <v>233</v>
      </c>
      <c r="G267" s="208">
        <v>325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3.5" customHeight="1" x14ac:dyDescent="0.25">
      <c r="A268" s="136">
        <v>86</v>
      </c>
      <c r="B268" s="212" t="s">
        <v>209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460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39.75" customHeight="1" x14ac:dyDescent="0.25">
      <c r="A269" s="136">
        <v>87</v>
      </c>
      <c r="B269" s="212" t="s">
        <v>210</v>
      </c>
      <c r="C269" s="213" t="s">
        <v>231</v>
      </c>
      <c r="D269" s="211" t="s">
        <v>150</v>
      </c>
      <c r="E269" s="207">
        <v>300</v>
      </c>
      <c r="F269" s="196" t="s">
        <v>233</v>
      </c>
      <c r="G269" s="208">
        <v>1750</v>
      </c>
      <c r="H269" s="208">
        <v>525000</v>
      </c>
      <c r="I269" s="146" t="str">
        <f t="shared" si="29"/>
        <v>ЧУ "USM"</v>
      </c>
      <c r="J269" s="134" t="s">
        <v>43</v>
      </c>
      <c r="K269" s="135" t="s">
        <v>71</v>
      </c>
      <c r="L269" s="35" t="s">
        <v>551</v>
      </c>
      <c r="M269" s="138"/>
    </row>
    <row r="270" spans="1:13" s="137" customFormat="1" ht="37.5" customHeight="1" x14ac:dyDescent="0.25">
      <c r="A270" s="136">
        <v>88</v>
      </c>
      <c r="B270" s="212" t="s">
        <v>211</v>
      </c>
      <c r="C270" s="213" t="s">
        <v>231</v>
      </c>
      <c r="D270" s="211" t="s">
        <v>150</v>
      </c>
      <c r="E270" s="207">
        <v>16</v>
      </c>
      <c r="F270" s="196" t="s">
        <v>233</v>
      </c>
      <c r="G270" s="208">
        <v>5600</v>
      </c>
      <c r="H270" s="208">
        <v>89600</v>
      </c>
      <c r="I270" s="146" t="str">
        <f t="shared" si="29"/>
        <v>ЧУ "USM"</v>
      </c>
      <c r="J270" s="134" t="s">
        <v>43</v>
      </c>
      <c r="K270" s="135" t="s">
        <v>71</v>
      </c>
      <c r="L270" s="35" t="s">
        <v>254</v>
      </c>
      <c r="M270" s="138"/>
    </row>
    <row r="271" spans="1:13" s="137" customFormat="1" ht="42.75" customHeight="1" x14ac:dyDescent="0.25">
      <c r="A271" s="136">
        <v>89</v>
      </c>
      <c r="B271" s="212" t="s">
        <v>232</v>
      </c>
      <c r="C271" s="213" t="s">
        <v>231</v>
      </c>
      <c r="D271" s="211" t="s">
        <v>150</v>
      </c>
      <c r="E271" s="207">
        <v>10</v>
      </c>
      <c r="F271" s="196" t="s">
        <v>233</v>
      </c>
      <c r="G271" s="208">
        <v>10000</v>
      </c>
      <c r="H271" s="208">
        <v>100000</v>
      </c>
      <c r="I271" s="146" t="str">
        <f t="shared" si="29"/>
        <v>ЧУ "USM"</v>
      </c>
      <c r="J271" s="134" t="s">
        <v>43</v>
      </c>
      <c r="K271" s="135" t="s">
        <v>395</v>
      </c>
      <c r="L271" s="35" t="s">
        <v>474</v>
      </c>
      <c r="M271" s="138"/>
    </row>
    <row r="272" spans="1:13" s="137" customFormat="1" ht="42.75" customHeight="1" x14ac:dyDescent="0.25">
      <c r="A272" s="136">
        <v>90</v>
      </c>
      <c r="B272" s="212" t="s">
        <v>213</v>
      </c>
      <c r="C272" s="213" t="s">
        <v>141</v>
      </c>
      <c r="D272" s="211" t="s">
        <v>150</v>
      </c>
      <c r="E272" s="207">
        <v>13</v>
      </c>
      <c r="F272" s="196" t="s">
        <v>109</v>
      </c>
      <c r="G272" s="208">
        <v>20916</v>
      </c>
      <c r="H272" s="208">
        <v>271908</v>
      </c>
      <c r="I272" s="146" t="str">
        <f t="shared" si="29"/>
        <v>ЧУ "USM"</v>
      </c>
      <c r="J272" s="134" t="s">
        <v>43</v>
      </c>
      <c r="K272" s="135" t="s">
        <v>395</v>
      </c>
      <c r="L272" s="35" t="s">
        <v>477</v>
      </c>
      <c r="M272" s="138"/>
    </row>
    <row r="273" spans="1:13" s="137" customFormat="1" ht="37.5" customHeight="1" x14ac:dyDescent="0.25">
      <c r="A273" s="136">
        <v>91</v>
      </c>
      <c r="B273" s="212" t="s">
        <v>214</v>
      </c>
      <c r="C273" s="213" t="s">
        <v>141</v>
      </c>
      <c r="D273" s="211" t="s">
        <v>150</v>
      </c>
      <c r="E273" s="207">
        <v>100</v>
      </c>
      <c r="F273" s="196" t="s">
        <v>233</v>
      </c>
      <c r="G273" s="208">
        <v>2530</v>
      </c>
      <c r="H273" s="208">
        <v>253000</v>
      </c>
      <c r="I273" s="146" t="str">
        <f t="shared" si="29"/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92</v>
      </c>
      <c r="B274" s="212" t="s">
        <v>223</v>
      </c>
      <c r="C274" s="213" t="s">
        <v>231</v>
      </c>
      <c r="D274" s="211" t="s">
        <v>150</v>
      </c>
      <c r="E274" s="207">
        <v>20</v>
      </c>
      <c r="F274" s="196" t="s">
        <v>233</v>
      </c>
      <c r="G274" s="208">
        <v>1900</v>
      </c>
      <c r="H274" s="208">
        <v>38000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254</v>
      </c>
      <c r="M274" s="138"/>
    </row>
    <row r="275" spans="1:13" s="137" customFormat="1" ht="37.5" customHeight="1" x14ac:dyDescent="0.25">
      <c r="A275" s="136">
        <v>93</v>
      </c>
      <c r="B275" s="212" t="s">
        <v>224</v>
      </c>
      <c r="C275" s="213" t="s">
        <v>231</v>
      </c>
      <c r="D275" s="211" t="s">
        <v>150</v>
      </c>
      <c r="E275" s="207">
        <v>100</v>
      </c>
      <c r="F275" s="196" t="s">
        <v>233</v>
      </c>
      <c r="G275" s="208">
        <v>170</v>
      </c>
      <c r="H275" s="208">
        <v>170000</v>
      </c>
      <c r="I275" s="146" t="str">
        <f t="shared" si="29"/>
        <v>ЧУ "USM"</v>
      </c>
      <c r="J275" s="134" t="s">
        <v>43</v>
      </c>
      <c r="K275" s="135" t="s">
        <v>240</v>
      </c>
      <c r="L275" s="35" t="s">
        <v>254</v>
      </c>
      <c r="M275" s="138"/>
    </row>
    <row r="276" spans="1:13" s="137" customFormat="1" ht="37.5" customHeight="1" x14ac:dyDescent="0.25">
      <c r="A276" s="136">
        <v>94</v>
      </c>
      <c r="B276" s="212" t="s">
        <v>225</v>
      </c>
      <c r="C276" s="213" t="s">
        <v>231</v>
      </c>
      <c r="D276" s="211" t="s">
        <v>150</v>
      </c>
      <c r="E276" s="207">
        <v>20</v>
      </c>
      <c r="F276" s="196" t="s">
        <v>233</v>
      </c>
      <c r="G276" s="208">
        <v>1200</v>
      </c>
      <c r="H276" s="208">
        <v>24000</v>
      </c>
      <c r="I276" s="146" t="str">
        <f t="shared" si="29"/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95</v>
      </c>
      <c r="B277" s="212" t="s">
        <v>226</v>
      </c>
      <c r="C277" s="213" t="s">
        <v>231</v>
      </c>
      <c r="D277" s="211" t="s">
        <v>150</v>
      </c>
      <c r="E277" s="207">
        <v>30</v>
      </c>
      <c r="F277" s="196" t="s">
        <v>233</v>
      </c>
      <c r="G277" s="208">
        <v>866</v>
      </c>
      <c r="H277" s="208">
        <v>25980</v>
      </c>
      <c r="I277" s="146" t="str">
        <f t="shared" si="29"/>
        <v>ЧУ "USM"</v>
      </c>
      <c r="J277" s="134" t="s">
        <v>43</v>
      </c>
      <c r="K277" s="135" t="s">
        <v>110</v>
      </c>
      <c r="L277" s="35" t="s">
        <v>254</v>
      </c>
      <c r="M277" s="138"/>
    </row>
    <row r="278" spans="1:13" s="137" customFormat="1" ht="37.5" customHeight="1" x14ac:dyDescent="0.25">
      <c r="A278" s="136">
        <v>96</v>
      </c>
      <c r="B278" s="212" t="s">
        <v>227</v>
      </c>
      <c r="C278" s="213" t="s">
        <v>231</v>
      </c>
      <c r="D278" s="211" t="s">
        <v>150</v>
      </c>
      <c r="E278" s="207">
        <v>10</v>
      </c>
      <c r="F278" s="196" t="s">
        <v>233</v>
      </c>
      <c r="G278" s="208">
        <v>2325</v>
      </c>
      <c r="H278" s="208">
        <v>23250</v>
      </c>
      <c r="I278" s="146" t="str">
        <f t="shared" si="29"/>
        <v>ЧУ "USM"</v>
      </c>
      <c r="J278" s="134" t="s">
        <v>43</v>
      </c>
      <c r="K278" s="135" t="s">
        <v>253</v>
      </c>
      <c r="L278" s="35" t="s">
        <v>254</v>
      </c>
      <c r="M278" s="138"/>
    </row>
    <row r="279" spans="1:13" s="137" customFormat="1" ht="51.75" customHeight="1" x14ac:dyDescent="0.25">
      <c r="A279" s="136">
        <v>97</v>
      </c>
      <c r="B279" s="212" t="s">
        <v>277</v>
      </c>
      <c r="C279" s="213" t="s">
        <v>141</v>
      </c>
      <c r="D279" s="211" t="s">
        <v>150</v>
      </c>
      <c r="E279" s="207">
        <v>864</v>
      </c>
      <c r="F279" s="196" t="s">
        <v>233</v>
      </c>
      <c r="G279" s="208">
        <v>2550</v>
      </c>
      <c r="H279" s="208">
        <v>2203200</v>
      </c>
      <c r="I279" s="146" t="str">
        <f t="shared" si="29"/>
        <v>ЧУ "USM"</v>
      </c>
      <c r="J279" s="134" t="s">
        <v>81</v>
      </c>
      <c r="K279" s="135" t="s">
        <v>398</v>
      </c>
      <c r="L279" s="35" t="s">
        <v>461</v>
      </c>
      <c r="M279" s="138"/>
    </row>
    <row r="280" spans="1:13" s="137" customFormat="1" ht="38.25" customHeight="1" x14ac:dyDescent="0.25">
      <c r="A280" s="136">
        <v>98</v>
      </c>
      <c r="B280" s="212" t="s">
        <v>278</v>
      </c>
      <c r="C280" s="213" t="s">
        <v>141</v>
      </c>
      <c r="D280" s="211" t="s">
        <v>150</v>
      </c>
      <c r="E280" s="207">
        <v>2035</v>
      </c>
      <c r="F280" s="196" t="s">
        <v>233</v>
      </c>
      <c r="G280" s="208">
        <v>2271</v>
      </c>
      <c r="H280" s="208">
        <v>4621485</v>
      </c>
      <c r="I280" s="146" t="str">
        <f t="shared" si="29"/>
        <v>ЧУ "USM"</v>
      </c>
      <c r="J280" s="134" t="s">
        <v>81</v>
      </c>
      <c r="K280" s="135" t="s">
        <v>398</v>
      </c>
      <c r="L280" s="35" t="s">
        <v>462</v>
      </c>
      <c r="M280" s="138"/>
    </row>
    <row r="281" spans="1:13" s="137" customFormat="1" ht="42.75" customHeight="1" x14ac:dyDescent="0.25">
      <c r="A281" s="136">
        <v>99</v>
      </c>
      <c r="B281" s="212" t="s">
        <v>279</v>
      </c>
      <c r="C281" s="213" t="s">
        <v>141</v>
      </c>
      <c r="D281" s="211" t="s">
        <v>150</v>
      </c>
      <c r="E281" s="207">
        <v>93</v>
      </c>
      <c r="F281" s="196" t="s">
        <v>233</v>
      </c>
      <c r="G281" s="220">
        <v>38674.11</v>
      </c>
      <c r="H281" s="220">
        <v>3596692.23</v>
      </c>
      <c r="I281" s="146" t="str">
        <f t="shared" si="29"/>
        <v>ЧУ "USM"</v>
      </c>
      <c r="J281" s="134" t="s">
        <v>81</v>
      </c>
      <c r="K281" s="135" t="s">
        <v>464</v>
      </c>
      <c r="L281" s="35" t="s">
        <v>463</v>
      </c>
      <c r="M281" s="138"/>
    </row>
    <row r="282" spans="1:13" s="137" customFormat="1" ht="45" customHeight="1" x14ac:dyDescent="0.25">
      <c r="A282" s="136">
        <v>100</v>
      </c>
      <c r="B282" s="212" t="s">
        <v>280</v>
      </c>
      <c r="C282" s="213" t="s">
        <v>141</v>
      </c>
      <c r="D282" s="211" t="s">
        <v>150</v>
      </c>
      <c r="E282" s="207">
        <v>462</v>
      </c>
      <c r="F282" s="196" t="s">
        <v>233</v>
      </c>
      <c r="G282" s="220">
        <v>11466.96</v>
      </c>
      <c r="H282" s="208">
        <v>5297735</v>
      </c>
      <c r="I282" s="146" t="str">
        <f t="shared" si="29"/>
        <v>ЧУ "USM"</v>
      </c>
      <c r="J282" s="134" t="s">
        <v>81</v>
      </c>
      <c r="K282" s="135" t="s">
        <v>398</v>
      </c>
      <c r="L282" s="35" t="s">
        <v>463</v>
      </c>
      <c r="M282" s="138"/>
    </row>
    <row r="283" spans="1:13" s="137" customFormat="1" ht="44.25" customHeight="1" x14ac:dyDescent="0.25">
      <c r="A283" s="136">
        <v>101</v>
      </c>
      <c r="B283" s="212" t="s">
        <v>281</v>
      </c>
      <c r="C283" s="213" t="s">
        <v>141</v>
      </c>
      <c r="D283" s="211" t="s">
        <v>150</v>
      </c>
      <c r="E283" s="207">
        <v>269</v>
      </c>
      <c r="F283" s="196" t="s">
        <v>233</v>
      </c>
      <c r="G283" s="220">
        <v>6369.64</v>
      </c>
      <c r="H283" s="220">
        <v>1713433.16</v>
      </c>
      <c r="I283" s="146" t="str">
        <f t="shared" si="29"/>
        <v>ЧУ "USM"</v>
      </c>
      <c r="J283" s="134" t="s">
        <v>81</v>
      </c>
      <c r="K283" s="135" t="s">
        <v>464</v>
      </c>
      <c r="L283" s="35" t="s">
        <v>465</v>
      </c>
      <c r="M283" s="138"/>
    </row>
    <row r="284" spans="1:13" s="137" customFormat="1" ht="37.5" customHeight="1" x14ac:dyDescent="0.25">
      <c r="A284" s="136">
        <v>102</v>
      </c>
      <c r="B284" s="36" t="s">
        <v>282</v>
      </c>
      <c r="C284" s="36" t="s">
        <v>271</v>
      </c>
      <c r="D284" s="211" t="s">
        <v>150</v>
      </c>
      <c r="E284" s="208">
        <v>320000</v>
      </c>
      <c r="F284" s="196" t="s">
        <v>283</v>
      </c>
      <c r="G284" s="221">
        <v>187.5</v>
      </c>
      <c r="H284" s="208">
        <v>60000000</v>
      </c>
      <c r="I284" s="146" t="str">
        <f t="shared" si="29"/>
        <v>ЧУ "USM"</v>
      </c>
      <c r="J284" s="134" t="s">
        <v>24</v>
      </c>
      <c r="K284" s="135" t="s">
        <v>110</v>
      </c>
      <c r="L284" s="35" t="s">
        <v>284</v>
      </c>
      <c r="M284" s="138"/>
    </row>
    <row r="285" spans="1:13" s="137" customFormat="1" ht="37.5" customHeight="1" x14ac:dyDescent="0.25">
      <c r="A285" s="136">
        <v>103</v>
      </c>
      <c r="B285" s="36" t="s">
        <v>288</v>
      </c>
      <c r="C285" s="36" t="s">
        <v>141</v>
      </c>
      <c r="D285" s="211" t="s">
        <v>150</v>
      </c>
      <c r="E285" s="208">
        <v>1</v>
      </c>
      <c r="F285" s="196" t="s">
        <v>109</v>
      </c>
      <c r="G285" s="226">
        <v>1895360</v>
      </c>
      <c r="H285" s="208">
        <v>1895360</v>
      </c>
      <c r="I285" s="146" t="str">
        <f t="shared" si="29"/>
        <v>ЧУ "USM"</v>
      </c>
      <c r="J285" s="223" t="s">
        <v>24</v>
      </c>
      <c r="K285" s="135" t="s">
        <v>110</v>
      </c>
      <c r="L285" s="35" t="s">
        <v>289</v>
      </c>
      <c r="M285" s="138"/>
    </row>
    <row r="286" spans="1:13" s="137" customFormat="1" ht="45" customHeight="1" x14ac:dyDescent="0.25">
      <c r="A286" s="136">
        <v>104</v>
      </c>
      <c r="B286" s="36" t="s">
        <v>300</v>
      </c>
      <c r="C286" s="36" t="s">
        <v>295</v>
      </c>
      <c r="D286" s="224" t="s">
        <v>150</v>
      </c>
      <c r="E286" s="208">
        <v>20000</v>
      </c>
      <c r="F286" s="196" t="s">
        <v>301</v>
      </c>
      <c r="G286" s="226">
        <v>1205</v>
      </c>
      <c r="H286" s="208">
        <v>24100000</v>
      </c>
      <c r="I286" s="146" t="str">
        <f t="shared" si="29"/>
        <v>ЧУ "USM"</v>
      </c>
      <c r="J286" s="134" t="s">
        <v>81</v>
      </c>
      <c r="K286" s="135" t="s">
        <v>110</v>
      </c>
      <c r="L286" s="35" t="s">
        <v>342</v>
      </c>
      <c r="M286" s="138"/>
    </row>
    <row r="287" spans="1:13" s="137" customFormat="1" ht="37.5" customHeight="1" x14ac:dyDescent="0.25">
      <c r="A287" s="136">
        <v>105</v>
      </c>
      <c r="B287" s="36" t="s">
        <v>318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719890</v>
      </c>
      <c r="H287" s="226">
        <v>719890</v>
      </c>
      <c r="I287" s="146" t="str">
        <f t="shared" si="29"/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106</v>
      </c>
      <c r="B288" s="36" t="s">
        <v>321</v>
      </c>
      <c r="C288" s="36" t="s">
        <v>141</v>
      </c>
      <c r="D288" s="211" t="s">
        <v>150</v>
      </c>
      <c r="E288" s="208">
        <v>1</v>
      </c>
      <c r="F288" s="196" t="s">
        <v>109</v>
      </c>
      <c r="G288" s="226">
        <v>541125</v>
      </c>
      <c r="H288" s="226">
        <v>541125</v>
      </c>
      <c r="I288" s="146" t="str">
        <f t="shared" si="29"/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107</v>
      </c>
      <c r="B289" s="36" t="s">
        <v>319</v>
      </c>
      <c r="C289" s="36" t="s">
        <v>141</v>
      </c>
      <c r="D289" s="224" t="s">
        <v>150</v>
      </c>
      <c r="E289" s="208">
        <v>1</v>
      </c>
      <c r="F289" s="196" t="s">
        <v>109</v>
      </c>
      <c r="G289" s="226">
        <v>2965000</v>
      </c>
      <c r="H289" s="226">
        <v>2965000</v>
      </c>
      <c r="I289" s="146" t="str">
        <f t="shared" si="29"/>
        <v>ЧУ "USM"</v>
      </c>
      <c r="J289" s="223" t="s">
        <v>24</v>
      </c>
      <c r="K289" s="135" t="s">
        <v>110</v>
      </c>
      <c r="L289" s="35" t="s">
        <v>320</v>
      </c>
      <c r="M289" s="138"/>
    </row>
    <row r="290" spans="1:13" s="137" customFormat="1" ht="37.5" customHeight="1" x14ac:dyDescent="0.25">
      <c r="A290" s="136">
        <v>108</v>
      </c>
      <c r="B290" s="36" t="s">
        <v>108</v>
      </c>
      <c r="C290" s="36" t="s">
        <v>295</v>
      </c>
      <c r="D290" s="224" t="s">
        <v>150</v>
      </c>
      <c r="E290" s="208">
        <v>1</v>
      </c>
      <c r="F290" s="196" t="s">
        <v>109</v>
      </c>
      <c r="G290" s="226">
        <v>21445315</v>
      </c>
      <c r="H290" s="226">
        <v>21445315</v>
      </c>
      <c r="I290" s="146" t="str">
        <f t="shared" si="29"/>
        <v>ЧУ "USM"</v>
      </c>
      <c r="J290" s="225" t="s">
        <v>81</v>
      </c>
      <c r="K290" s="135" t="s">
        <v>110</v>
      </c>
      <c r="L290" s="35" t="s">
        <v>327</v>
      </c>
      <c r="M290" s="138"/>
    </row>
    <row r="291" spans="1:13" s="137" customFormat="1" ht="37.5" customHeight="1" x14ac:dyDescent="0.25">
      <c r="A291" s="136">
        <v>109</v>
      </c>
      <c r="B291" s="241" t="s">
        <v>328</v>
      </c>
      <c r="C291" s="36" t="s">
        <v>141</v>
      </c>
      <c r="D291" s="224" t="s">
        <v>150</v>
      </c>
      <c r="E291" s="208">
        <v>2</v>
      </c>
      <c r="F291" s="196" t="s">
        <v>80</v>
      </c>
      <c r="G291" s="226">
        <v>502232.15</v>
      </c>
      <c r="H291" s="240">
        <f t="shared" ref="H291:H292" si="30">E291*G291</f>
        <v>1004464.3</v>
      </c>
      <c r="I291" s="146" t="str">
        <f t="shared" si="29"/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110</v>
      </c>
      <c r="B292" s="241" t="s">
        <v>329</v>
      </c>
      <c r="C292" s="36" t="s">
        <v>141</v>
      </c>
      <c r="D292" s="224" t="s">
        <v>150</v>
      </c>
      <c r="E292" s="208">
        <v>4</v>
      </c>
      <c r="F292" s="196" t="s">
        <v>80</v>
      </c>
      <c r="G292" s="226">
        <v>125558.04</v>
      </c>
      <c r="H292" s="240">
        <f t="shared" si="30"/>
        <v>502232.16</v>
      </c>
      <c r="I292" s="146" t="str">
        <f t="shared" si="29"/>
        <v>ЧУ "USM"</v>
      </c>
      <c r="J292" s="223" t="s">
        <v>81</v>
      </c>
      <c r="K292" s="250" t="s">
        <v>692</v>
      </c>
      <c r="L292" s="247" t="s">
        <v>729</v>
      </c>
      <c r="M292" s="138"/>
    </row>
    <row r="293" spans="1:13" s="137" customFormat="1" ht="37.5" customHeight="1" x14ac:dyDescent="0.25">
      <c r="A293" s="136">
        <v>111</v>
      </c>
      <c r="B293" s="241" t="s">
        <v>332</v>
      </c>
      <c r="C293" s="36" t="s">
        <v>141</v>
      </c>
      <c r="D293" s="224" t="s">
        <v>150</v>
      </c>
      <c r="E293" s="208">
        <v>45</v>
      </c>
      <c r="F293" s="196" t="s">
        <v>80</v>
      </c>
      <c r="G293" s="226">
        <v>2819</v>
      </c>
      <c r="H293" s="240">
        <f t="shared" ref="H293:H294" si="31">E293*G293</f>
        <v>126855</v>
      </c>
      <c r="I293" s="146" t="str">
        <f t="shared" si="29"/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136">
        <v>112</v>
      </c>
      <c r="B294" s="241" t="s">
        <v>333</v>
      </c>
      <c r="C294" s="36" t="s">
        <v>141</v>
      </c>
      <c r="D294" s="224" t="s">
        <v>150</v>
      </c>
      <c r="E294" s="208">
        <v>6</v>
      </c>
      <c r="F294" s="196" t="s">
        <v>80</v>
      </c>
      <c r="G294" s="226">
        <v>2819</v>
      </c>
      <c r="H294" s="240">
        <f t="shared" si="31"/>
        <v>16914</v>
      </c>
      <c r="I294" s="146" t="str">
        <f t="shared" si="29"/>
        <v>ЧУ "USM"</v>
      </c>
      <c r="J294" s="223" t="s">
        <v>81</v>
      </c>
      <c r="K294" s="250" t="s">
        <v>692</v>
      </c>
      <c r="L294" s="247" t="s">
        <v>711</v>
      </c>
      <c r="M294" s="138"/>
    </row>
    <row r="295" spans="1:13" s="137" customFormat="1" ht="37.5" customHeight="1" x14ac:dyDescent="0.25">
      <c r="A295" s="227">
        <v>113</v>
      </c>
      <c r="B295" s="36" t="s">
        <v>336</v>
      </c>
      <c r="C295" s="36" t="s">
        <v>141</v>
      </c>
      <c r="D295" s="224" t="s">
        <v>150</v>
      </c>
      <c r="E295" s="208">
        <v>2</v>
      </c>
      <c r="F295" s="196" t="s">
        <v>337</v>
      </c>
      <c r="G295" s="226">
        <v>12950</v>
      </c>
      <c r="H295" s="226">
        <v>25900</v>
      </c>
      <c r="I295" s="146" t="str">
        <f t="shared" si="29"/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37.5" customHeight="1" x14ac:dyDescent="0.25">
      <c r="A296" s="136">
        <v>114</v>
      </c>
      <c r="B296" s="36" t="s">
        <v>339</v>
      </c>
      <c r="C296" s="36" t="s">
        <v>141</v>
      </c>
      <c r="D296" s="224" t="s">
        <v>150</v>
      </c>
      <c r="E296" s="208">
        <v>5000</v>
      </c>
      <c r="F296" s="196" t="s">
        <v>151</v>
      </c>
      <c r="G296" s="226">
        <v>40</v>
      </c>
      <c r="H296" s="226">
        <v>200000</v>
      </c>
      <c r="I296" s="146" t="str">
        <f t="shared" si="29"/>
        <v>ЧУ "USM"</v>
      </c>
      <c r="J296" s="223" t="s">
        <v>250</v>
      </c>
      <c r="K296" s="135" t="s">
        <v>350</v>
      </c>
      <c r="L296" s="35" t="s">
        <v>338</v>
      </c>
      <c r="M296" s="138"/>
    </row>
    <row r="297" spans="1:13" s="137" customFormat="1" ht="51.75" customHeight="1" x14ac:dyDescent="0.25">
      <c r="A297" s="136">
        <v>115</v>
      </c>
      <c r="B297" s="36" t="s">
        <v>340</v>
      </c>
      <c r="C297" s="36" t="s">
        <v>141</v>
      </c>
      <c r="D297" s="224" t="s">
        <v>150</v>
      </c>
      <c r="E297" s="208">
        <v>2</v>
      </c>
      <c r="F297" s="196" t="s">
        <v>151</v>
      </c>
      <c r="G297" s="226"/>
      <c r="H297" s="226"/>
      <c r="I297" s="146" t="str">
        <f t="shared" si="29"/>
        <v>ЧУ "USM"</v>
      </c>
      <c r="J297" s="223" t="s">
        <v>250</v>
      </c>
      <c r="K297" s="135" t="s">
        <v>350</v>
      </c>
      <c r="L297" s="35" t="s">
        <v>496</v>
      </c>
      <c r="M297" s="138"/>
    </row>
    <row r="298" spans="1:13" s="137" customFormat="1" ht="37.5" customHeight="1" x14ac:dyDescent="0.25">
      <c r="A298" s="136">
        <v>116</v>
      </c>
      <c r="B298" s="241" t="s">
        <v>341</v>
      </c>
      <c r="C298" s="36" t="s">
        <v>141</v>
      </c>
      <c r="D298" s="224" t="s">
        <v>150</v>
      </c>
      <c r="E298" s="208">
        <v>1</v>
      </c>
      <c r="F298" s="196" t="s">
        <v>109</v>
      </c>
      <c r="G298" s="226">
        <v>12373010</v>
      </c>
      <c r="H298" s="226">
        <v>12373010</v>
      </c>
      <c r="I298" s="146" t="str">
        <f t="shared" si="29"/>
        <v>ЧУ "USM"</v>
      </c>
      <c r="J298" s="225" t="s">
        <v>24</v>
      </c>
      <c r="K298" s="135" t="s">
        <v>744</v>
      </c>
      <c r="L298" s="35" t="s">
        <v>743</v>
      </c>
      <c r="M298" s="138"/>
    </row>
    <row r="299" spans="1:13" s="137" customFormat="1" ht="37.5" customHeight="1" x14ac:dyDescent="0.25">
      <c r="A299" s="136">
        <v>117</v>
      </c>
      <c r="B299" s="36" t="s">
        <v>348</v>
      </c>
      <c r="C299" s="36" t="s">
        <v>141</v>
      </c>
      <c r="D299" s="224" t="s">
        <v>150</v>
      </c>
      <c r="E299" s="208">
        <v>15</v>
      </c>
      <c r="F299" s="196" t="s">
        <v>80</v>
      </c>
      <c r="G299" s="226">
        <v>5394.66</v>
      </c>
      <c r="H299" s="226">
        <v>80919.899999999994</v>
      </c>
      <c r="I299" s="146" t="str">
        <f t="shared" si="29"/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118</v>
      </c>
      <c r="B300" s="36" t="s">
        <v>349</v>
      </c>
      <c r="C300" s="36" t="s">
        <v>141</v>
      </c>
      <c r="D300" s="224" t="s">
        <v>150</v>
      </c>
      <c r="E300" s="208">
        <v>28</v>
      </c>
      <c r="F300" s="196" t="s">
        <v>80</v>
      </c>
      <c r="G300" s="226">
        <v>3801.82</v>
      </c>
      <c r="H300" s="226">
        <v>106450.96</v>
      </c>
      <c r="I300" s="146" t="str">
        <f t="shared" si="29"/>
        <v>ЧУ "USM"</v>
      </c>
      <c r="J300" s="223" t="s">
        <v>81</v>
      </c>
      <c r="K300" s="135" t="s">
        <v>350</v>
      </c>
      <c r="L300" s="35" t="s">
        <v>351</v>
      </c>
      <c r="M300" s="138"/>
    </row>
    <row r="301" spans="1:13" s="137" customFormat="1" ht="37.5" customHeight="1" x14ac:dyDescent="0.25">
      <c r="A301" s="136">
        <v>119</v>
      </c>
      <c r="B301" s="36" t="s">
        <v>372</v>
      </c>
      <c r="C301" s="36" t="s">
        <v>141</v>
      </c>
      <c r="D301" s="224" t="s">
        <v>150</v>
      </c>
      <c r="E301" s="208">
        <v>43</v>
      </c>
      <c r="F301" s="196" t="s">
        <v>80</v>
      </c>
      <c r="G301" s="226">
        <v>13620</v>
      </c>
      <c r="H301" s="226">
        <v>585660</v>
      </c>
      <c r="I301" s="146" t="str">
        <f t="shared" ref="I301:I364" si="32">$I$538</f>
        <v>ЧУ "USM"</v>
      </c>
      <c r="J301" s="223" t="s">
        <v>81</v>
      </c>
      <c r="K301" s="135" t="s">
        <v>350</v>
      </c>
      <c r="L301" s="35" t="s">
        <v>373</v>
      </c>
      <c r="M301" s="138"/>
    </row>
    <row r="302" spans="1:13" s="137" customFormat="1" ht="37.5" customHeight="1" x14ac:dyDescent="0.25">
      <c r="A302" s="136">
        <v>120</v>
      </c>
      <c r="B302" s="36" t="s">
        <v>374</v>
      </c>
      <c r="C302" s="36" t="s">
        <v>141</v>
      </c>
      <c r="D302" s="224" t="s">
        <v>150</v>
      </c>
      <c r="E302" s="208">
        <v>240</v>
      </c>
      <c r="F302" s="196" t="s">
        <v>109</v>
      </c>
      <c r="G302" s="226">
        <v>10884</v>
      </c>
      <c r="H302" s="226">
        <v>2612160</v>
      </c>
      <c r="I302" s="146" t="str">
        <f t="shared" si="32"/>
        <v>ЧУ "USM"</v>
      </c>
      <c r="J302" s="225" t="s">
        <v>64</v>
      </c>
      <c r="K302" s="135" t="s">
        <v>375</v>
      </c>
      <c r="L302" s="35" t="s">
        <v>376</v>
      </c>
      <c r="M302" s="138"/>
    </row>
    <row r="303" spans="1:13" s="137" customFormat="1" ht="37.5" customHeight="1" x14ac:dyDescent="0.25">
      <c r="A303" s="136">
        <v>121</v>
      </c>
      <c r="B303" s="36" t="s">
        <v>606</v>
      </c>
      <c r="C303" s="36" t="s">
        <v>141</v>
      </c>
      <c r="D303" s="224" t="s">
        <v>150</v>
      </c>
      <c r="E303" s="208">
        <v>235</v>
      </c>
      <c r="F303" s="196" t="s">
        <v>378</v>
      </c>
      <c r="G303" s="226">
        <v>5968</v>
      </c>
      <c r="H303" s="226">
        <v>1402480</v>
      </c>
      <c r="I303" s="146" t="str">
        <f t="shared" si="32"/>
        <v>ЧУ "USM"</v>
      </c>
      <c r="J303" s="223" t="s">
        <v>64</v>
      </c>
      <c r="K303" s="135" t="s">
        <v>375</v>
      </c>
      <c r="L303" s="35" t="s">
        <v>608</v>
      </c>
      <c r="M303" s="138"/>
    </row>
    <row r="304" spans="1:13" s="137" customFormat="1" ht="37.5" customHeight="1" x14ac:dyDescent="0.25">
      <c r="A304" s="136">
        <v>122</v>
      </c>
      <c r="B304" s="36" t="s">
        <v>377</v>
      </c>
      <c r="C304" s="36" t="s">
        <v>141</v>
      </c>
      <c r="D304" s="224" t="s">
        <v>150</v>
      </c>
      <c r="E304" s="208">
        <v>100</v>
      </c>
      <c r="F304" s="196" t="s">
        <v>109</v>
      </c>
      <c r="G304" s="226">
        <v>18929</v>
      </c>
      <c r="H304" s="226">
        <v>1892900</v>
      </c>
      <c r="I304" s="146" t="str">
        <f t="shared" si="32"/>
        <v>ЧУ "USM"</v>
      </c>
      <c r="J304" s="223" t="s">
        <v>64</v>
      </c>
      <c r="K304" s="135" t="s">
        <v>375</v>
      </c>
      <c r="L304" s="35" t="s">
        <v>376</v>
      </c>
      <c r="M304" s="138"/>
    </row>
    <row r="305" spans="1:13" s="137" customFormat="1" ht="37.5" customHeight="1" x14ac:dyDescent="0.25">
      <c r="A305" s="136">
        <v>123</v>
      </c>
      <c r="B305" s="36" t="s">
        <v>607</v>
      </c>
      <c r="C305" s="36" t="s">
        <v>141</v>
      </c>
      <c r="D305" s="224" t="s">
        <v>150</v>
      </c>
      <c r="E305" s="208">
        <v>100</v>
      </c>
      <c r="F305" s="196" t="s">
        <v>378</v>
      </c>
      <c r="G305" s="226">
        <v>6573</v>
      </c>
      <c r="H305" s="226">
        <v>657300</v>
      </c>
      <c r="I305" s="146" t="str">
        <f t="shared" si="32"/>
        <v>ЧУ "USM"</v>
      </c>
      <c r="J305" s="223" t="s">
        <v>64</v>
      </c>
      <c r="K305" s="135" t="s">
        <v>375</v>
      </c>
      <c r="L305" s="35" t="s">
        <v>608</v>
      </c>
      <c r="M305" s="138"/>
    </row>
    <row r="306" spans="1:13" s="137" customFormat="1" ht="37.5" customHeight="1" x14ac:dyDescent="0.25">
      <c r="A306" s="136">
        <v>124</v>
      </c>
      <c r="B306" s="36" t="s">
        <v>380</v>
      </c>
      <c r="C306" s="36" t="s">
        <v>141</v>
      </c>
      <c r="D306" s="224" t="s">
        <v>150</v>
      </c>
      <c r="E306" s="208">
        <v>1</v>
      </c>
      <c r="F306" s="196" t="s">
        <v>109</v>
      </c>
      <c r="G306" s="226">
        <v>7450000</v>
      </c>
      <c r="H306" s="226">
        <v>7450000</v>
      </c>
      <c r="I306" s="146" t="str">
        <f t="shared" si="32"/>
        <v>ЧУ "USM"</v>
      </c>
      <c r="J306" s="223" t="s">
        <v>24</v>
      </c>
      <c r="K306" s="135" t="s">
        <v>350</v>
      </c>
      <c r="L306" s="35" t="s">
        <v>381</v>
      </c>
      <c r="M306" s="138"/>
    </row>
    <row r="307" spans="1:13" s="137" customFormat="1" ht="37.5" customHeight="1" x14ac:dyDescent="0.25">
      <c r="A307" s="136">
        <v>125</v>
      </c>
      <c r="B307" s="36" t="s">
        <v>382</v>
      </c>
      <c r="C307" s="36" t="s">
        <v>141</v>
      </c>
      <c r="D307" s="224" t="s">
        <v>150</v>
      </c>
      <c r="E307" s="208">
        <v>150</v>
      </c>
      <c r="F307" s="196" t="s">
        <v>80</v>
      </c>
      <c r="G307" s="226">
        <v>7500</v>
      </c>
      <c r="H307" s="226">
        <v>1125000</v>
      </c>
      <c r="I307" s="146" t="str">
        <f t="shared" si="32"/>
        <v>ЧУ "USM"</v>
      </c>
      <c r="J307" s="223" t="s">
        <v>81</v>
      </c>
      <c r="K307" s="135" t="s">
        <v>350</v>
      </c>
      <c r="L307" s="35" t="s">
        <v>383</v>
      </c>
      <c r="M307" s="138"/>
    </row>
    <row r="308" spans="1:13" s="137" customFormat="1" ht="37.5" customHeight="1" x14ac:dyDescent="0.25">
      <c r="A308" s="136">
        <v>126</v>
      </c>
      <c r="B308" s="36" t="s">
        <v>396</v>
      </c>
      <c r="C308" s="36" t="s">
        <v>141</v>
      </c>
      <c r="D308" s="224" t="s">
        <v>150</v>
      </c>
      <c r="E308" s="208">
        <v>48</v>
      </c>
      <c r="F308" s="196" t="s">
        <v>397</v>
      </c>
      <c r="G308" s="226">
        <v>22808.04</v>
      </c>
      <c r="H308" s="226">
        <v>1094785.92</v>
      </c>
      <c r="I308" s="146" t="str">
        <f t="shared" si="32"/>
        <v>ЧУ "USM"</v>
      </c>
      <c r="J308" s="223" t="s">
        <v>24</v>
      </c>
      <c r="K308" s="135" t="s">
        <v>398</v>
      </c>
      <c r="L308" s="35" t="s">
        <v>399</v>
      </c>
      <c r="M308" s="138"/>
    </row>
    <row r="309" spans="1:13" s="137" customFormat="1" ht="37.5" customHeight="1" x14ac:dyDescent="0.25">
      <c r="A309" s="136">
        <v>127</v>
      </c>
      <c r="B309" s="36" t="s">
        <v>418</v>
      </c>
      <c r="C309" s="36" t="s">
        <v>141</v>
      </c>
      <c r="D309" s="224" t="s">
        <v>150</v>
      </c>
      <c r="E309" s="208">
        <v>108</v>
      </c>
      <c r="F309" s="196" t="s">
        <v>80</v>
      </c>
      <c r="G309" s="226">
        <v>30460.11</v>
      </c>
      <c r="H309" s="226">
        <v>3289691.88</v>
      </c>
      <c r="I309" s="146" t="str">
        <f t="shared" si="32"/>
        <v>ЧУ "USM"</v>
      </c>
      <c r="J309" s="223" t="s">
        <v>24</v>
      </c>
      <c r="K309" s="135" t="s">
        <v>138</v>
      </c>
      <c r="L309" s="35" t="s">
        <v>419</v>
      </c>
      <c r="M309" s="138"/>
    </row>
    <row r="310" spans="1:13" s="137" customFormat="1" ht="37.5" customHeight="1" x14ac:dyDescent="0.25">
      <c r="A310" s="136">
        <v>128</v>
      </c>
      <c r="B310" s="36" t="s">
        <v>429</v>
      </c>
      <c r="C310" s="36" t="s">
        <v>141</v>
      </c>
      <c r="D310" s="224" t="s">
        <v>150</v>
      </c>
      <c r="E310" s="208">
        <v>1</v>
      </c>
      <c r="F310" s="196" t="s">
        <v>80</v>
      </c>
      <c r="G310" s="226"/>
      <c r="H310" s="226"/>
      <c r="I310" s="146" t="str">
        <f t="shared" si="32"/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129</v>
      </c>
      <c r="B311" s="36" t="s">
        <v>430</v>
      </c>
      <c r="C311" s="36" t="s">
        <v>141</v>
      </c>
      <c r="D311" s="224" t="s">
        <v>150</v>
      </c>
      <c r="E311" s="208">
        <v>2</v>
      </c>
      <c r="F311" s="196" t="s">
        <v>80</v>
      </c>
      <c r="G311" s="226"/>
      <c r="H311" s="226"/>
      <c r="I311" s="146" t="str">
        <f t="shared" si="32"/>
        <v>ЧУ "USM"</v>
      </c>
      <c r="J311" s="223" t="s">
        <v>81</v>
      </c>
      <c r="K311" s="135" t="s">
        <v>398</v>
      </c>
      <c r="L311" s="35" t="s">
        <v>707</v>
      </c>
      <c r="M311" s="138"/>
    </row>
    <row r="312" spans="1:13" s="137" customFormat="1" ht="37.5" customHeight="1" x14ac:dyDescent="0.25">
      <c r="A312" s="136">
        <v>130</v>
      </c>
      <c r="B312" s="36" t="s">
        <v>431</v>
      </c>
      <c r="C312" s="36" t="s">
        <v>141</v>
      </c>
      <c r="D312" s="224" t="s">
        <v>150</v>
      </c>
      <c r="E312" s="208">
        <v>4</v>
      </c>
      <c r="F312" s="196" t="s">
        <v>80</v>
      </c>
      <c r="G312" s="226">
        <v>123009</v>
      </c>
      <c r="H312" s="226">
        <v>492036</v>
      </c>
      <c r="I312" s="146" t="str">
        <f t="shared" si="32"/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131</v>
      </c>
      <c r="B313" s="36" t="s">
        <v>432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255804</v>
      </c>
      <c r="H313" s="226">
        <v>511608</v>
      </c>
      <c r="I313" s="146" t="str">
        <f t="shared" si="32"/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132</v>
      </c>
      <c r="B314" s="36" t="s">
        <v>433</v>
      </c>
      <c r="C314" s="36" t="s">
        <v>141</v>
      </c>
      <c r="D314" s="224" t="s">
        <v>150</v>
      </c>
      <c r="E314" s="208">
        <v>2</v>
      </c>
      <c r="F314" s="196" t="s">
        <v>80</v>
      </c>
      <c r="G314" s="226">
        <v>191125</v>
      </c>
      <c r="H314" s="226">
        <v>382250</v>
      </c>
      <c r="I314" s="146" t="str">
        <f t="shared" si="32"/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7.5" customHeight="1" x14ac:dyDescent="0.25">
      <c r="A315" s="136">
        <v>133</v>
      </c>
      <c r="B315" s="36" t="s">
        <v>434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>
        <v>74400</v>
      </c>
      <c r="H315" s="226">
        <v>74400</v>
      </c>
      <c r="I315" s="146" t="str">
        <f t="shared" si="32"/>
        <v>ЧУ "USM"</v>
      </c>
      <c r="J315" s="223" t="s">
        <v>81</v>
      </c>
      <c r="K315" s="135" t="s">
        <v>398</v>
      </c>
      <c r="L315" s="35" t="s">
        <v>435</v>
      </c>
      <c r="M315" s="138"/>
    </row>
    <row r="316" spans="1:13" s="137" customFormat="1" ht="39.75" customHeight="1" x14ac:dyDescent="0.25">
      <c r="A316" s="136">
        <v>134</v>
      </c>
      <c r="B316" s="36" t="s">
        <v>437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 t="shared" si="32"/>
        <v>ЧУ "USM"</v>
      </c>
      <c r="J316" s="223" t="s">
        <v>24</v>
      </c>
      <c r="K316" s="135" t="s">
        <v>398</v>
      </c>
      <c r="L316" s="35" t="s">
        <v>539</v>
      </c>
      <c r="M316" s="138"/>
    </row>
    <row r="317" spans="1:13" s="137" customFormat="1" ht="46.5" customHeight="1" x14ac:dyDescent="0.25">
      <c r="A317" s="136">
        <v>135</v>
      </c>
      <c r="B317" s="36" t="s">
        <v>438</v>
      </c>
      <c r="C317" s="36" t="s">
        <v>141</v>
      </c>
      <c r="D317" s="224" t="s">
        <v>150</v>
      </c>
      <c r="E317" s="208">
        <v>1</v>
      </c>
      <c r="F317" s="196" t="s">
        <v>109</v>
      </c>
      <c r="G317" s="226"/>
      <c r="H317" s="226"/>
      <c r="I317" s="146" t="str">
        <f t="shared" si="32"/>
        <v>ЧУ "USM"</v>
      </c>
      <c r="J317" s="225" t="s">
        <v>24</v>
      </c>
      <c r="K317" s="135" t="s">
        <v>398</v>
      </c>
      <c r="L317" s="35" t="s">
        <v>539</v>
      </c>
      <c r="M317" s="138"/>
    </row>
    <row r="318" spans="1:13" s="137" customFormat="1" ht="37.5" customHeight="1" x14ac:dyDescent="0.25">
      <c r="A318" s="136">
        <v>136</v>
      </c>
      <c r="B318" s="36" t="s">
        <v>439</v>
      </c>
      <c r="C318" s="36" t="s">
        <v>141</v>
      </c>
      <c r="D318" s="224" t="s">
        <v>150</v>
      </c>
      <c r="E318" s="208">
        <v>1</v>
      </c>
      <c r="F318" s="196" t="s">
        <v>80</v>
      </c>
      <c r="G318" s="226">
        <v>22721.57</v>
      </c>
      <c r="H318" s="226">
        <v>22721.57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37.5" customHeight="1" x14ac:dyDescent="0.25">
      <c r="A319" s="136">
        <v>137</v>
      </c>
      <c r="B319" s="36" t="s">
        <v>440</v>
      </c>
      <c r="C319" s="36" t="s">
        <v>141</v>
      </c>
      <c r="D319" s="224" t="s">
        <v>150</v>
      </c>
      <c r="E319" s="208">
        <v>4</v>
      </c>
      <c r="F319" s="196" t="s">
        <v>80</v>
      </c>
      <c r="G319" s="226">
        <v>32581.18</v>
      </c>
      <c r="H319" s="226">
        <v>130324.72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451</v>
      </c>
      <c r="M319" s="138"/>
    </row>
    <row r="320" spans="1:13" s="137" customFormat="1" ht="48.75" customHeight="1" x14ac:dyDescent="0.25">
      <c r="A320" s="136">
        <v>138</v>
      </c>
      <c r="B320" s="36" t="s">
        <v>441</v>
      </c>
      <c r="C320" s="36" t="s">
        <v>141</v>
      </c>
      <c r="D320" s="224" t="s">
        <v>150</v>
      </c>
      <c r="E320" s="208">
        <v>5</v>
      </c>
      <c r="F320" s="196" t="s">
        <v>80</v>
      </c>
      <c r="G320" s="226"/>
      <c r="H320" s="226"/>
      <c r="I320" s="146" t="str">
        <f t="shared" si="32"/>
        <v>ЧУ "USM"</v>
      </c>
      <c r="J320" s="223" t="s">
        <v>81</v>
      </c>
      <c r="K320" s="135" t="s">
        <v>398</v>
      </c>
      <c r="L320" s="35" t="s">
        <v>552</v>
      </c>
      <c r="M320" s="138"/>
    </row>
    <row r="321" spans="1:13" s="137" customFormat="1" ht="37.5" customHeight="1" x14ac:dyDescent="0.25">
      <c r="A321" s="136">
        <v>139</v>
      </c>
      <c r="B321" s="36" t="s">
        <v>442</v>
      </c>
      <c r="C321" s="36" t="s">
        <v>141</v>
      </c>
      <c r="D321" s="224" t="s">
        <v>150</v>
      </c>
      <c r="E321" s="208">
        <v>51</v>
      </c>
      <c r="F321" s="196" t="s">
        <v>80</v>
      </c>
      <c r="G321" s="226">
        <v>4677.54</v>
      </c>
      <c r="H321" s="226">
        <v>238554.54</v>
      </c>
      <c r="I321" s="146" t="str">
        <f t="shared" si="32"/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140</v>
      </c>
      <c r="B322" s="36" t="s">
        <v>443</v>
      </c>
      <c r="C322" s="36" t="s">
        <v>141</v>
      </c>
      <c r="D322" s="224" t="s">
        <v>150</v>
      </c>
      <c r="E322" s="208">
        <v>7</v>
      </c>
      <c r="F322" s="196" t="s">
        <v>80</v>
      </c>
      <c r="G322" s="226">
        <v>9625.18</v>
      </c>
      <c r="H322" s="226">
        <v>67376.259999999995</v>
      </c>
      <c r="I322" s="146" t="str">
        <f t="shared" si="32"/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141</v>
      </c>
      <c r="B323" s="36" t="s">
        <v>444</v>
      </c>
      <c r="C323" s="36" t="s">
        <v>141</v>
      </c>
      <c r="D323" s="224" t="s">
        <v>150</v>
      </c>
      <c r="E323" s="208">
        <v>27</v>
      </c>
      <c r="F323" s="196" t="s">
        <v>80</v>
      </c>
      <c r="G323" s="226">
        <v>12455.72</v>
      </c>
      <c r="H323" s="226">
        <v>336304.44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142</v>
      </c>
      <c r="B324" s="36" t="s">
        <v>445</v>
      </c>
      <c r="C324" s="36" t="s">
        <v>141</v>
      </c>
      <c r="D324" s="224" t="s">
        <v>150</v>
      </c>
      <c r="E324" s="208">
        <v>1</v>
      </c>
      <c r="F324" s="196" t="s">
        <v>80</v>
      </c>
      <c r="G324" s="226">
        <v>24853</v>
      </c>
      <c r="H324" s="226">
        <v>24853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143</v>
      </c>
      <c r="B325" s="36" t="s">
        <v>447</v>
      </c>
      <c r="C325" s="36" t="s">
        <v>141</v>
      </c>
      <c r="D325" s="224" t="s">
        <v>150</v>
      </c>
      <c r="E325" s="208">
        <v>8</v>
      </c>
      <c r="F325" s="196" t="s">
        <v>80</v>
      </c>
      <c r="G325" s="226">
        <v>13000.84</v>
      </c>
      <c r="H325" s="226">
        <v>104006.72</v>
      </c>
      <c r="I325" s="146" t="str">
        <f t="shared" si="32"/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144</v>
      </c>
      <c r="B326" s="36" t="s">
        <v>446</v>
      </c>
      <c r="C326" s="36" t="s">
        <v>141</v>
      </c>
      <c r="D326" s="224" t="s">
        <v>150</v>
      </c>
      <c r="E326" s="208">
        <v>1</v>
      </c>
      <c r="F326" s="196" t="s">
        <v>80</v>
      </c>
      <c r="G326" s="226">
        <v>20109</v>
      </c>
      <c r="H326" s="226">
        <v>20109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145</v>
      </c>
      <c r="B327" s="36" t="s">
        <v>448</v>
      </c>
      <c r="C327" s="36" t="s">
        <v>141</v>
      </c>
      <c r="D327" s="224" t="s">
        <v>150</v>
      </c>
      <c r="E327" s="208">
        <v>5</v>
      </c>
      <c r="F327" s="196" t="s">
        <v>80</v>
      </c>
      <c r="G327" s="226">
        <v>26306.11</v>
      </c>
      <c r="H327" s="226">
        <v>131530.54999999999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146</v>
      </c>
      <c r="B328" s="36" t="s">
        <v>449</v>
      </c>
      <c r="C328" s="36" t="s">
        <v>141</v>
      </c>
      <c r="D328" s="224" t="s">
        <v>150</v>
      </c>
      <c r="E328" s="208">
        <v>17</v>
      </c>
      <c r="F328" s="196" t="s">
        <v>80</v>
      </c>
      <c r="G328" s="226">
        <v>34240.93</v>
      </c>
      <c r="H328" s="226">
        <v>582095.81000000006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147</v>
      </c>
      <c r="B329" s="36" t="s">
        <v>450</v>
      </c>
      <c r="C329" s="36" t="s">
        <v>141</v>
      </c>
      <c r="D329" s="224" t="s">
        <v>150</v>
      </c>
      <c r="E329" s="208">
        <v>7</v>
      </c>
      <c r="F329" s="196" t="s">
        <v>80</v>
      </c>
      <c r="G329" s="226">
        <v>83044.710000000006</v>
      </c>
      <c r="H329" s="226">
        <v>581312.97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148</v>
      </c>
      <c r="B330" s="36" t="s">
        <v>452</v>
      </c>
      <c r="C330" s="36" t="s">
        <v>141</v>
      </c>
      <c r="D330" s="224" t="s">
        <v>150</v>
      </c>
      <c r="E330" s="208">
        <v>63</v>
      </c>
      <c r="F330" s="196" t="s">
        <v>80</v>
      </c>
      <c r="G330" s="226">
        <v>5773</v>
      </c>
      <c r="H330" s="226">
        <v>363699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149</v>
      </c>
      <c r="B331" s="36" t="s">
        <v>453</v>
      </c>
      <c r="C331" s="36" t="s">
        <v>141</v>
      </c>
      <c r="D331" s="224" t="s">
        <v>150</v>
      </c>
      <c r="E331" s="208">
        <v>641</v>
      </c>
      <c r="F331" s="196" t="s">
        <v>80</v>
      </c>
      <c r="G331" s="226">
        <v>2896</v>
      </c>
      <c r="H331" s="226">
        <v>1856336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150</v>
      </c>
      <c r="B332" s="36" t="s">
        <v>454</v>
      </c>
      <c r="C332" s="36" t="s">
        <v>141</v>
      </c>
      <c r="D332" s="224" t="s">
        <v>150</v>
      </c>
      <c r="E332" s="208">
        <v>1232</v>
      </c>
      <c r="F332" s="196" t="s">
        <v>80</v>
      </c>
      <c r="G332" s="226">
        <v>1883</v>
      </c>
      <c r="H332" s="226">
        <v>2319856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151</v>
      </c>
      <c r="B333" s="36" t="s">
        <v>455</v>
      </c>
      <c r="C333" s="36" t="s">
        <v>141</v>
      </c>
      <c r="D333" s="224" t="s">
        <v>150</v>
      </c>
      <c r="E333" s="208">
        <v>641</v>
      </c>
      <c r="F333" s="196" t="s">
        <v>80</v>
      </c>
      <c r="G333" s="226">
        <v>2271</v>
      </c>
      <c r="H333" s="226">
        <v>1455711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152</v>
      </c>
      <c r="B334" s="36" t="s">
        <v>456</v>
      </c>
      <c r="C334" s="36" t="s">
        <v>141</v>
      </c>
      <c r="D334" s="224" t="s">
        <v>150</v>
      </c>
      <c r="E334" s="208">
        <v>616</v>
      </c>
      <c r="F334" s="196" t="s">
        <v>80</v>
      </c>
      <c r="G334" s="226">
        <v>1467</v>
      </c>
      <c r="H334" s="226">
        <v>903672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460</v>
      </c>
      <c r="M334" s="138"/>
    </row>
    <row r="335" spans="1:13" s="137" customFormat="1" ht="37.5" customHeight="1" x14ac:dyDescent="0.25">
      <c r="A335" s="136">
        <v>153</v>
      </c>
      <c r="B335" s="36" t="s">
        <v>457</v>
      </c>
      <c r="C335" s="36" t="s">
        <v>141</v>
      </c>
      <c r="D335" s="224" t="s">
        <v>150</v>
      </c>
      <c r="E335" s="208">
        <v>88</v>
      </c>
      <c r="F335" s="196" t="s">
        <v>80</v>
      </c>
      <c r="G335" s="226">
        <v>40113.33</v>
      </c>
      <c r="H335" s="226">
        <f t="shared" ref="H335" si="33">E335*G335</f>
        <v>3529973.04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830</v>
      </c>
      <c r="M335" s="138"/>
    </row>
    <row r="336" spans="1:13" s="137" customFormat="1" ht="37.5" customHeight="1" x14ac:dyDescent="0.25">
      <c r="A336" s="136">
        <v>154</v>
      </c>
      <c r="B336" s="36" t="s">
        <v>458</v>
      </c>
      <c r="C336" s="36" t="s">
        <v>141</v>
      </c>
      <c r="D336" s="224" t="s">
        <v>150</v>
      </c>
      <c r="E336" s="208">
        <v>624</v>
      </c>
      <c r="F336" s="196" t="s">
        <v>80</v>
      </c>
      <c r="G336" s="226">
        <v>6909</v>
      </c>
      <c r="H336" s="226">
        <v>4311216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47.25" customHeight="1" x14ac:dyDescent="0.25">
      <c r="A337" s="136">
        <v>155</v>
      </c>
      <c r="B337" s="36" t="s">
        <v>459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/>
      <c r="H337" s="226"/>
      <c r="I337" s="146" t="str">
        <f t="shared" si="32"/>
        <v>ЧУ "USM"</v>
      </c>
      <c r="J337" s="223" t="s">
        <v>81</v>
      </c>
      <c r="K337" s="135" t="s">
        <v>398</v>
      </c>
      <c r="L337" s="35" t="s">
        <v>537</v>
      </c>
      <c r="M337" s="138"/>
    </row>
    <row r="338" spans="1:13" s="137" customFormat="1" ht="37.5" customHeight="1" x14ac:dyDescent="0.25">
      <c r="A338" s="136">
        <v>156</v>
      </c>
      <c r="B338" s="36" t="s">
        <v>466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32"/>
        <v>ЧУ "USM"</v>
      </c>
      <c r="J338" s="223" t="s">
        <v>81</v>
      </c>
      <c r="K338" s="135" t="s">
        <v>398</v>
      </c>
      <c r="L338" s="35" t="s">
        <v>605</v>
      </c>
      <c r="M338" s="138"/>
    </row>
    <row r="339" spans="1:13" s="137" customFormat="1" ht="37.5" customHeight="1" x14ac:dyDescent="0.25">
      <c r="A339" s="136">
        <v>157</v>
      </c>
      <c r="B339" s="36" t="s">
        <v>467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>
        <v>107230</v>
      </c>
      <c r="H339" s="226">
        <v>107230</v>
      </c>
      <c r="I339" s="146" t="str">
        <f t="shared" si="32"/>
        <v>ЧУ "USM"</v>
      </c>
      <c r="J339" s="223" t="s">
        <v>24</v>
      </c>
      <c r="K339" s="135" t="s">
        <v>398</v>
      </c>
      <c r="L339" s="35" t="s">
        <v>468</v>
      </c>
      <c r="M339" s="138"/>
    </row>
    <row r="340" spans="1:13" s="137" customFormat="1" ht="37.5" customHeight="1" x14ac:dyDescent="0.25">
      <c r="A340" s="136">
        <v>158</v>
      </c>
      <c r="B340" s="36" t="s">
        <v>469</v>
      </c>
      <c r="C340" s="36" t="s">
        <v>141</v>
      </c>
      <c r="D340" s="224" t="s">
        <v>150</v>
      </c>
      <c r="E340" s="208">
        <v>33</v>
      </c>
      <c r="F340" s="205" t="s">
        <v>80</v>
      </c>
      <c r="G340" s="226">
        <v>40372</v>
      </c>
      <c r="H340" s="226">
        <v>1332276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37.5" customHeight="1" x14ac:dyDescent="0.25">
      <c r="A341" s="136">
        <v>159</v>
      </c>
      <c r="B341" s="36" t="s">
        <v>470</v>
      </c>
      <c r="C341" s="36" t="s">
        <v>141</v>
      </c>
      <c r="D341" s="224" t="s">
        <v>150</v>
      </c>
      <c r="E341" s="208">
        <v>28</v>
      </c>
      <c r="F341" s="205" t="s">
        <v>80</v>
      </c>
      <c r="G341" s="226">
        <v>63441.61</v>
      </c>
      <c r="H341" s="226">
        <v>1776365.08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471</v>
      </c>
      <c r="M341" s="138"/>
    </row>
    <row r="342" spans="1:13" s="137" customFormat="1" ht="61.5" customHeight="1" x14ac:dyDescent="0.25">
      <c r="A342" s="136">
        <v>160</v>
      </c>
      <c r="B342" s="36" t="s">
        <v>486</v>
      </c>
      <c r="C342" s="36" t="s">
        <v>141</v>
      </c>
      <c r="D342" s="224" t="s">
        <v>150</v>
      </c>
      <c r="E342" s="208">
        <v>1</v>
      </c>
      <c r="F342" s="205" t="s">
        <v>109</v>
      </c>
      <c r="G342" s="226"/>
      <c r="H342" s="226"/>
      <c r="I342" s="146" t="str">
        <f t="shared" si="32"/>
        <v>ЧУ "USM"</v>
      </c>
      <c r="J342" s="223" t="s">
        <v>24</v>
      </c>
      <c r="K342" s="135" t="s">
        <v>398</v>
      </c>
      <c r="L342" s="35" t="s">
        <v>538</v>
      </c>
      <c r="M342" s="138"/>
    </row>
    <row r="343" spans="1:13" s="137" customFormat="1" ht="37.5" customHeight="1" x14ac:dyDescent="0.25">
      <c r="A343" s="136">
        <v>161</v>
      </c>
      <c r="B343" s="36" t="s">
        <v>512</v>
      </c>
      <c r="C343" s="36" t="s">
        <v>141</v>
      </c>
      <c r="D343" s="224" t="s">
        <v>150</v>
      </c>
      <c r="E343" s="208">
        <v>4</v>
      </c>
      <c r="F343" s="205" t="s">
        <v>80</v>
      </c>
      <c r="G343" s="226">
        <v>1132672</v>
      </c>
      <c r="H343" s="226">
        <v>4530685</v>
      </c>
      <c r="I343" s="146" t="str">
        <f t="shared" si="32"/>
        <v>ЧУ "USM"</v>
      </c>
      <c r="J343" s="223" t="s">
        <v>24</v>
      </c>
      <c r="K343" s="135" t="s">
        <v>375</v>
      </c>
      <c r="L343" s="35" t="s">
        <v>495</v>
      </c>
      <c r="M343" s="138"/>
    </row>
    <row r="344" spans="1:13" s="137" customFormat="1" ht="59.25" customHeight="1" x14ac:dyDescent="0.25">
      <c r="A344" s="136">
        <v>162</v>
      </c>
      <c r="B344" s="36" t="s">
        <v>532</v>
      </c>
      <c r="C344" s="36" t="s">
        <v>141</v>
      </c>
      <c r="D344" s="224" t="s">
        <v>535</v>
      </c>
      <c r="E344" s="208">
        <v>82</v>
      </c>
      <c r="F344" s="205" t="s">
        <v>80</v>
      </c>
      <c r="G344" s="226">
        <v>32000</v>
      </c>
      <c r="H344" s="226">
        <v>2624000</v>
      </c>
      <c r="I344" s="146" t="str">
        <f t="shared" si="32"/>
        <v>ЧУ "USM"</v>
      </c>
      <c r="J344" s="223" t="s">
        <v>81</v>
      </c>
      <c r="K344" s="135" t="s">
        <v>246</v>
      </c>
      <c r="L344" s="35" t="s">
        <v>534</v>
      </c>
      <c r="M344" s="138"/>
    </row>
    <row r="345" spans="1:13" s="137" customFormat="1" ht="57" customHeight="1" x14ac:dyDescent="0.25">
      <c r="A345" s="136">
        <v>163</v>
      </c>
      <c r="B345" s="36" t="s">
        <v>533</v>
      </c>
      <c r="C345" s="36" t="s">
        <v>141</v>
      </c>
      <c r="D345" s="224" t="s">
        <v>536</v>
      </c>
      <c r="E345" s="208">
        <v>82</v>
      </c>
      <c r="F345" s="205" t="s">
        <v>80</v>
      </c>
      <c r="G345" s="226">
        <v>38392.86</v>
      </c>
      <c r="H345" s="226">
        <v>3148214.52</v>
      </c>
      <c r="I345" s="146" t="str">
        <f t="shared" si="32"/>
        <v>ЧУ "USM"</v>
      </c>
      <c r="J345" s="225" t="s">
        <v>81</v>
      </c>
      <c r="K345" s="135" t="s">
        <v>375</v>
      </c>
      <c r="L345" s="35" t="s">
        <v>534</v>
      </c>
      <c r="M345" s="138"/>
    </row>
    <row r="346" spans="1:13" s="137" customFormat="1" ht="57" customHeight="1" x14ac:dyDescent="0.25">
      <c r="A346" s="136">
        <v>164</v>
      </c>
      <c r="B346" s="36" t="s">
        <v>562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26">
        <v>193861</v>
      </c>
      <c r="H346" s="226">
        <v>387362</v>
      </c>
      <c r="I346" s="146" t="str">
        <f t="shared" si="32"/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51" customHeight="1" x14ac:dyDescent="0.25">
      <c r="A347" s="136">
        <v>165</v>
      </c>
      <c r="B347" s="36" t="s">
        <v>563</v>
      </c>
      <c r="C347" s="36" t="s">
        <v>141</v>
      </c>
      <c r="D347" s="232" t="s">
        <v>150</v>
      </c>
      <c r="E347" s="208">
        <v>2</v>
      </c>
      <c r="F347" s="205" t="s">
        <v>109</v>
      </c>
      <c r="G347" s="239">
        <v>379841</v>
      </c>
      <c r="H347" s="226">
        <v>759682</v>
      </c>
      <c r="I347" s="146" t="str">
        <f t="shared" si="32"/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48" customHeight="1" x14ac:dyDescent="0.25">
      <c r="A348" s="136">
        <v>166</v>
      </c>
      <c r="B348" s="36" t="s">
        <v>564</v>
      </c>
      <c r="C348" s="36" t="s">
        <v>141</v>
      </c>
      <c r="D348" s="232" t="s">
        <v>150</v>
      </c>
      <c r="E348" s="208">
        <v>9</v>
      </c>
      <c r="F348" s="205" t="s">
        <v>109</v>
      </c>
      <c r="G348" s="239">
        <v>161985</v>
      </c>
      <c r="H348" s="226">
        <v>1457865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570</v>
      </c>
      <c r="M348" s="138"/>
    </row>
    <row r="349" spans="1:13" s="137" customFormat="1" ht="33.75" customHeight="1" x14ac:dyDescent="0.25">
      <c r="A349" s="136">
        <v>167</v>
      </c>
      <c r="B349" s="36" t="s">
        <v>571</v>
      </c>
      <c r="C349" s="36" t="s">
        <v>141</v>
      </c>
      <c r="D349" s="232" t="s">
        <v>150</v>
      </c>
      <c r="E349" s="208">
        <v>1</v>
      </c>
      <c r="F349" s="205" t="s">
        <v>109</v>
      </c>
      <c r="G349" s="239">
        <v>1208770.95</v>
      </c>
      <c r="H349" s="239">
        <v>1208770.95</v>
      </c>
      <c r="I349" s="146" t="str">
        <f t="shared" si="32"/>
        <v>ЧУ "USM"</v>
      </c>
      <c r="J349" s="223" t="s">
        <v>24</v>
      </c>
      <c r="K349" s="135" t="s">
        <v>756</v>
      </c>
      <c r="L349" s="35" t="s">
        <v>757</v>
      </c>
      <c r="M349" s="138"/>
    </row>
    <row r="350" spans="1:13" s="137" customFormat="1" ht="38.25" customHeight="1" x14ac:dyDescent="0.25">
      <c r="A350" s="136">
        <v>168</v>
      </c>
      <c r="B350" s="36" t="s">
        <v>574</v>
      </c>
      <c r="C350" s="36" t="s">
        <v>141</v>
      </c>
      <c r="D350" s="232" t="s">
        <v>150</v>
      </c>
      <c r="E350" s="208">
        <v>500</v>
      </c>
      <c r="F350" s="205" t="s">
        <v>80</v>
      </c>
      <c r="G350" s="239">
        <v>255</v>
      </c>
      <c r="H350" s="226">
        <v>127500</v>
      </c>
      <c r="I350" s="146" t="str">
        <f t="shared" si="32"/>
        <v>ЧУ "USM"</v>
      </c>
      <c r="J350" s="223" t="s">
        <v>81</v>
      </c>
      <c r="K350" s="135" t="s">
        <v>375</v>
      </c>
      <c r="L350" s="35" t="s">
        <v>575</v>
      </c>
      <c r="M350" s="138"/>
    </row>
    <row r="351" spans="1:13" s="137" customFormat="1" ht="36" customHeight="1" x14ac:dyDescent="0.25">
      <c r="A351" s="136">
        <v>169</v>
      </c>
      <c r="B351" s="36" t="s">
        <v>576</v>
      </c>
      <c r="C351" s="36" t="s">
        <v>141</v>
      </c>
      <c r="D351" s="232" t="s">
        <v>150</v>
      </c>
      <c r="E351" s="208">
        <v>13</v>
      </c>
      <c r="F351" s="205" t="s">
        <v>80</v>
      </c>
      <c r="G351" s="239">
        <v>97778.53</v>
      </c>
      <c r="H351" s="226">
        <v>1271120.8899999999</v>
      </c>
      <c r="I351" s="146" t="str">
        <f t="shared" si="32"/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3" customHeight="1" x14ac:dyDescent="0.25">
      <c r="A352" s="136">
        <v>170</v>
      </c>
      <c r="B352" s="36" t="s">
        <v>578</v>
      </c>
      <c r="C352" s="36" t="s">
        <v>141</v>
      </c>
      <c r="D352" s="232" t="s">
        <v>150</v>
      </c>
      <c r="E352" s="208">
        <v>1</v>
      </c>
      <c r="F352" s="205" t="s">
        <v>80</v>
      </c>
      <c r="G352" s="239">
        <v>86855</v>
      </c>
      <c r="H352" s="226">
        <v>86855</v>
      </c>
      <c r="I352" s="146" t="str">
        <f t="shared" si="32"/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171</v>
      </c>
      <c r="B353" s="36" t="s">
        <v>579</v>
      </c>
      <c r="C353" s="36" t="s">
        <v>141</v>
      </c>
      <c r="D353" s="232" t="s">
        <v>150</v>
      </c>
      <c r="E353" s="208">
        <v>5</v>
      </c>
      <c r="F353" s="205" t="s">
        <v>80</v>
      </c>
      <c r="G353" s="239">
        <v>64962</v>
      </c>
      <c r="H353" s="226">
        <v>324810</v>
      </c>
      <c r="I353" s="146" t="str">
        <f t="shared" si="32"/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172</v>
      </c>
      <c r="B354" s="36" t="s">
        <v>580</v>
      </c>
      <c r="C354" s="36" t="s">
        <v>141</v>
      </c>
      <c r="D354" s="232" t="s">
        <v>150</v>
      </c>
      <c r="E354" s="208">
        <v>45</v>
      </c>
      <c r="F354" s="205" t="s">
        <v>80</v>
      </c>
      <c r="G354" s="239">
        <v>37051.800000000003</v>
      </c>
      <c r="H354" s="239">
        <v>1667331</v>
      </c>
      <c r="I354" s="146" t="str">
        <f t="shared" si="32"/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173</v>
      </c>
      <c r="B355" s="36" t="s">
        <v>581</v>
      </c>
      <c r="C355" s="36" t="s">
        <v>141</v>
      </c>
      <c r="D355" s="232" t="s">
        <v>150</v>
      </c>
      <c r="E355" s="208">
        <v>10</v>
      </c>
      <c r="F355" s="205" t="s">
        <v>80</v>
      </c>
      <c r="G355" s="226">
        <v>28086.7</v>
      </c>
      <c r="H355" s="226">
        <f>E355*G355</f>
        <v>280867</v>
      </c>
      <c r="I355" s="146" t="str">
        <f t="shared" si="32"/>
        <v>ЧУ "USM"</v>
      </c>
      <c r="J355" s="134" t="s">
        <v>81</v>
      </c>
      <c r="K355" s="135" t="s">
        <v>375</v>
      </c>
      <c r="L355" s="35" t="s">
        <v>577</v>
      </c>
      <c r="M355" s="138"/>
    </row>
    <row r="356" spans="1:13" s="137" customFormat="1" ht="38.25" customHeight="1" x14ac:dyDescent="0.25">
      <c r="A356" s="136">
        <v>174</v>
      </c>
      <c r="B356" s="36" t="s">
        <v>582</v>
      </c>
      <c r="C356" s="36" t="s">
        <v>141</v>
      </c>
      <c r="D356" s="232" t="s">
        <v>150</v>
      </c>
      <c r="E356" s="208">
        <v>38</v>
      </c>
      <c r="F356" s="205" t="s">
        <v>80</v>
      </c>
      <c r="G356" s="226">
        <v>28600</v>
      </c>
      <c r="H356" s="226">
        <f>E356*G356</f>
        <v>1086800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175</v>
      </c>
      <c r="B357" s="36" t="s">
        <v>584</v>
      </c>
      <c r="C357" s="36" t="s">
        <v>141</v>
      </c>
      <c r="D357" s="232" t="s">
        <v>150</v>
      </c>
      <c r="E357" s="208">
        <v>19</v>
      </c>
      <c r="F357" s="205" t="s">
        <v>80</v>
      </c>
      <c r="G357" s="226">
        <v>14778</v>
      </c>
      <c r="H357" s="226">
        <f>E357*G357</f>
        <v>280782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176</v>
      </c>
      <c r="B358" s="36" t="s">
        <v>585</v>
      </c>
      <c r="C358" s="36" t="s">
        <v>141</v>
      </c>
      <c r="D358" s="232" t="s">
        <v>150</v>
      </c>
      <c r="E358" s="208">
        <v>40</v>
      </c>
      <c r="F358" s="205" t="s">
        <v>80</v>
      </c>
      <c r="G358" s="226">
        <v>6650</v>
      </c>
      <c r="H358" s="226">
        <f>E358*G358</f>
        <v>266000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583</v>
      </c>
      <c r="M358" s="138"/>
    </row>
    <row r="359" spans="1:13" s="137" customFormat="1" ht="38.25" customHeight="1" x14ac:dyDescent="0.25">
      <c r="A359" s="136">
        <v>177</v>
      </c>
      <c r="B359" s="36" t="s">
        <v>590</v>
      </c>
      <c r="C359" s="36" t="s">
        <v>141</v>
      </c>
      <c r="D359" s="232" t="s">
        <v>150</v>
      </c>
      <c r="E359" s="208">
        <v>25</v>
      </c>
      <c r="F359" s="205" t="s">
        <v>80</v>
      </c>
      <c r="G359" s="226">
        <v>18715</v>
      </c>
      <c r="H359" s="226">
        <f>E359*G359</f>
        <v>467875</v>
      </c>
      <c r="I359" s="146" t="str">
        <f t="shared" si="32"/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178</v>
      </c>
      <c r="B360" s="36" t="s">
        <v>591</v>
      </c>
      <c r="C360" s="36" t="s">
        <v>141</v>
      </c>
      <c r="D360" s="232" t="s">
        <v>150</v>
      </c>
      <c r="E360" s="208">
        <v>15</v>
      </c>
      <c r="F360" s="205" t="s">
        <v>80</v>
      </c>
      <c r="G360" s="226">
        <v>25600</v>
      </c>
      <c r="H360" s="226">
        <f t="shared" ref="H360:H407" si="34">E360*G360</f>
        <v>384000</v>
      </c>
      <c r="I360" s="146" t="str">
        <f t="shared" si="32"/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179</v>
      </c>
      <c r="B361" s="36" t="s">
        <v>592</v>
      </c>
      <c r="C361" s="36" t="s">
        <v>141</v>
      </c>
      <c r="D361" s="232" t="s">
        <v>150</v>
      </c>
      <c r="E361" s="208">
        <v>25</v>
      </c>
      <c r="F361" s="205" t="s">
        <v>80</v>
      </c>
      <c r="G361" s="226">
        <v>27490</v>
      </c>
      <c r="H361" s="226">
        <f t="shared" si="34"/>
        <v>687250</v>
      </c>
      <c r="I361" s="146" t="str">
        <f t="shared" si="32"/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180</v>
      </c>
      <c r="B362" s="36" t="s">
        <v>593</v>
      </c>
      <c r="C362" s="36" t="s">
        <v>141</v>
      </c>
      <c r="D362" s="232" t="s">
        <v>150</v>
      </c>
      <c r="E362" s="208">
        <v>50</v>
      </c>
      <c r="F362" s="205" t="s">
        <v>80</v>
      </c>
      <c r="G362" s="226">
        <v>7547.96</v>
      </c>
      <c r="H362" s="226">
        <f t="shared" si="34"/>
        <v>377398</v>
      </c>
      <c r="I362" s="146" t="str">
        <f t="shared" si="32"/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181</v>
      </c>
      <c r="B363" s="36" t="s">
        <v>594</v>
      </c>
      <c r="C363" s="36" t="s">
        <v>141</v>
      </c>
      <c r="D363" s="232" t="s">
        <v>150</v>
      </c>
      <c r="E363" s="208">
        <v>108</v>
      </c>
      <c r="F363" s="205" t="s">
        <v>80</v>
      </c>
      <c r="G363" s="226">
        <v>28320</v>
      </c>
      <c r="H363" s="226">
        <f t="shared" si="34"/>
        <v>3058560</v>
      </c>
      <c r="I363" s="146" t="str">
        <f t="shared" si="32"/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182</v>
      </c>
      <c r="B364" s="36" t="s">
        <v>595</v>
      </c>
      <c r="C364" s="36" t="s">
        <v>141</v>
      </c>
      <c r="D364" s="232" t="s">
        <v>150</v>
      </c>
      <c r="E364" s="208">
        <v>14</v>
      </c>
      <c r="F364" s="205" t="s">
        <v>80</v>
      </c>
      <c r="G364" s="226">
        <v>40178.57</v>
      </c>
      <c r="H364" s="240">
        <f t="shared" si="34"/>
        <v>562499.98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183</v>
      </c>
      <c r="B365" s="36" t="s">
        <v>596</v>
      </c>
      <c r="C365" s="36" t="s">
        <v>141</v>
      </c>
      <c r="D365" s="232" t="s">
        <v>150</v>
      </c>
      <c r="E365" s="208">
        <v>10</v>
      </c>
      <c r="F365" s="205" t="s">
        <v>80</v>
      </c>
      <c r="G365" s="226">
        <v>12321.4</v>
      </c>
      <c r="H365" s="226">
        <f t="shared" si="34"/>
        <v>123214</v>
      </c>
      <c r="I365" s="146" t="str">
        <f t="shared" ref="I365:I428" si="35">$I$538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184</v>
      </c>
      <c r="B366" s="36" t="s">
        <v>597</v>
      </c>
      <c r="C366" s="36" t="s">
        <v>141</v>
      </c>
      <c r="D366" s="232" t="s">
        <v>150</v>
      </c>
      <c r="E366" s="208">
        <v>17</v>
      </c>
      <c r="F366" s="205" t="s">
        <v>80</v>
      </c>
      <c r="G366" s="226">
        <v>17857.12</v>
      </c>
      <c r="H366" s="240">
        <f t="shared" si="34"/>
        <v>303571.03999999998</v>
      </c>
      <c r="I366" s="146" t="str">
        <f t="shared" si="35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185</v>
      </c>
      <c r="B367" s="36" t="s">
        <v>598</v>
      </c>
      <c r="C367" s="36" t="s">
        <v>141</v>
      </c>
      <c r="D367" s="232" t="s">
        <v>150</v>
      </c>
      <c r="E367" s="208">
        <v>5</v>
      </c>
      <c r="F367" s="205" t="s">
        <v>80</v>
      </c>
      <c r="G367" s="226">
        <v>16071.4</v>
      </c>
      <c r="H367" s="226">
        <f t="shared" si="34"/>
        <v>80357</v>
      </c>
      <c r="I367" s="146" t="str">
        <f t="shared" si="35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9" customHeight="1" x14ac:dyDescent="0.25">
      <c r="A368" s="136">
        <v>186</v>
      </c>
      <c r="B368" s="36" t="s">
        <v>599</v>
      </c>
      <c r="C368" s="36" t="s">
        <v>141</v>
      </c>
      <c r="D368" s="232" t="s">
        <v>150</v>
      </c>
      <c r="E368" s="208">
        <v>15</v>
      </c>
      <c r="F368" s="205" t="s">
        <v>80</v>
      </c>
      <c r="G368" s="226">
        <v>12231.53</v>
      </c>
      <c r="H368" s="226">
        <f t="shared" si="34"/>
        <v>183472.95</v>
      </c>
      <c r="I368" s="146" t="str">
        <f t="shared" si="35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44.25" customHeight="1" x14ac:dyDescent="0.25">
      <c r="A369" s="136">
        <v>187</v>
      </c>
      <c r="B369" s="36" t="s">
        <v>625</v>
      </c>
      <c r="C369" s="36" t="s">
        <v>141</v>
      </c>
      <c r="D369" s="232" t="s">
        <v>150</v>
      </c>
      <c r="E369" s="208">
        <v>1</v>
      </c>
      <c r="F369" s="205" t="s">
        <v>109</v>
      </c>
      <c r="G369" s="226">
        <v>994000</v>
      </c>
      <c r="H369" s="226">
        <f t="shared" si="34"/>
        <v>994000</v>
      </c>
      <c r="I369" s="146" t="str">
        <f t="shared" si="35"/>
        <v>ЧУ "USM"</v>
      </c>
      <c r="J369" s="134" t="s">
        <v>81</v>
      </c>
      <c r="K369" s="135" t="s">
        <v>513</v>
      </c>
      <c r="L369" s="35" t="s">
        <v>626</v>
      </c>
      <c r="M369" s="138"/>
    </row>
    <row r="370" spans="1:13" s="137" customFormat="1" ht="30" customHeight="1" x14ac:dyDescent="0.25">
      <c r="A370" s="136">
        <v>188</v>
      </c>
      <c r="B370" s="36" t="s">
        <v>629</v>
      </c>
      <c r="C370" s="36" t="s">
        <v>141</v>
      </c>
      <c r="D370" s="232" t="s">
        <v>150</v>
      </c>
      <c r="E370" s="208">
        <v>5</v>
      </c>
      <c r="F370" s="205" t="s">
        <v>80</v>
      </c>
      <c r="G370" s="226">
        <v>23000</v>
      </c>
      <c r="H370" s="226">
        <f t="shared" si="34"/>
        <v>115000</v>
      </c>
      <c r="I370" s="146" t="str">
        <f t="shared" si="35"/>
        <v>ЧУ "USM"</v>
      </c>
      <c r="J370" s="134" t="s">
        <v>81</v>
      </c>
      <c r="K370" s="135" t="s">
        <v>513</v>
      </c>
      <c r="L370" s="35" t="s">
        <v>630</v>
      </c>
      <c r="M370" s="138"/>
    </row>
    <row r="371" spans="1:13" s="137" customFormat="1" ht="27" customHeight="1" x14ac:dyDescent="0.25">
      <c r="A371" s="136">
        <v>189</v>
      </c>
      <c r="B371" s="36" t="s">
        <v>633</v>
      </c>
      <c r="C371" s="36" t="s">
        <v>141</v>
      </c>
      <c r="D371" s="232" t="s">
        <v>150</v>
      </c>
      <c r="E371" s="208">
        <v>10</v>
      </c>
      <c r="F371" s="205" t="s">
        <v>80</v>
      </c>
      <c r="G371" s="226">
        <v>23850</v>
      </c>
      <c r="H371" s="226">
        <f t="shared" si="34"/>
        <v>238500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634</v>
      </c>
      <c r="M371" s="138"/>
    </row>
    <row r="372" spans="1:13" s="137" customFormat="1" ht="27" customHeight="1" x14ac:dyDescent="0.25">
      <c r="A372" s="136">
        <v>190</v>
      </c>
      <c r="B372" s="36" t="s">
        <v>631</v>
      </c>
      <c r="C372" s="36" t="s">
        <v>141</v>
      </c>
      <c r="D372" s="232" t="s">
        <v>150</v>
      </c>
      <c r="E372" s="208">
        <v>450</v>
      </c>
      <c r="F372" s="205" t="s">
        <v>53</v>
      </c>
      <c r="G372" s="226">
        <v>338.81</v>
      </c>
      <c r="H372" s="226">
        <f t="shared" si="34"/>
        <v>152464.5</v>
      </c>
      <c r="I372" s="146" t="str">
        <f t="shared" si="35"/>
        <v>ЧУ "USM"</v>
      </c>
      <c r="J372" s="223" t="s">
        <v>735</v>
      </c>
      <c r="K372" s="135">
        <v>43739</v>
      </c>
      <c r="L372" s="35" t="s">
        <v>632</v>
      </c>
      <c r="M372" s="138"/>
    </row>
    <row r="373" spans="1:13" s="137" customFormat="1" ht="27" customHeight="1" x14ac:dyDescent="0.25">
      <c r="A373" s="136">
        <v>191</v>
      </c>
      <c r="B373" s="36" t="s">
        <v>486</v>
      </c>
      <c r="C373" s="36" t="s">
        <v>141</v>
      </c>
      <c r="D373" s="232" t="s">
        <v>150</v>
      </c>
      <c r="E373" s="208">
        <v>1</v>
      </c>
      <c r="F373" s="205" t="s">
        <v>109</v>
      </c>
      <c r="G373" s="226">
        <v>625249</v>
      </c>
      <c r="H373" s="226">
        <f t="shared" si="34"/>
        <v>625249</v>
      </c>
      <c r="I373" s="146" t="str">
        <f t="shared" si="35"/>
        <v>ЧУ "USM"</v>
      </c>
      <c r="J373" s="223" t="s">
        <v>24</v>
      </c>
      <c r="K373" s="135" t="s">
        <v>513</v>
      </c>
      <c r="L373" s="35" t="s">
        <v>632</v>
      </c>
      <c r="M373" s="138"/>
    </row>
    <row r="374" spans="1:13" s="137" customFormat="1" ht="27" customHeight="1" x14ac:dyDescent="0.25">
      <c r="A374" s="136">
        <v>192</v>
      </c>
      <c r="B374" s="36" t="s">
        <v>635</v>
      </c>
      <c r="C374" s="36" t="s">
        <v>141</v>
      </c>
      <c r="D374" s="232" t="s">
        <v>150</v>
      </c>
      <c r="E374" s="208">
        <v>100</v>
      </c>
      <c r="F374" s="205" t="s">
        <v>80</v>
      </c>
      <c r="G374" s="226">
        <v>1708.7</v>
      </c>
      <c r="H374" s="226">
        <f t="shared" si="34"/>
        <v>170870</v>
      </c>
      <c r="I374" s="146" t="str">
        <f t="shared" si="35"/>
        <v>ЧУ "USM"</v>
      </c>
      <c r="J374" s="223" t="s">
        <v>735</v>
      </c>
      <c r="K374" s="135" t="s">
        <v>960</v>
      </c>
      <c r="L374" s="35" t="s">
        <v>961</v>
      </c>
      <c r="M374" s="138"/>
    </row>
    <row r="375" spans="1:13" s="137" customFormat="1" ht="27" customHeight="1" x14ac:dyDescent="0.25">
      <c r="A375" s="136">
        <v>193</v>
      </c>
      <c r="B375" s="36" t="s">
        <v>636</v>
      </c>
      <c r="C375" s="36" t="s">
        <v>141</v>
      </c>
      <c r="D375" s="232" t="s">
        <v>150</v>
      </c>
      <c r="E375" s="208">
        <v>194</v>
      </c>
      <c r="F375" s="205" t="s">
        <v>80</v>
      </c>
      <c r="G375" s="226">
        <v>950.81</v>
      </c>
      <c r="H375" s="226">
        <f t="shared" si="34"/>
        <v>184457.13999999998</v>
      </c>
      <c r="I375" s="146" t="str">
        <f t="shared" si="35"/>
        <v>ЧУ "USM"</v>
      </c>
      <c r="J375" s="223" t="s">
        <v>735</v>
      </c>
      <c r="K375" s="135" t="s">
        <v>960</v>
      </c>
      <c r="L375" s="35" t="s">
        <v>961</v>
      </c>
      <c r="M375" s="138"/>
    </row>
    <row r="376" spans="1:13" s="137" customFormat="1" ht="27" customHeight="1" x14ac:dyDescent="0.25">
      <c r="A376" s="136">
        <v>194</v>
      </c>
      <c r="B376" s="36" t="s">
        <v>637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2065.3200000000002</v>
      </c>
      <c r="H376" s="226">
        <f t="shared" si="34"/>
        <v>103266.00000000001</v>
      </c>
      <c r="I376" s="146" t="str">
        <f t="shared" si="35"/>
        <v>ЧУ "USM"</v>
      </c>
      <c r="J376" s="223" t="s">
        <v>735</v>
      </c>
      <c r="K376" s="135" t="s">
        <v>960</v>
      </c>
      <c r="L376" s="35" t="s">
        <v>961</v>
      </c>
      <c r="M376" s="138"/>
    </row>
    <row r="377" spans="1:13" s="137" customFormat="1" ht="27" customHeight="1" x14ac:dyDescent="0.25">
      <c r="A377" s="136">
        <v>195</v>
      </c>
      <c r="B377" s="36" t="s">
        <v>638</v>
      </c>
      <c r="C377" s="36" t="s">
        <v>141</v>
      </c>
      <c r="D377" s="232" t="s">
        <v>150</v>
      </c>
      <c r="E377" s="208">
        <v>50</v>
      </c>
      <c r="F377" s="205" t="s">
        <v>80</v>
      </c>
      <c r="G377" s="226">
        <v>5072.51</v>
      </c>
      <c r="H377" s="226">
        <f t="shared" si="34"/>
        <v>253625.5</v>
      </c>
      <c r="I377" s="146" t="str">
        <f t="shared" si="35"/>
        <v>ЧУ "USM"</v>
      </c>
      <c r="J377" s="223" t="s">
        <v>735</v>
      </c>
      <c r="K377" s="135" t="s">
        <v>960</v>
      </c>
      <c r="L377" s="35" t="s">
        <v>961</v>
      </c>
      <c r="M377" s="138"/>
    </row>
    <row r="378" spans="1:13" s="137" customFormat="1" ht="27" customHeight="1" x14ac:dyDescent="0.25">
      <c r="A378" s="136">
        <v>196</v>
      </c>
      <c r="B378" s="36" t="s">
        <v>639</v>
      </c>
      <c r="C378" s="36" t="s">
        <v>141</v>
      </c>
      <c r="D378" s="232" t="s">
        <v>150</v>
      </c>
      <c r="E378" s="208">
        <v>126</v>
      </c>
      <c r="F378" s="205" t="s">
        <v>80</v>
      </c>
      <c r="G378" s="226">
        <v>6163.92</v>
      </c>
      <c r="H378" s="226">
        <f t="shared" si="34"/>
        <v>776653.92</v>
      </c>
      <c r="I378" s="146" t="str">
        <f t="shared" si="35"/>
        <v>ЧУ "USM"</v>
      </c>
      <c r="J378" s="223" t="s">
        <v>735</v>
      </c>
      <c r="K378" s="135" t="s">
        <v>960</v>
      </c>
      <c r="L378" s="35" t="s">
        <v>961</v>
      </c>
      <c r="M378" s="138"/>
    </row>
    <row r="379" spans="1:13" s="137" customFormat="1" ht="27" customHeight="1" x14ac:dyDescent="0.25">
      <c r="A379" s="136">
        <v>197</v>
      </c>
      <c r="B379" s="36" t="s">
        <v>640</v>
      </c>
      <c r="C379" s="36" t="s">
        <v>141</v>
      </c>
      <c r="D379" s="232" t="s">
        <v>150</v>
      </c>
      <c r="E379" s="208">
        <v>50</v>
      </c>
      <c r="F379" s="205" t="s">
        <v>109</v>
      </c>
      <c r="G379" s="226">
        <v>5537.36</v>
      </c>
      <c r="H379" s="226">
        <f t="shared" si="34"/>
        <v>276868</v>
      </c>
      <c r="I379" s="146" t="str">
        <f t="shared" si="35"/>
        <v>ЧУ "USM"</v>
      </c>
      <c r="J379" s="223" t="s">
        <v>735</v>
      </c>
      <c r="K379" s="135" t="s">
        <v>960</v>
      </c>
      <c r="L379" s="35" t="s">
        <v>961</v>
      </c>
      <c r="M379" s="138"/>
    </row>
    <row r="380" spans="1:13" s="137" customFormat="1" ht="27" customHeight="1" x14ac:dyDescent="0.25">
      <c r="A380" s="136">
        <v>198</v>
      </c>
      <c r="B380" s="36" t="s">
        <v>641</v>
      </c>
      <c r="C380" s="36" t="s">
        <v>141</v>
      </c>
      <c r="D380" s="232" t="s">
        <v>150</v>
      </c>
      <c r="E380" s="208">
        <v>100</v>
      </c>
      <c r="F380" s="205" t="s">
        <v>109</v>
      </c>
      <c r="G380" s="226">
        <v>7128.14</v>
      </c>
      <c r="H380" s="226">
        <f t="shared" si="34"/>
        <v>712814</v>
      </c>
      <c r="I380" s="146" t="str">
        <f t="shared" si="35"/>
        <v>ЧУ "USM"</v>
      </c>
      <c r="J380" s="223" t="s">
        <v>735</v>
      </c>
      <c r="K380" s="135" t="s">
        <v>960</v>
      </c>
      <c r="L380" s="35" t="s">
        <v>961</v>
      </c>
      <c r="M380" s="138"/>
    </row>
    <row r="381" spans="1:13" s="137" customFormat="1" ht="27" customHeight="1" x14ac:dyDescent="0.25">
      <c r="A381" s="136">
        <v>199</v>
      </c>
      <c r="B381" s="36" t="s">
        <v>642</v>
      </c>
      <c r="C381" s="36" t="s">
        <v>141</v>
      </c>
      <c r="D381" s="232" t="s">
        <v>150</v>
      </c>
      <c r="E381" s="208">
        <v>14</v>
      </c>
      <c r="F381" s="205" t="s">
        <v>80</v>
      </c>
      <c r="G381" s="226">
        <v>3369.29</v>
      </c>
      <c r="H381" s="226">
        <f t="shared" si="34"/>
        <v>47170.06</v>
      </c>
      <c r="I381" s="146" t="str">
        <f t="shared" si="35"/>
        <v>ЧУ "USM"</v>
      </c>
      <c r="J381" s="223" t="s">
        <v>735</v>
      </c>
      <c r="K381" s="135" t="s">
        <v>960</v>
      </c>
      <c r="L381" s="35" t="s">
        <v>961</v>
      </c>
      <c r="M381" s="138"/>
    </row>
    <row r="382" spans="1:13" s="137" customFormat="1" ht="27" customHeight="1" x14ac:dyDescent="0.25">
      <c r="A382" s="136">
        <v>200</v>
      </c>
      <c r="B382" s="241" t="s">
        <v>645</v>
      </c>
      <c r="C382" s="241" t="s">
        <v>141</v>
      </c>
      <c r="D382" s="242" t="s">
        <v>150</v>
      </c>
      <c r="E382" s="243">
        <v>24.4</v>
      </c>
      <c r="F382" s="244" t="s">
        <v>646</v>
      </c>
      <c r="G382" s="240">
        <v>8500</v>
      </c>
      <c r="H382" s="240">
        <f t="shared" si="34"/>
        <v>207400</v>
      </c>
      <c r="I382" s="242" t="str">
        <f t="shared" si="35"/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201</v>
      </c>
      <c r="B383" s="241" t="s">
        <v>648</v>
      </c>
      <c r="C383" s="241" t="s">
        <v>141</v>
      </c>
      <c r="D383" s="242" t="s">
        <v>150</v>
      </c>
      <c r="E383" s="248">
        <v>27.030999999999999</v>
      </c>
      <c r="F383" s="244" t="s">
        <v>646</v>
      </c>
      <c r="G383" s="240">
        <v>9749.99</v>
      </c>
      <c r="H383" s="240">
        <f t="shared" si="34"/>
        <v>263551.97969000001</v>
      </c>
      <c r="I383" s="242" t="str">
        <f t="shared" si="35"/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202</v>
      </c>
      <c r="B384" s="241" t="s">
        <v>649</v>
      </c>
      <c r="C384" s="241" t="s">
        <v>141</v>
      </c>
      <c r="D384" s="242" t="s">
        <v>150</v>
      </c>
      <c r="E384" s="240">
        <v>20</v>
      </c>
      <c r="F384" s="244" t="s">
        <v>80</v>
      </c>
      <c r="G384" s="240">
        <v>19827.349999999999</v>
      </c>
      <c r="H384" s="240">
        <f t="shared" si="34"/>
        <v>396547</v>
      </c>
      <c r="I384" s="242" t="str">
        <f t="shared" si="35"/>
        <v>ЧУ "USM"</v>
      </c>
      <c r="J384" s="245" t="s">
        <v>81</v>
      </c>
      <c r="K384" s="246" t="s">
        <v>513</v>
      </c>
      <c r="L384" s="247" t="s">
        <v>647</v>
      </c>
      <c r="M384" s="138"/>
    </row>
    <row r="385" spans="1:13" s="137" customFormat="1" ht="27" customHeight="1" x14ac:dyDescent="0.25">
      <c r="A385" s="136">
        <v>203</v>
      </c>
      <c r="B385" s="241" t="s">
        <v>652</v>
      </c>
      <c r="C385" s="241" t="s">
        <v>141</v>
      </c>
      <c r="D385" s="242" t="s">
        <v>150</v>
      </c>
      <c r="E385" s="240">
        <v>250</v>
      </c>
      <c r="F385" s="244" t="s">
        <v>36</v>
      </c>
      <c r="G385" s="240">
        <v>1363</v>
      </c>
      <c r="H385" s="240">
        <f t="shared" si="34"/>
        <v>340750</v>
      </c>
      <c r="I385" s="242" t="str">
        <f t="shared" si="35"/>
        <v>ЧУ "USM"</v>
      </c>
      <c r="J385" s="245" t="s">
        <v>81</v>
      </c>
      <c r="K385" s="246" t="s">
        <v>513</v>
      </c>
      <c r="L385" s="247" t="s">
        <v>1006</v>
      </c>
      <c r="M385" s="138"/>
    </row>
    <row r="386" spans="1:13" s="137" customFormat="1" ht="27" customHeight="1" x14ac:dyDescent="0.25">
      <c r="A386" s="136">
        <v>204</v>
      </c>
      <c r="B386" s="241" t="s">
        <v>654</v>
      </c>
      <c r="C386" s="241" t="s">
        <v>141</v>
      </c>
      <c r="D386" s="242" t="s">
        <v>150</v>
      </c>
      <c r="E386" s="240">
        <v>12</v>
      </c>
      <c r="F386" s="244" t="s">
        <v>80</v>
      </c>
      <c r="G386" s="240">
        <v>17142.86</v>
      </c>
      <c r="H386" s="240">
        <f t="shared" si="34"/>
        <v>205714.32</v>
      </c>
      <c r="I386" s="242" t="str">
        <f t="shared" si="35"/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205</v>
      </c>
      <c r="B387" s="241" t="s">
        <v>655</v>
      </c>
      <c r="C387" s="241" t="s">
        <v>141</v>
      </c>
      <c r="D387" s="242" t="s">
        <v>150</v>
      </c>
      <c r="E387" s="240">
        <v>8</v>
      </c>
      <c r="F387" s="244" t="s">
        <v>80</v>
      </c>
      <c r="G387" s="240">
        <v>1517.86</v>
      </c>
      <c r="H387" s="240">
        <f t="shared" si="34"/>
        <v>12142.88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206</v>
      </c>
      <c r="B388" s="241" t="s">
        <v>670</v>
      </c>
      <c r="C388" s="241" t="s">
        <v>141</v>
      </c>
      <c r="D388" s="242" t="s">
        <v>150</v>
      </c>
      <c r="E388" s="240">
        <v>3</v>
      </c>
      <c r="F388" s="244" t="s">
        <v>36</v>
      </c>
      <c r="G388" s="240">
        <v>1250</v>
      </c>
      <c r="H388" s="240">
        <f t="shared" si="34"/>
        <v>3750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207</v>
      </c>
      <c r="B389" s="241" t="s">
        <v>656</v>
      </c>
      <c r="C389" s="241" t="s">
        <v>141</v>
      </c>
      <c r="D389" s="242" t="s">
        <v>150</v>
      </c>
      <c r="E389" s="240">
        <v>2</v>
      </c>
      <c r="F389" s="244" t="s">
        <v>36</v>
      </c>
      <c r="G389" s="240">
        <v>5446.43</v>
      </c>
      <c r="H389" s="240">
        <f t="shared" si="34"/>
        <v>10892.86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208</v>
      </c>
      <c r="B390" s="241" t="s">
        <v>730</v>
      </c>
      <c r="C390" s="241" t="s">
        <v>141</v>
      </c>
      <c r="D390" s="242" t="s">
        <v>150</v>
      </c>
      <c r="E390" s="240">
        <v>0.3</v>
      </c>
      <c r="F390" s="244" t="s">
        <v>36</v>
      </c>
      <c r="G390" s="240">
        <v>125000</v>
      </c>
      <c r="H390" s="240">
        <f t="shared" si="34"/>
        <v>37500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209</v>
      </c>
      <c r="B391" s="241" t="s">
        <v>657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19285.71</v>
      </c>
      <c r="H391" s="240">
        <f t="shared" si="34"/>
        <v>19285.71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210</v>
      </c>
      <c r="B392" s="241" t="s">
        <v>658</v>
      </c>
      <c r="C392" s="241" t="s">
        <v>141</v>
      </c>
      <c r="D392" s="242" t="s">
        <v>150</v>
      </c>
      <c r="E392" s="240">
        <v>1</v>
      </c>
      <c r="F392" s="244" t="s">
        <v>80</v>
      </c>
      <c r="G392" s="240">
        <v>32142.86</v>
      </c>
      <c r="H392" s="240">
        <f t="shared" si="34"/>
        <v>32142.86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211</v>
      </c>
      <c r="B393" s="241" t="s">
        <v>662</v>
      </c>
      <c r="C393" s="241" t="s">
        <v>141</v>
      </c>
      <c r="D393" s="242" t="s">
        <v>150</v>
      </c>
      <c r="E393" s="240">
        <v>1635</v>
      </c>
      <c r="F393" s="244" t="s">
        <v>80</v>
      </c>
      <c r="G393" s="240">
        <v>750</v>
      </c>
      <c r="H393" s="240">
        <f t="shared" si="34"/>
        <v>1226250</v>
      </c>
      <c r="I393" s="242" t="str">
        <f t="shared" si="35"/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212</v>
      </c>
      <c r="B394" s="241" t="s">
        <v>663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5831200</v>
      </c>
      <c r="H394" s="240">
        <f t="shared" si="34"/>
        <v>5831200</v>
      </c>
      <c r="I394" s="242" t="str">
        <f t="shared" si="35"/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213</v>
      </c>
      <c r="B395" s="241" t="s">
        <v>664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1124314</v>
      </c>
      <c r="H395" s="240">
        <f t="shared" si="34"/>
        <v>1124314</v>
      </c>
      <c r="I395" s="242" t="str">
        <f t="shared" si="35"/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214</v>
      </c>
      <c r="B396" s="241" t="s">
        <v>665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472662</v>
      </c>
      <c r="H396" s="240">
        <f t="shared" si="34"/>
        <v>472662</v>
      </c>
      <c r="I396" s="242" t="str">
        <f t="shared" si="35"/>
        <v>ЧУ "USM"</v>
      </c>
      <c r="J396" s="245" t="s">
        <v>751</v>
      </c>
      <c r="K396" s="246" t="s">
        <v>749</v>
      </c>
      <c r="L396" s="247" t="s">
        <v>750</v>
      </c>
      <c r="M396" s="138"/>
    </row>
    <row r="397" spans="1:13" s="137" customFormat="1" ht="27" customHeight="1" x14ac:dyDescent="0.25">
      <c r="A397" s="136">
        <v>215</v>
      </c>
      <c r="B397" s="241" t="s">
        <v>666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87000</v>
      </c>
      <c r="H397" s="240">
        <f t="shared" si="34"/>
        <v>87000</v>
      </c>
      <c r="I397" s="242" t="str">
        <f t="shared" si="35"/>
        <v>ЧУ "USM"</v>
      </c>
      <c r="J397" s="245" t="s">
        <v>751</v>
      </c>
      <c r="K397" s="246" t="s">
        <v>749</v>
      </c>
      <c r="L397" s="247" t="s">
        <v>661</v>
      </c>
      <c r="M397" s="138"/>
    </row>
    <row r="398" spans="1:13" s="137" customFormat="1" ht="27" customHeight="1" x14ac:dyDescent="0.25">
      <c r="A398" s="136">
        <v>216</v>
      </c>
      <c r="B398" s="241" t="s">
        <v>684</v>
      </c>
      <c r="C398" s="241" t="s">
        <v>141</v>
      </c>
      <c r="D398" s="242" t="s">
        <v>150</v>
      </c>
      <c r="E398" s="240">
        <v>1</v>
      </c>
      <c r="F398" s="244" t="s">
        <v>109</v>
      </c>
      <c r="G398" s="240">
        <v>1284168</v>
      </c>
      <c r="H398" s="240">
        <f t="shared" si="34"/>
        <v>1284168</v>
      </c>
      <c r="I398" s="242" t="str">
        <f t="shared" si="35"/>
        <v>ЧУ "USM"</v>
      </c>
      <c r="J398" s="251" t="s">
        <v>685</v>
      </c>
      <c r="K398" s="246" t="s">
        <v>513</v>
      </c>
      <c r="L398" s="247" t="s">
        <v>686</v>
      </c>
      <c r="M398" s="138"/>
    </row>
    <row r="399" spans="1:13" s="137" customFormat="1" ht="27" customHeight="1" x14ac:dyDescent="0.25">
      <c r="A399" s="136">
        <v>217</v>
      </c>
      <c r="B399" s="241" t="s">
        <v>708</v>
      </c>
      <c r="C399" s="241" t="s">
        <v>141</v>
      </c>
      <c r="D399" s="242" t="s">
        <v>150</v>
      </c>
      <c r="E399" s="240">
        <v>1232</v>
      </c>
      <c r="F399" s="244" t="s">
        <v>80</v>
      </c>
      <c r="G399" s="240">
        <v>6160.71</v>
      </c>
      <c r="H399" s="240">
        <f t="shared" si="34"/>
        <v>7589994.7199999997</v>
      </c>
      <c r="I399" s="242" t="str">
        <f t="shared" si="35"/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27" customHeight="1" x14ac:dyDescent="0.25">
      <c r="A400" s="136">
        <v>218</v>
      </c>
      <c r="B400" s="241" t="s">
        <v>710</v>
      </c>
      <c r="C400" s="241" t="s">
        <v>141</v>
      </c>
      <c r="D400" s="242" t="s">
        <v>150</v>
      </c>
      <c r="E400" s="240">
        <v>48</v>
      </c>
      <c r="F400" s="244" t="s">
        <v>80</v>
      </c>
      <c r="G400" s="240">
        <v>4800</v>
      </c>
      <c r="H400" s="240">
        <f t="shared" si="34"/>
        <v>230400</v>
      </c>
      <c r="I400" s="242" t="str">
        <f t="shared" si="35"/>
        <v>ЧУ "USM"</v>
      </c>
      <c r="J400" s="245" t="s">
        <v>81</v>
      </c>
      <c r="K400" s="246">
        <v>43647</v>
      </c>
      <c r="L400" s="247" t="s">
        <v>709</v>
      </c>
      <c r="M400" s="138"/>
    </row>
    <row r="401" spans="1:13" s="137" customFormat="1" ht="46.5" customHeight="1" x14ac:dyDescent="0.25">
      <c r="A401" s="136">
        <v>219</v>
      </c>
      <c r="B401" s="241" t="s">
        <v>734</v>
      </c>
      <c r="C401" s="241" t="s">
        <v>141</v>
      </c>
      <c r="D401" s="242" t="s">
        <v>150</v>
      </c>
      <c r="E401" s="240">
        <v>10</v>
      </c>
      <c r="F401" s="244" t="s">
        <v>109</v>
      </c>
      <c r="G401" s="240"/>
      <c r="H401" s="240">
        <f t="shared" si="34"/>
        <v>0</v>
      </c>
      <c r="I401" s="242" t="str">
        <f t="shared" si="35"/>
        <v>ЧУ "USM"</v>
      </c>
      <c r="J401" s="245" t="s">
        <v>735</v>
      </c>
      <c r="K401" s="246" t="s">
        <v>242</v>
      </c>
      <c r="L401" s="247" t="s">
        <v>799</v>
      </c>
      <c r="M401" s="138"/>
    </row>
    <row r="402" spans="1:13" s="137" customFormat="1" ht="27" customHeight="1" x14ac:dyDescent="0.25">
      <c r="A402" s="136">
        <v>220</v>
      </c>
      <c r="B402" s="241" t="s">
        <v>737</v>
      </c>
      <c r="C402" s="241" t="s">
        <v>141</v>
      </c>
      <c r="D402" s="242" t="s">
        <v>150</v>
      </c>
      <c r="E402" s="240">
        <v>7</v>
      </c>
      <c r="F402" s="244" t="s">
        <v>80</v>
      </c>
      <c r="G402" s="240"/>
      <c r="H402" s="240">
        <f t="shared" si="34"/>
        <v>0</v>
      </c>
      <c r="I402" s="242" t="str">
        <f t="shared" si="35"/>
        <v>ЧУ "USM"</v>
      </c>
      <c r="J402" s="245" t="s">
        <v>735</v>
      </c>
      <c r="K402" s="246" t="s">
        <v>242</v>
      </c>
      <c r="L402" s="247" t="s">
        <v>800</v>
      </c>
      <c r="M402" s="138"/>
    </row>
    <row r="403" spans="1:13" s="137" customFormat="1" ht="27" customHeight="1" x14ac:dyDescent="0.25">
      <c r="A403" s="136">
        <v>221</v>
      </c>
      <c r="B403" s="241" t="s">
        <v>740</v>
      </c>
      <c r="C403" s="241" t="s">
        <v>141</v>
      </c>
      <c r="D403" s="242" t="s">
        <v>150</v>
      </c>
      <c r="E403" s="240">
        <v>105</v>
      </c>
      <c r="F403" s="244" t="s">
        <v>109</v>
      </c>
      <c r="G403" s="240"/>
      <c r="H403" s="240">
        <f t="shared" si="34"/>
        <v>0</v>
      </c>
      <c r="I403" s="242" t="str">
        <f t="shared" si="35"/>
        <v>ЧУ "USM"</v>
      </c>
      <c r="J403" s="245" t="s">
        <v>735</v>
      </c>
      <c r="K403" s="246" t="s">
        <v>242</v>
      </c>
      <c r="L403" s="247" t="s">
        <v>817</v>
      </c>
      <c r="M403" s="138"/>
    </row>
    <row r="404" spans="1:13" s="137" customFormat="1" ht="27" customHeight="1" x14ac:dyDescent="0.25">
      <c r="A404" s="136">
        <v>222</v>
      </c>
      <c r="B404" s="241" t="s">
        <v>738</v>
      </c>
      <c r="C404" s="241" t="s">
        <v>141</v>
      </c>
      <c r="D404" s="242" t="s">
        <v>150</v>
      </c>
      <c r="E404" s="240">
        <v>260</v>
      </c>
      <c r="F404" s="244" t="s">
        <v>109</v>
      </c>
      <c r="G404" s="240"/>
      <c r="H404" s="240">
        <f t="shared" si="34"/>
        <v>0</v>
      </c>
      <c r="I404" s="242" t="str">
        <f t="shared" si="35"/>
        <v>ЧУ "USM"</v>
      </c>
      <c r="J404" s="245" t="s">
        <v>735</v>
      </c>
      <c r="K404" s="246" t="s">
        <v>818</v>
      </c>
      <c r="L404" s="247" t="s">
        <v>817</v>
      </c>
      <c r="M404" s="138"/>
    </row>
    <row r="405" spans="1:13" s="137" customFormat="1" ht="27" customHeight="1" x14ac:dyDescent="0.25">
      <c r="A405" s="136">
        <v>223</v>
      </c>
      <c r="B405" s="241" t="s">
        <v>741</v>
      </c>
      <c r="C405" s="241" t="s">
        <v>141</v>
      </c>
      <c r="D405" s="242" t="s">
        <v>150</v>
      </c>
      <c r="E405" s="240">
        <v>61</v>
      </c>
      <c r="F405" s="244" t="s">
        <v>80</v>
      </c>
      <c r="G405" s="240">
        <v>23500</v>
      </c>
      <c r="H405" s="240">
        <f t="shared" si="34"/>
        <v>1433500</v>
      </c>
      <c r="I405" s="242" t="str">
        <f t="shared" si="35"/>
        <v>ЧУ "USM"</v>
      </c>
      <c r="J405" s="245" t="s">
        <v>735</v>
      </c>
      <c r="K405" s="246" t="s">
        <v>927</v>
      </c>
      <c r="L405" s="247" t="s">
        <v>928</v>
      </c>
      <c r="M405" s="138"/>
    </row>
    <row r="406" spans="1:13" s="137" customFormat="1" ht="27" customHeight="1" x14ac:dyDescent="0.25">
      <c r="A406" s="136">
        <v>224</v>
      </c>
      <c r="B406" s="241" t="s">
        <v>742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35000</v>
      </c>
      <c r="H406" s="240">
        <f t="shared" si="34"/>
        <v>35000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736</v>
      </c>
      <c r="M406" s="138"/>
    </row>
    <row r="407" spans="1:13" s="137" customFormat="1" ht="27" customHeight="1" x14ac:dyDescent="0.25">
      <c r="A407" s="136">
        <v>225</v>
      </c>
      <c r="B407" s="241" t="s">
        <v>108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2715450</v>
      </c>
      <c r="H407" s="240">
        <f t="shared" si="34"/>
        <v>2715450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747</v>
      </c>
      <c r="M407" s="138"/>
    </row>
    <row r="408" spans="1:13" s="137" customFormat="1" ht="27" customHeight="1" x14ac:dyDescent="0.25">
      <c r="A408" s="136">
        <v>226</v>
      </c>
      <c r="B408" s="241" t="s">
        <v>770</v>
      </c>
      <c r="C408" s="241" t="s">
        <v>141</v>
      </c>
      <c r="D408" s="242" t="s">
        <v>15</v>
      </c>
      <c r="E408" s="240">
        <v>2</v>
      </c>
      <c r="F408" s="244" t="s">
        <v>109</v>
      </c>
      <c r="G408" s="240"/>
      <c r="H408" s="240">
        <f t="shared" ref="H408:H429" si="36">E408*G408</f>
        <v>0</v>
      </c>
      <c r="I408" s="242" t="str">
        <f t="shared" si="35"/>
        <v>ЧУ "USM"</v>
      </c>
      <c r="J408" s="245" t="s">
        <v>735</v>
      </c>
      <c r="K408" s="246" t="s">
        <v>771</v>
      </c>
      <c r="L408" s="247" t="s">
        <v>837</v>
      </c>
      <c r="M408" s="138"/>
    </row>
    <row r="409" spans="1:13" s="137" customFormat="1" ht="27" customHeight="1" x14ac:dyDescent="0.25">
      <c r="A409" s="136">
        <v>227</v>
      </c>
      <c r="B409" s="241" t="s">
        <v>777</v>
      </c>
      <c r="C409" s="241" t="s">
        <v>141</v>
      </c>
      <c r="D409" s="242" t="s">
        <v>15</v>
      </c>
      <c r="E409" s="240">
        <v>1</v>
      </c>
      <c r="F409" s="244" t="s">
        <v>109</v>
      </c>
      <c r="G409" s="240">
        <v>1158323</v>
      </c>
      <c r="H409" s="240">
        <f t="shared" si="36"/>
        <v>1158323</v>
      </c>
      <c r="I409" s="242" t="str">
        <f t="shared" si="35"/>
        <v>ЧУ "USM"</v>
      </c>
      <c r="J409" s="245" t="s">
        <v>735</v>
      </c>
      <c r="K409" s="246" t="s">
        <v>771</v>
      </c>
      <c r="L409" s="247" t="s">
        <v>778</v>
      </c>
      <c r="M409" s="138"/>
    </row>
    <row r="410" spans="1:13" s="137" customFormat="1" ht="31.5" customHeight="1" x14ac:dyDescent="0.25">
      <c r="A410" s="136">
        <v>228</v>
      </c>
      <c r="B410" s="241" t="s">
        <v>782</v>
      </c>
      <c r="C410" s="241" t="s">
        <v>141</v>
      </c>
      <c r="D410" s="242" t="s">
        <v>783</v>
      </c>
      <c r="E410" s="240">
        <v>6984</v>
      </c>
      <c r="F410" s="244" t="s">
        <v>53</v>
      </c>
      <c r="G410" s="240">
        <v>218.36</v>
      </c>
      <c r="H410" s="240">
        <f t="shared" si="36"/>
        <v>1525026.24</v>
      </c>
      <c r="I410" s="242" t="str">
        <f t="shared" si="35"/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229</v>
      </c>
      <c r="B411" s="241" t="s">
        <v>788</v>
      </c>
      <c r="C411" s="241" t="s">
        <v>141</v>
      </c>
      <c r="D411" s="242" t="s">
        <v>15</v>
      </c>
      <c r="E411" s="240">
        <v>1</v>
      </c>
      <c r="F411" s="244" t="s">
        <v>109</v>
      </c>
      <c r="G411" s="240">
        <v>761570</v>
      </c>
      <c r="H411" s="240">
        <f t="shared" si="36"/>
        <v>761570</v>
      </c>
      <c r="I411" s="242" t="str">
        <f t="shared" si="35"/>
        <v>ЧУ "USM"</v>
      </c>
      <c r="J411" s="245" t="s">
        <v>735</v>
      </c>
      <c r="K411" s="246" t="s">
        <v>771</v>
      </c>
      <c r="L411" s="247" t="s">
        <v>784</v>
      </c>
      <c r="M411" s="138"/>
    </row>
    <row r="412" spans="1:13" s="137" customFormat="1" ht="31.5" customHeight="1" x14ac:dyDescent="0.25">
      <c r="A412" s="136">
        <v>230</v>
      </c>
      <c r="B412" s="241" t="s">
        <v>789</v>
      </c>
      <c r="C412" s="241" t="s">
        <v>141</v>
      </c>
      <c r="D412" s="242" t="s">
        <v>783</v>
      </c>
      <c r="E412" s="240">
        <v>5</v>
      </c>
      <c r="F412" s="244" t="s">
        <v>80</v>
      </c>
      <c r="G412" s="240">
        <v>65000</v>
      </c>
      <c r="H412" s="240">
        <f t="shared" si="36"/>
        <v>325000</v>
      </c>
      <c r="I412" s="242" t="str">
        <f t="shared" si="35"/>
        <v>ЧУ "USM"</v>
      </c>
      <c r="J412" s="245" t="s">
        <v>735</v>
      </c>
      <c r="K412" s="246" t="s">
        <v>927</v>
      </c>
      <c r="L412" s="247" t="s">
        <v>937</v>
      </c>
      <c r="M412" s="138"/>
    </row>
    <row r="413" spans="1:13" s="137" customFormat="1" ht="31.5" customHeight="1" x14ac:dyDescent="0.25">
      <c r="A413" s="136">
        <v>231</v>
      </c>
      <c r="B413" s="241" t="s">
        <v>790</v>
      </c>
      <c r="C413" s="241" t="s">
        <v>141</v>
      </c>
      <c r="D413" s="242" t="s">
        <v>783</v>
      </c>
      <c r="E413" s="240">
        <v>10</v>
      </c>
      <c r="F413" s="244" t="s">
        <v>80</v>
      </c>
      <c r="G413" s="240">
        <v>47000</v>
      </c>
      <c r="H413" s="240">
        <f t="shared" si="36"/>
        <v>470000</v>
      </c>
      <c r="I413" s="242" t="str">
        <f t="shared" si="35"/>
        <v>ЧУ "USM"</v>
      </c>
      <c r="J413" s="245" t="s">
        <v>735</v>
      </c>
      <c r="K413" s="246" t="s">
        <v>927</v>
      </c>
      <c r="L413" s="247" t="s">
        <v>937</v>
      </c>
      <c r="M413" s="138"/>
    </row>
    <row r="414" spans="1:13" s="137" customFormat="1" ht="31.5" customHeight="1" x14ac:dyDescent="0.25">
      <c r="A414" s="136">
        <v>232</v>
      </c>
      <c r="B414" s="241" t="s">
        <v>791</v>
      </c>
      <c r="C414" s="241" t="s">
        <v>141</v>
      </c>
      <c r="D414" s="242" t="s">
        <v>783</v>
      </c>
      <c r="E414" s="240">
        <v>5</v>
      </c>
      <c r="F414" s="244" t="s">
        <v>80</v>
      </c>
      <c r="G414" s="240">
        <v>46000</v>
      </c>
      <c r="H414" s="240">
        <f t="shared" si="36"/>
        <v>230000</v>
      </c>
      <c r="I414" s="242" t="str">
        <f t="shared" si="35"/>
        <v>ЧУ "USM"</v>
      </c>
      <c r="J414" s="245" t="s">
        <v>735</v>
      </c>
      <c r="K414" s="246" t="s">
        <v>927</v>
      </c>
      <c r="L414" s="247" t="s">
        <v>937</v>
      </c>
      <c r="M414" s="138"/>
    </row>
    <row r="415" spans="1:13" s="137" customFormat="1" ht="35.25" customHeight="1" x14ac:dyDescent="0.25">
      <c r="A415" s="136">
        <v>233</v>
      </c>
      <c r="B415" s="241" t="s">
        <v>792</v>
      </c>
      <c r="C415" s="241" t="s">
        <v>141</v>
      </c>
      <c r="D415" s="242" t="s">
        <v>783</v>
      </c>
      <c r="E415" s="240">
        <v>10</v>
      </c>
      <c r="F415" s="244" t="s">
        <v>80</v>
      </c>
      <c r="G415" s="240">
        <v>45000</v>
      </c>
      <c r="H415" s="240">
        <f t="shared" si="36"/>
        <v>450000</v>
      </c>
      <c r="I415" s="242" t="str">
        <f t="shared" si="35"/>
        <v>ЧУ "USM"</v>
      </c>
      <c r="J415" s="245" t="s">
        <v>735</v>
      </c>
      <c r="K415" s="246" t="s">
        <v>927</v>
      </c>
      <c r="L415" s="247" t="s">
        <v>937</v>
      </c>
      <c r="M415" s="138"/>
    </row>
    <row r="416" spans="1:13" s="137" customFormat="1" ht="35.25" customHeight="1" x14ac:dyDescent="0.25">
      <c r="A416" s="136">
        <v>234</v>
      </c>
      <c r="B416" s="241" t="s">
        <v>438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1083667</v>
      </c>
      <c r="H416" s="240">
        <f t="shared" si="36"/>
        <v>1083667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793</v>
      </c>
      <c r="M416" s="138"/>
    </row>
    <row r="417" spans="1:13" s="137" customFormat="1" ht="35.25" customHeight="1" x14ac:dyDescent="0.25">
      <c r="A417" s="136">
        <v>235</v>
      </c>
      <c r="B417" s="241" t="s">
        <v>684</v>
      </c>
      <c r="C417" s="241" t="s">
        <v>141</v>
      </c>
      <c r="D417" s="242" t="s">
        <v>783</v>
      </c>
      <c r="E417" s="240">
        <v>1</v>
      </c>
      <c r="F417" s="244" t="s">
        <v>109</v>
      </c>
      <c r="G417" s="240">
        <v>1785000</v>
      </c>
      <c r="H417" s="240">
        <f t="shared" si="36"/>
        <v>1785000</v>
      </c>
      <c r="I417" s="242" t="str">
        <f t="shared" si="35"/>
        <v>ЧУ "USM"</v>
      </c>
      <c r="J417" s="245" t="s">
        <v>735</v>
      </c>
      <c r="K417" s="246" t="s">
        <v>771</v>
      </c>
      <c r="L417" s="247" t="s">
        <v>794</v>
      </c>
      <c r="M417" s="138"/>
    </row>
    <row r="418" spans="1:13" s="137" customFormat="1" ht="35.25" customHeight="1" x14ac:dyDescent="0.25">
      <c r="A418" s="136">
        <v>236</v>
      </c>
      <c r="B418" s="241" t="s">
        <v>797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6"/>
        <v>235400</v>
      </c>
      <c r="I418" s="242" t="str">
        <f t="shared" si="35"/>
        <v>ЧУ "USM"</v>
      </c>
      <c r="J418" s="245" t="s">
        <v>735</v>
      </c>
      <c r="K418" s="246" t="s">
        <v>927</v>
      </c>
      <c r="L418" s="247" t="s">
        <v>973</v>
      </c>
      <c r="M418" s="138"/>
    </row>
    <row r="419" spans="1:13" s="137" customFormat="1" ht="35.25" customHeight="1" x14ac:dyDescent="0.25">
      <c r="A419" s="136">
        <v>237</v>
      </c>
      <c r="B419" s="241" t="s">
        <v>798</v>
      </c>
      <c r="C419" s="241" t="s">
        <v>141</v>
      </c>
      <c r="D419" s="242" t="s">
        <v>783</v>
      </c>
      <c r="E419" s="240">
        <v>1</v>
      </c>
      <c r="F419" s="244" t="s">
        <v>80</v>
      </c>
      <c r="G419" s="240">
        <v>235400</v>
      </c>
      <c r="H419" s="240">
        <f t="shared" si="36"/>
        <v>235400</v>
      </c>
      <c r="I419" s="242" t="str">
        <f t="shared" si="35"/>
        <v>ЧУ "USM"</v>
      </c>
      <c r="J419" s="245" t="s">
        <v>735</v>
      </c>
      <c r="K419" s="246" t="s">
        <v>927</v>
      </c>
      <c r="L419" s="247" t="s">
        <v>973</v>
      </c>
      <c r="M419" s="138"/>
    </row>
    <row r="420" spans="1:13" s="137" customFormat="1" ht="35.25" customHeight="1" x14ac:dyDescent="0.25">
      <c r="A420" s="136">
        <v>238</v>
      </c>
      <c r="B420" s="241" t="s">
        <v>805</v>
      </c>
      <c r="C420" s="241" t="s">
        <v>141</v>
      </c>
      <c r="D420" s="242" t="s">
        <v>783</v>
      </c>
      <c r="E420" s="240">
        <v>2</v>
      </c>
      <c r="F420" s="244" t="s">
        <v>109</v>
      </c>
      <c r="G420" s="240">
        <v>35800</v>
      </c>
      <c r="H420" s="240">
        <f t="shared" si="36"/>
        <v>71600</v>
      </c>
      <c r="I420" s="242" t="str">
        <f t="shared" si="35"/>
        <v>ЧУ "USM"</v>
      </c>
      <c r="J420" s="245" t="s">
        <v>735</v>
      </c>
      <c r="K420" s="246" t="s">
        <v>771</v>
      </c>
      <c r="L420" s="247" t="s">
        <v>888</v>
      </c>
      <c r="M420" s="138"/>
    </row>
    <row r="421" spans="1:13" s="137" customFormat="1" ht="35.25" customHeight="1" x14ac:dyDescent="0.25">
      <c r="A421" s="136">
        <v>239</v>
      </c>
      <c r="B421" s="241" t="s">
        <v>806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1561160</v>
      </c>
      <c r="H421" s="240">
        <f t="shared" si="36"/>
        <v>1561160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807</v>
      </c>
      <c r="M421" s="138"/>
    </row>
    <row r="422" spans="1:13" s="137" customFormat="1" ht="35.25" customHeight="1" x14ac:dyDescent="0.25">
      <c r="A422" s="136">
        <v>240</v>
      </c>
      <c r="B422" s="241" t="s">
        <v>825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1393525</v>
      </c>
      <c r="H422" s="240">
        <f t="shared" si="36"/>
        <v>1393525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826</v>
      </c>
      <c r="M422" s="138"/>
    </row>
    <row r="423" spans="1:13" s="137" customFormat="1" ht="35.25" customHeight="1" x14ac:dyDescent="0.25">
      <c r="A423" s="136">
        <v>241</v>
      </c>
      <c r="B423" s="241" t="s">
        <v>831</v>
      </c>
      <c r="C423" s="241" t="s">
        <v>141</v>
      </c>
      <c r="D423" s="242" t="s">
        <v>783</v>
      </c>
      <c r="E423" s="240">
        <v>412</v>
      </c>
      <c r="F423" s="244" t="s">
        <v>80</v>
      </c>
      <c r="G423" s="240">
        <v>3181.36</v>
      </c>
      <c r="H423" s="240">
        <f t="shared" si="36"/>
        <v>1310720.32</v>
      </c>
      <c r="I423" s="242" t="str">
        <f t="shared" si="35"/>
        <v>ЧУ "USM"</v>
      </c>
      <c r="J423" s="245" t="s">
        <v>735</v>
      </c>
      <c r="K423" s="246" t="s">
        <v>828</v>
      </c>
      <c r="L423" s="247" t="s">
        <v>833</v>
      </c>
      <c r="M423" s="138"/>
    </row>
    <row r="424" spans="1:13" s="137" customFormat="1" ht="35.25" customHeight="1" x14ac:dyDescent="0.25">
      <c r="A424" s="136">
        <v>242</v>
      </c>
      <c r="B424" s="241" t="s">
        <v>838</v>
      </c>
      <c r="C424" s="241" t="s">
        <v>141</v>
      </c>
      <c r="D424" s="242" t="s">
        <v>783</v>
      </c>
      <c r="E424" s="240">
        <v>1</v>
      </c>
      <c r="F424" s="244" t="s">
        <v>109</v>
      </c>
      <c r="G424" s="240">
        <v>10233236</v>
      </c>
      <c r="H424" s="240">
        <f t="shared" si="36"/>
        <v>10233236</v>
      </c>
      <c r="I424" s="242" t="str">
        <f t="shared" si="35"/>
        <v>ЧУ "USM"</v>
      </c>
      <c r="J424" s="245" t="s">
        <v>735</v>
      </c>
      <c r="K424" s="246" t="s">
        <v>828</v>
      </c>
      <c r="L424" s="247" t="s">
        <v>839</v>
      </c>
      <c r="M424" s="138"/>
    </row>
    <row r="425" spans="1:13" s="137" customFormat="1" ht="35.25" customHeight="1" x14ac:dyDescent="0.25">
      <c r="A425" s="136">
        <v>243</v>
      </c>
      <c r="B425" s="241" t="s">
        <v>852</v>
      </c>
      <c r="C425" s="241" t="s">
        <v>141</v>
      </c>
      <c r="D425" s="242" t="s">
        <v>783</v>
      </c>
      <c r="E425" s="240">
        <v>4</v>
      </c>
      <c r="F425" s="244" t="s">
        <v>80</v>
      </c>
      <c r="G425" s="240">
        <v>19000</v>
      </c>
      <c r="H425" s="240">
        <f t="shared" si="36"/>
        <v>76000</v>
      </c>
      <c r="I425" s="242" t="str">
        <f t="shared" si="35"/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244</v>
      </c>
      <c r="B426" s="241" t="s">
        <v>854</v>
      </c>
      <c r="C426" s="241" t="s">
        <v>141</v>
      </c>
      <c r="D426" s="242" t="s">
        <v>783</v>
      </c>
      <c r="E426" s="240">
        <v>10</v>
      </c>
      <c r="F426" s="244" t="s">
        <v>80</v>
      </c>
      <c r="G426" s="240">
        <v>5000</v>
      </c>
      <c r="H426" s="240">
        <f t="shared" si="36"/>
        <v>50000</v>
      </c>
      <c r="I426" s="242" t="str">
        <f t="shared" si="35"/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245</v>
      </c>
      <c r="B427" s="241" t="s">
        <v>855</v>
      </c>
      <c r="C427" s="241" t="s">
        <v>141</v>
      </c>
      <c r="D427" s="242" t="s">
        <v>783</v>
      </c>
      <c r="E427" s="240">
        <v>30</v>
      </c>
      <c r="F427" s="244" t="s">
        <v>80</v>
      </c>
      <c r="G427" s="240">
        <v>2800</v>
      </c>
      <c r="H427" s="240">
        <f t="shared" si="36"/>
        <v>84000</v>
      </c>
      <c r="I427" s="242" t="str">
        <f t="shared" si="35"/>
        <v>ЧУ "USM"</v>
      </c>
      <c r="J427" s="245" t="s">
        <v>735</v>
      </c>
      <c r="K427" s="246" t="s">
        <v>828</v>
      </c>
      <c r="L427" s="247" t="s">
        <v>853</v>
      </c>
      <c r="M427" s="138"/>
    </row>
    <row r="428" spans="1:13" s="137" customFormat="1" ht="35.25" customHeight="1" x14ac:dyDescent="0.25">
      <c r="A428" s="136">
        <v>246</v>
      </c>
      <c r="B428" s="241" t="s">
        <v>856</v>
      </c>
      <c r="C428" s="241" t="s">
        <v>141</v>
      </c>
      <c r="D428" s="242" t="s">
        <v>783</v>
      </c>
      <c r="E428" s="240">
        <v>4</v>
      </c>
      <c r="F428" s="244" t="s">
        <v>80</v>
      </c>
      <c r="G428" s="240">
        <v>87232</v>
      </c>
      <c r="H428" s="240">
        <f t="shared" si="36"/>
        <v>348928</v>
      </c>
      <c r="I428" s="242" t="str">
        <f t="shared" si="35"/>
        <v>ЧУ "USM"</v>
      </c>
      <c r="J428" s="245" t="s">
        <v>735</v>
      </c>
      <c r="K428" s="246" t="s">
        <v>929</v>
      </c>
      <c r="L428" s="247" t="s">
        <v>930</v>
      </c>
      <c r="M428" s="138"/>
    </row>
    <row r="429" spans="1:13" s="137" customFormat="1" ht="35.25" customHeight="1" x14ac:dyDescent="0.25">
      <c r="A429" s="136">
        <v>247</v>
      </c>
      <c r="B429" s="241" t="s">
        <v>859</v>
      </c>
      <c r="C429" s="241" t="s">
        <v>141</v>
      </c>
      <c r="D429" s="242" t="s">
        <v>783</v>
      </c>
      <c r="E429" s="240">
        <v>10</v>
      </c>
      <c r="F429" s="244" t="s">
        <v>80</v>
      </c>
      <c r="G429" s="240">
        <v>67500</v>
      </c>
      <c r="H429" s="240">
        <f t="shared" si="36"/>
        <v>675000</v>
      </c>
      <c r="I429" s="242" t="str">
        <f t="shared" ref="I429:I492" si="37">$I$538</f>
        <v>ЧУ "USM"</v>
      </c>
      <c r="J429" s="245" t="s">
        <v>735</v>
      </c>
      <c r="K429" s="246" t="s">
        <v>929</v>
      </c>
      <c r="L429" s="247" t="s">
        <v>930</v>
      </c>
      <c r="M429" s="138"/>
    </row>
    <row r="430" spans="1:13" s="137" customFormat="1" ht="35.25" customHeight="1" x14ac:dyDescent="0.25">
      <c r="A430" s="136">
        <v>248</v>
      </c>
      <c r="B430" s="241" t="s">
        <v>645</v>
      </c>
      <c r="C430" s="241" t="s">
        <v>141</v>
      </c>
      <c r="D430" s="242" t="s">
        <v>783</v>
      </c>
      <c r="E430" s="240">
        <v>209.4</v>
      </c>
      <c r="F430" s="244" t="s">
        <v>646</v>
      </c>
      <c r="G430" s="240">
        <v>9200</v>
      </c>
      <c r="H430" s="240">
        <f t="shared" ref="H430:H460" si="38">E430*G430</f>
        <v>1926480</v>
      </c>
      <c r="I430" s="242" t="str">
        <f t="shared" si="37"/>
        <v>ЧУ "USM"</v>
      </c>
      <c r="J430" s="245" t="s">
        <v>735</v>
      </c>
      <c r="K430" s="246" t="s">
        <v>828</v>
      </c>
      <c r="L430" s="247" t="s">
        <v>857</v>
      </c>
      <c r="M430" s="138"/>
    </row>
    <row r="431" spans="1:13" s="137" customFormat="1" ht="35.25" customHeight="1" x14ac:dyDescent="0.25">
      <c r="A431" s="136">
        <v>249</v>
      </c>
      <c r="B431" s="241" t="s">
        <v>648</v>
      </c>
      <c r="C431" s="241" t="s">
        <v>141</v>
      </c>
      <c r="D431" s="242" t="s">
        <v>783</v>
      </c>
      <c r="E431" s="248">
        <v>27.030999999999999</v>
      </c>
      <c r="F431" s="244" t="s">
        <v>646</v>
      </c>
      <c r="G431" s="240">
        <v>20610</v>
      </c>
      <c r="H431" s="240">
        <f t="shared" si="38"/>
        <v>557108.91</v>
      </c>
      <c r="I431" s="242" t="str">
        <f t="shared" si="37"/>
        <v>ЧУ "USM"</v>
      </c>
      <c r="J431" s="245" t="s">
        <v>735</v>
      </c>
      <c r="K431" s="246" t="s">
        <v>828</v>
      </c>
      <c r="L431" s="247" t="s">
        <v>857</v>
      </c>
      <c r="M431" s="138"/>
    </row>
    <row r="432" spans="1:13" s="137" customFormat="1" ht="35.25" customHeight="1" x14ac:dyDescent="0.25">
      <c r="A432" s="136">
        <v>250</v>
      </c>
      <c r="B432" s="241" t="s">
        <v>649</v>
      </c>
      <c r="C432" s="241" t="s">
        <v>141</v>
      </c>
      <c r="D432" s="242" t="s">
        <v>783</v>
      </c>
      <c r="E432" s="240">
        <v>20</v>
      </c>
      <c r="F432" s="244" t="s">
        <v>80</v>
      </c>
      <c r="G432" s="240">
        <v>32750</v>
      </c>
      <c r="H432" s="240">
        <f t="shared" si="38"/>
        <v>655000</v>
      </c>
      <c r="I432" s="242" t="str">
        <f t="shared" si="37"/>
        <v>ЧУ "USM"</v>
      </c>
      <c r="J432" s="245" t="s">
        <v>735</v>
      </c>
      <c r="K432" s="246" t="s">
        <v>828</v>
      </c>
      <c r="L432" s="247" t="s">
        <v>857</v>
      </c>
      <c r="M432" s="138"/>
    </row>
    <row r="433" spans="1:13" s="137" customFormat="1" ht="35.25" customHeight="1" x14ac:dyDescent="0.25">
      <c r="A433" s="136">
        <v>251</v>
      </c>
      <c r="B433" s="241" t="s">
        <v>858</v>
      </c>
      <c r="C433" s="241" t="s">
        <v>141</v>
      </c>
      <c r="D433" s="242" t="s">
        <v>783</v>
      </c>
      <c r="E433" s="240">
        <v>26</v>
      </c>
      <c r="F433" s="244" t="s">
        <v>646</v>
      </c>
      <c r="G433" s="240">
        <v>66529</v>
      </c>
      <c r="H433" s="240">
        <f t="shared" si="38"/>
        <v>1729754</v>
      </c>
      <c r="I433" s="242" t="str">
        <f t="shared" si="37"/>
        <v>ЧУ "USM"</v>
      </c>
      <c r="J433" s="245" t="s">
        <v>735</v>
      </c>
      <c r="K433" s="246" t="s">
        <v>828</v>
      </c>
      <c r="L433" s="247" t="s">
        <v>857</v>
      </c>
      <c r="M433" s="138"/>
    </row>
    <row r="434" spans="1:13" s="137" customFormat="1" ht="35.25" customHeight="1" x14ac:dyDescent="0.25">
      <c r="A434" s="136">
        <v>252</v>
      </c>
      <c r="B434" s="206" t="s">
        <v>863</v>
      </c>
      <c r="C434" s="142" t="s">
        <v>30</v>
      </c>
      <c r="D434" s="269" t="s">
        <v>15</v>
      </c>
      <c r="E434" s="142">
        <v>40</v>
      </c>
      <c r="F434" s="142" t="s">
        <v>80</v>
      </c>
      <c r="G434" s="253">
        <v>5700</v>
      </c>
      <c r="H434" s="267">
        <f t="shared" si="38"/>
        <v>228000</v>
      </c>
      <c r="I434" s="242" t="str">
        <f t="shared" si="37"/>
        <v>ЧУ "USM"</v>
      </c>
      <c r="J434" s="245" t="s">
        <v>735</v>
      </c>
      <c r="K434" s="246" t="s">
        <v>828</v>
      </c>
      <c r="L434" s="247" t="s">
        <v>887</v>
      </c>
      <c r="M434" s="138"/>
    </row>
    <row r="435" spans="1:13" s="137" customFormat="1" ht="35.25" customHeight="1" x14ac:dyDescent="0.25">
      <c r="A435" s="136">
        <v>253</v>
      </c>
      <c r="B435" s="206" t="s">
        <v>864</v>
      </c>
      <c r="C435" s="142" t="s">
        <v>30</v>
      </c>
      <c r="D435" s="269" t="s">
        <v>15</v>
      </c>
      <c r="E435" s="142">
        <v>15</v>
      </c>
      <c r="F435" s="142" t="s">
        <v>80</v>
      </c>
      <c r="G435" s="253">
        <v>22164</v>
      </c>
      <c r="H435" s="267">
        <f t="shared" si="38"/>
        <v>332460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887</v>
      </c>
      <c r="M435" s="138"/>
    </row>
    <row r="436" spans="1:13" s="137" customFormat="1" ht="35.25" customHeight="1" x14ac:dyDescent="0.25">
      <c r="A436" s="136">
        <v>254</v>
      </c>
      <c r="B436" s="206" t="s">
        <v>865</v>
      </c>
      <c r="C436" s="142" t="s">
        <v>30</v>
      </c>
      <c r="D436" s="269" t="s">
        <v>15</v>
      </c>
      <c r="E436" s="142">
        <v>40</v>
      </c>
      <c r="F436" s="142" t="s">
        <v>80</v>
      </c>
      <c r="G436" s="253">
        <v>2015</v>
      </c>
      <c r="H436" s="267">
        <f t="shared" si="38"/>
        <v>80600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887</v>
      </c>
      <c r="M436" s="138"/>
    </row>
    <row r="437" spans="1:13" s="137" customFormat="1" ht="35.25" customHeight="1" x14ac:dyDescent="0.25">
      <c r="A437" s="136">
        <v>255</v>
      </c>
      <c r="B437" s="206" t="s">
        <v>866</v>
      </c>
      <c r="C437" s="142" t="s">
        <v>30</v>
      </c>
      <c r="D437" s="269" t="s">
        <v>15</v>
      </c>
      <c r="E437" s="142">
        <v>20</v>
      </c>
      <c r="F437" s="142" t="s">
        <v>80</v>
      </c>
      <c r="G437" s="253">
        <v>9514</v>
      </c>
      <c r="H437" s="267">
        <f t="shared" si="38"/>
        <v>190280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887</v>
      </c>
      <c r="M437" s="138"/>
    </row>
    <row r="438" spans="1:13" s="137" customFormat="1" ht="35.25" customHeight="1" x14ac:dyDescent="0.25">
      <c r="A438" s="136">
        <v>256</v>
      </c>
      <c r="B438" s="206" t="s">
        <v>867</v>
      </c>
      <c r="C438" s="142" t="s">
        <v>30</v>
      </c>
      <c r="D438" s="269" t="s">
        <v>15</v>
      </c>
      <c r="E438" s="142">
        <v>10</v>
      </c>
      <c r="F438" s="142" t="s">
        <v>80</v>
      </c>
      <c r="G438" s="253">
        <v>3700</v>
      </c>
      <c r="H438" s="267">
        <f t="shared" si="38"/>
        <v>37000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887</v>
      </c>
      <c r="M438" s="138"/>
    </row>
    <row r="439" spans="1:13" s="137" customFormat="1" ht="35.25" customHeight="1" x14ac:dyDescent="0.25">
      <c r="A439" s="136">
        <v>257</v>
      </c>
      <c r="B439" s="206" t="s">
        <v>868</v>
      </c>
      <c r="C439" s="142" t="s">
        <v>30</v>
      </c>
      <c r="D439" s="269" t="s">
        <v>15</v>
      </c>
      <c r="E439" s="142">
        <v>16</v>
      </c>
      <c r="F439" s="142" t="s">
        <v>80</v>
      </c>
      <c r="G439" s="253">
        <v>1190</v>
      </c>
      <c r="H439" s="267">
        <f t="shared" si="38"/>
        <v>19040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887</v>
      </c>
      <c r="M439" s="138"/>
    </row>
    <row r="440" spans="1:13" s="137" customFormat="1" ht="35.25" customHeight="1" x14ac:dyDescent="0.25">
      <c r="A440" s="136">
        <v>258</v>
      </c>
      <c r="B440" s="206" t="s">
        <v>869</v>
      </c>
      <c r="C440" s="142" t="s">
        <v>30</v>
      </c>
      <c r="D440" s="269" t="s">
        <v>15</v>
      </c>
      <c r="E440" s="142">
        <v>40</v>
      </c>
      <c r="F440" s="142" t="s">
        <v>80</v>
      </c>
      <c r="G440" s="253">
        <v>5000</v>
      </c>
      <c r="H440" s="267">
        <f t="shared" si="38"/>
        <v>200000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887</v>
      </c>
      <c r="M440" s="138"/>
    </row>
    <row r="441" spans="1:13" s="137" customFormat="1" ht="35.25" customHeight="1" x14ac:dyDescent="0.25">
      <c r="A441" s="136">
        <v>259</v>
      </c>
      <c r="B441" s="206" t="s">
        <v>870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5534</v>
      </c>
      <c r="H441" s="267">
        <f t="shared" si="38"/>
        <v>88544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887</v>
      </c>
      <c r="M441" s="138"/>
    </row>
    <row r="442" spans="1:13" s="137" customFormat="1" ht="35.25" customHeight="1" x14ac:dyDescent="0.25">
      <c r="A442" s="136">
        <v>260</v>
      </c>
      <c r="B442" s="206" t="s">
        <v>871</v>
      </c>
      <c r="C442" s="142" t="s">
        <v>30</v>
      </c>
      <c r="D442" s="269" t="s">
        <v>15</v>
      </c>
      <c r="E442" s="142">
        <v>16</v>
      </c>
      <c r="F442" s="142" t="s">
        <v>80</v>
      </c>
      <c r="G442" s="253">
        <v>3500</v>
      </c>
      <c r="H442" s="267">
        <f t="shared" si="38"/>
        <v>56000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887</v>
      </c>
      <c r="M442" s="138"/>
    </row>
    <row r="443" spans="1:13" s="137" customFormat="1" ht="35.25" customHeight="1" x14ac:dyDescent="0.25">
      <c r="A443" s="136">
        <v>261</v>
      </c>
      <c r="B443" s="206" t="s">
        <v>872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16006</v>
      </c>
      <c r="H443" s="267">
        <f t="shared" si="38"/>
        <v>160060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887</v>
      </c>
      <c r="M443" s="138"/>
    </row>
    <row r="444" spans="1:13" s="137" customFormat="1" ht="35.25" customHeight="1" x14ac:dyDescent="0.25">
      <c r="A444" s="136">
        <v>262</v>
      </c>
      <c r="B444" s="206" t="s">
        <v>873</v>
      </c>
      <c r="C444" s="142" t="s">
        <v>30</v>
      </c>
      <c r="D444" s="269" t="s">
        <v>15</v>
      </c>
      <c r="E444" s="142">
        <v>15</v>
      </c>
      <c r="F444" s="142" t="s">
        <v>80</v>
      </c>
      <c r="G444" s="253">
        <v>5200</v>
      </c>
      <c r="H444" s="267">
        <f t="shared" si="38"/>
        <v>78000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887</v>
      </c>
      <c r="M444" s="138"/>
    </row>
    <row r="445" spans="1:13" s="137" customFormat="1" ht="35.25" customHeight="1" x14ac:dyDescent="0.25">
      <c r="A445" s="136">
        <v>263</v>
      </c>
      <c r="B445" s="206" t="s">
        <v>874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5500</v>
      </c>
      <c r="H445" s="267">
        <f t="shared" si="38"/>
        <v>55000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887</v>
      </c>
      <c r="M445" s="138"/>
    </row>
    <row r="446" spans="1:13" s="137" customFormat="1" ht="35.25" customHeight="1" x14ac:dyDescent="0.25">
      <c r="A446" s="136">
        <v>264</v>
      </c>
      <c r="B446" s="206" t="s">
        <v>875</v>
      </c>
      <c r="C446" s="142" t="s">
        <v>30</v>
      </c>
      <c r="D446" s="269" t="s">
        <v>15</v>
      </c>
      <c r="E446" s="142">
        <v>10</v>
      </c>
      <c r="F446" s="142" t="s">
        <v>80</v>
      </c>
      <c r="G446" s="253">
        <v>3700</v>
      </c>
      <c r="H446" s="267">
        <f t="shared" si="38"/>
        <v>37000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887</v>
      </c>
      <c r="M446" s="138"/>
    </row>
    <row r="447" spans="1:13" s="137" customFormat="1" ht="35.25" customHeight="1" x14ac:dyDescent="0.25">
      <c r="A447" s="136">
        <v>265</v>
      </c>
      <c r="B447" s="206" t="s">
        <v>876</v>
      </c>
      <c r="C447" s="142" t="s">
        <v>30</v>
      </c>
      <c r="D447" s="269" t="s">
        <v>15</v>
      </c>
      <c r="E447" s="142">
        <v>1</v>
      </c>
      <c r="F447" s="142" t="s">
        <v>80</v>
      </c>
      <c r="G447" s="253">
        <v>250000</v>
      </c>
      <c r="H447" s="267">
        <f t="shared" si="38"/>
        <v>250000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887</v>
      </c>
      <c r="M447" s="138"/>
    </row>
    <row r="448" spans="1:13" s="137" customFormat="1" ht="35.25" customHeight="1" x14ac:dyDescent="0.25">
      <c r="A448" s="136">
        <v>266</v>
      </c>
      <c r="B448" s="206" t="s">
        <v>877</v>
      </c>
      <c r="C448" s="142" t="s">
        <v>30</v>
      </c>
      <c r="D448" s="269" t="s">
        <v>15</v>
      </c>
      <c r="E448" s="142">
        <v>15</v>
      </c>
      <c r="F448" s="142" t="s">
        <v>80</v>
      </c>
      <c r="G448" s="253">
        <v>8924</v>
      </c>
      <c r="H448" s="267">
        <f t="shared" si="38"/>
        <v>133860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887</v>
      </c>
      <c r="M448" s="138"/>
    </row>
    <row r="449" spans="1:13" s="137" customFormat="1" ht="35.25" customHeight="1" x14ac:dyDescent="0.25">
      <c r="A449" s="136">
        <v>267</v>
      </c>
      <c r="B449" s="206" t="s">
        <v>878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2500</v>
      </c>
      <c r="H449" s="267">
        <f t="shared" si="38"/>
        <v>7500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887</v>
      </c>
      <c r="M449" s="138"/>
    </row>
    <row r="450" spans="1:13" s="137" customFormat="1" ht="35.25" customHeight="1" x14ac:dyDescent="0.25">
      <c r="A450" s="136">
        <v>268</v>
      </c>
      <c r="B450" s="206" t="s">
        <v>879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3500</v>
      </c>
      <c r="H450" s="267">
        <f t="shared" si="38"/>
        <v>10500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887</v>
      </c>
      <c r="M450" s="138"/>
    </row>
    <row r="451" spans="1:13" s="137" customFormat="1" ht="35.25" customHeight="1" x14ac:dyDescent="0.25">
      <c r="A451" s="136">
        <v>269</v>
      </c>
      <c r="B451" s="206" t="s">
        <v>880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3000</v>
      </c>
      <c r="H451" s="267">
        <f t="shared" si="38"/>
        <v>9000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887</v>
      </c>
      <c r="M451" s="138"/>
    </row>
    <row r="452" spans="1:13" s="137" customFormat="1" ht="35.25" customHeight="1" x14ac:dyDescent="0.25">
      <c r="A452" s="136">
        <v>270</v>
      </c>
      <c r="B452" s="206" t="s">
        <v>881</v>
      </c>
      <c r="C452" s="142" t="s">
        <v>30</v>
      </c>
      <c r="D452" s="269" t="s">
        <v>15</v>
      </c>
      <c r="E452" s="142">
        <v>3</v>
      </c>
      <c r="F452" s="142" t="s">
        <v>80</v>
      </c>
      <c r="G452" s="253">
        <v>4000</v>
      </c>
      <c r="H452" s="267">
        <f t="shared" si="38"/>
        <v>12000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887</v>
      </c>
      <c r="M452" s="138"/>
    </row>
    <row r="453" spans="1:13" s="137" customFormat="1" ht="35.25" customHeight="1" x14ac:dyDescent="0.25">
      <c r="A453" s="136">
        <v>271</v>
      </c>
      <c r="B453" s="206" t="s">
        <v>882</v>
      </c>
      <c r="C453" s="142" t="s">
        <v>30</v>
      </c>
      <c r="D453" s="269" t="s">
        <v>15</v>
      </c>
      <c r="E453" s="142">
        <v>2</v>
      </c>
      <c r="F453" s="142" t="s">
        <v>80</v>
      </c>
      <c r="G453" s="253">
        <v>18500</v>
      </c>
      <c r="H453" s="267">
        <f t="shared" si="38"/>
        <v>37000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887</v>
      </c>
      <c r="M453" s="138"/>
    </row>
    <row r="454" spans="1:13" s="137" customFormat="1" ht="35.25" customHeight="1" x14ac:dyDescent="0.25">
      <c r="A454" s="136">
        <v>272</v>
      </c>
      <c r="B454" s="206" t="s">
        <v>883</v>
      </c>
      <c r="C454" s="142" t="s">
        <v>30</v>
      </c>
      <c r="D454" s="269" t="s">
        <v>15</v>
      </c>
      <c r="E454" s="142">
        <v>20</v>
      </c>
      <c r="F454" s="142" t="s">
        <v>80</v>
      </c>
      <c r="G454" s="253">
        <v>8500</v>
      </c>
      <c r="H454" s="267">
        <f t="shared" si="38"/>
        <v>170000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887</v>
      </c>
      <c r="M454" s="138"/>
    </row>
    <row r="455" spans="1:13" s="137" customFormat="1" ht="35.25" customHeight="1" x14ac:dyDescent="0.25">
      <c r="A455" s="136">
        <v>273</v>
      </c>
      <c r="B455" s="206" t="s">
        <v>884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6680</v>
      </c>
      <c r="H455" s="267">
        <f t="shared" si="38"/>
        <v>33400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887</v>
      </c>
      <c r="M455" s="138"/>
    </row>
    <row r="456" spans="1:13" s="137" customFormat="1" ht="35.25" customHeight="1" x14ac:dyDescent="0.25">
      <c r="A456" s="136">
        <v>274</v>
      </c>
      <c r="B456" s="206" t="s">
        <v>885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24881</v>
      </c>
      <c r="H456" s="267">
        <f t="shared" si="38"/>
        <v>124405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887</v>
      </c>
      <c r="M456" s="138"/>
    </row>
    <row r="457" spans="1:13" s="137" customFormat="1" ht="35.25" customHeight="1" x14ac:dyDescent="0.25">
      <c r="A457" s="136">
        <v>275</v>
      </c>
      <c r="B457" s="206" t="s">
        <v>886</v>
      </c>
      <c r="C457" s="142" t="s">
        <v>30</v>
      </c>
      <c r="D457" s="269" t="s">
        <v>15</v>
      </c>
      <c r="E457" s="142">
        <v>5</v>
      </c>
      <c r="F457" s="142" t="s">
        <v>80</v>
      </c>
      <c r="G457" s="253">
        <v>6575</v>
      </c>
      <c r="H457" s="267">
        <f t="shared" si="38"/>
        <v>32875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887</v>
      </c>
      <c r="M457" s="138"/>
    </row>
    <row r="458" spans="1:13" s="137" customFormat="1" ht="35.25" customHeight="1" x14ac:dyDescent="0.25">
      <c r="A458" s="136">
        <v>276</v>
      </c>
      <c r="B458" s="203" t="s">
        <v>894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337200</v>
      </c>
      <c r="H458" s="267">
        <f t="shared" si="38"/>
        <v>337200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891</v>
      </c>
      <c r="M458" s="138"/>
    </row>
    <row r="459" spans="1:13" s="137" customFormat="1" ht="35.25" customHeight="1" x14ac:dyDescent="0.25">
      <c r="A459" s="136">
        <v>277</v>
      </c>
      <c r="B459" s="203" t="s">
        <v>892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3115750</v>
      </c>
      <c r="H459" s="267">
        <f t="shared" si="38"/>
        <v>3115750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893</v>
      </c>
      <c r="M459" s="138"/>
    </row>
    <row r="460" spans="1:13" s="137" customFormat="1" ht="35.25" customHeight="1" x14ac:dyDescent="0.25">
      <c r="A460" s="136">
        <v>278</v>
      </c>
      <c r="B460" s="203" t="s">
        <v>108</v>
      </c>
      <c r="C460" s="142" t="s">
        <v>30</v>
      </c>
      <c r="D460" s="269" t="s">
        <v>15</v>
      </c>
      <c r="E460" s="81">
        <v>1</v>
      </c>
      <c r="F460" s="142" t="s">
        <v>109</v>
      </c>
      <c r="G460" s="268">
        <v>1555500</v>
      </c>
      <c r="H460" s="267">
        <f t="shared" si="38"/>
        <v>1555500</v>
      </c>
      <c r="I460" s="242" t="str">
        <f t="shared" si="37"/>
        <v>ЧУ "USM"</v>
      </c>
      <c r="J460" s="245" t="s">
        <v>735</v>
      </c>
      <c r="K460" s="264" t="s">
        <v>897</v>
      </c>
      <c r="L460" s="247" t="s">
        <v>895</v>
      </c>
      <c r="M460" s="138"/>
    </row>
    <row r="461" spans="1:13" s="137" customFormat="1" ht="35.25" customHeight="1" x14ac:dyDescent="0.25">
      <c r="A461" s="136">
        <v>279</v>
      </c>
      <c r="B461" s="203" t="s">
        <v>896</v>
      </c>
      <c r="C461" s="142" t="s">
        <v>30</v>
      </c>
      <c r="D461" s="269" t="s">
        <v>15</v>
      </c>
      <c r="E461" s="81">
        <v>40</v>
      </c>
      <c r="F461" s="142" t="s">
        <v>80</v>
      </c>
      <c r="G461" s="268">
        <v>12863</v>
      </c>
      <c r="H461" s="267">
        <f t="shared" ref="H461:H476" si="39">E461*G461</f>
        <v>514520</v>
      </c>
      <c r="I461" s="242" t="str">
        <f t="shared" si="37"/>
        <v>ЧУ "USM"</v>
      </c>
      <c r="J461" s="245" t="s">
        <v>735</v>
      </c>
      <c r="K461" s="264" t="s">
        <v>897</v>
      </c>
      <c r="L461" s="247" t="s">
        <v>898</v>
      </c>
      <c r="M461" s="138"/>
    </row>
    <row r="462" spans="1:13" s="137" customFormat="1" ht="35.25" customHeight="1" x14ac:dyDescent="0.25">
      <c r="A462" s="136">
        <v>280</v>
      </c>
      <c r="B462" s="203" t="s">
        <v>599</v>
      </c>
      <c r="C462" s="142" t="s">
        <v>30</v>
      </c>
      <c r="D462" s="269" t="s">
        <v>15</v>
      </c>
      <c r="E462" s="81">
        <v>10</v>
      </c>
      <c r="F462" s="142" t="s">
        <v>80</v>
      </c>
      <c r="G462" s="268">
        <v>25000</v>
      </c>
      <c r="H462" s="267">
        <f t="shared" si="39"/>
        <v>250000</v>
      </c>
      <c r="I462" s="242" t="str">
        <f t="shared" si="37"/>
        <v>ЧУ "USM"</v>
      </c>
      <c r="J462" s="245" t="s">
        <v>735</v>
      </c>
      <c r="K462" s="264" t="s">
        <v>897</v>
      </c>
      <c r="L462" s="247" t="s">
        <v>912</v>
      </c>
      <c r="M462" s="138"/>
    </row>
    <row r="463" spans="1:13" s="137" customFormat="1" ht="35.25" customHeight="1" x14ac:dyDescent="0.25">
      <c r="A463" s="136">
        <v>281</v>
      </c>
      <c r="B463" s="203" t="s">
        <v>914</v>
      </c>
      <c r="C463" s="70" t="s">
        <v>79</v>
      </c>
      <c r="D463" s="269" t="s">
        <v>15</v>
      </c>
      <c r="E463" s="81">
        <v>1</v>
      </c>
      <c r="F463" s="142" t="s">
        <v>80</v>
      </c>
      <c r="G463" s="268">
        <v>22767857</v>
      </c>
      <c r="H463" s="267">
        <f t="shared" si="39"/>
        <v>22767857</v>
      </c>
      <c r="I463" s="242" t="str">
        <f t="shared" si="37"/>
        <v>ЧУ "USM"</v>
      </c>
      <c r="J463" s="245" t="s">
        <v>54</v>
      </c>
      <c r="K463" s="264" t="s">
        <v>897</v>
      </c>
      <c r="L463" s="247" t="s">
        <v>913</v>
      </c>
      <c r="M463" s="138"/>
    </row>
    <row r="464" spans="1:13" s="137" customFormat="1" ht="35.25" customHeight="1" x14ac:dyDescent="0.25">
      <c r="A464" s="136">
        <v>282</v>
      </c>
      <c r="B464" s="80" t="s">
        <v>770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1920000</v>
      </c>
      <c r="H464" s="267">
        <f t="shared" si="39"/>
        <v>1920000</v>
      </c>
      <c r="I464" s="242" t="str">
        <f t="shared" si="37"/>
        <v>ЧУ "USM"</v>
      </c>
      <c r="J464" s="245" t="s">
        <v>735</v>
      </c>
      <c r="K464" s="264" t="s">
        <v>897</v>
      </c>
      <c r="L464" s="247" t="s">
        <v>915</v>
      </c>
      <c r="M464" s="138"/>
    </row>
    <row r="465" spans="1:13" s="137" customFormat="1" ht="35.25" customHeight="1" x14ac:dyDescent="0.25">
      <c r="A465" s="136">
        <v>283</v>
      </c>
      <c r="B465" s="203" t="s">
        <v>916</v>
      </c>
      <c r="C465" s="70" t="s">
        <v>79</v>
      </c>
      <c r="D465" s="269" t="s">
        <v>15</v>
      </c>
      <c r="E465" s="81">
        <v>1</v>
      </c>
      <c r="F465" s="142" t="s">
        <v>80</v>
      </c>
      <c r="G465" s="268">
        <v>15000000</v>
      </c>
      <c r="H465" s="267">
        <f t="shared" ref="H465:H471" si="40">E465*G465</f>
        <v>15000000</v>
      </c>
      <c r="I465" s="242" t="str">
        <f t="shared" si="37"/>
        <v>ЧУ "USM"</v>
      </c>
      <c r="J465" s="245" t="s">
        <v>735</v>
      </c>
      <c r="K465" s="264" t="s">
        <v>897</v>
      </c>
      <c r="L465" s="247" t="s">
        <v>918</v>
      </c>
      <c r="M465" s="138"/>
    </row>
    <row r="466" spans="1:13" s="137" customFormat="1" ht="35.25" customHeight="1" x14ac:dyDescent="0.25">
      <c r="A466" s="136">
        <v>284</v>
      </c>
      <c r="B466" s="203" t="s">
        <v>917</v>
      </c>
      <c r="C466" s="142" t="s">
        <v>30</v>
      </c>
      <c r="D466" s="269" t="s">
        <v>15</v>
      </c>
      <c r="E466" s="81">
        <v>1</v>
      </c>
      <c r="F466" s="142" t="s">
        <v>109</v>
      </c>
      <c r="G466" s="268">
        <v>4922437.13</v>
      </c>
      <c r="H466" s="267">
        <f t="shared" si="40"/>
        <v>4922437.13</v>
      </c>
      <c r="I466" s="242" t="str">
        <f t="shared" si="37"/>
        <v>ЧУ "USM"</v>
      </c>
      <c r="J466" s="245" t="s">
        <v>735</v>
      </c>
      <c r="K466" s="264" t="s">
        <v>897</v>
      </c>
      <c r="L466" s="247" t="s">
        <v>919</v>
      </c>
      <c r="M466" s="138"/>
    </row>
    <row r="467" spans="1:13" s="137" customFormat="1" ht="35.25" customHeight="1" x14ac:dyDescent="0.25">
      <c r="A467" s="136">
        <v>285</v>
      </c>
      <c r="B467" s="203" t="s">
        <v>924</v>
      </c>
      <c r="C467" s="70" t="s">
        <v>79</v>
      </c>
      <c r="D467" s="269" t="s">
        <v>783</v>
      </c>
      <c r="E467" s="81">
        <v>1</v>
      </c>
      <c r="F467" s="142" t="s">
        <v>109</v>
      </c>
      <c r="G467" s="268">
        <v>61864599.5</v>
      </c>
      <c r="H467" s="267">
        <f t="shared" si="40"/>
        <v>61864599.5</v>
      </c>
      <c r="I467" s="242" t="str">
        <f t="shared" si="37"/>
        <v>ЧУ "USM"</v>
      </c>
      <c r="J467" s="245" t="s">
        <v>754</v>
      </c>
      <c r="K467" s="264" t="s">
        <v>897</v>
      </c>
      <c r="L467" s="247" t="s">
        <v>925</v>
      </c>
      <c r="M467" s="138"/>
    </row>
    <row r="468" spans="1:13" s="137" customFormat="1" ht="35.25" customHeight="1" x14ac:dyDescent="0.25">
      <c r="A468" s="136">
        <v>286</v>
      </c>
      <c r="B468" s="203" t="s">
        <v>734</v>
      </c>
      <c r="C468" s="142" t="s">
        <v>30</v>
      </c>
      <c r="D468" s="269" t="s">
        <v>783</v>
      </c>
      <c r="E468" s="81">
        <v>9</v>
      </c>
      <c r="F468" s="142" t="s">
        <v>109</v>
      </c>
      <c r="G468" s="268">
        <v>144955.35999999999</v>
      </c>
      <c r="H468" s="267">
        <f t="shared" si="40"/>
        <v>1304598.2399999998</v>
      </c>
      <c r="I468" s="242" t="str">
        <f t="shared" si="37"/>
        <v>ЧУ "USM"</v>
      </c>
      <c r="J468" s="245" t="s">
        <v>735</v>
      </c>
      <c r="K468" s="264" t="s">
        <v>897</v>
      </c>
      <c r="L468" s="247" t="s">
        <v>926</v>
      </c>
      <c r="M468" s="138"/>
    </row>
    <row r="469" spans="1:13" s="137" customFormat="1" ht="35.25" customHeight="1" x14ac:dyDescent="0.25">
      <c r="A469" s="136">
        <v>287</v>
      </c>
      <c r="B469" s="203" t="s">
        <v>962</v>
      </c>
      <c r="C469" s="142" t="s">
        <v>30</v>
      </c>
      <c r="D469" s="162" t="s">
        <v>783</v>
      </c>
      <c r="E469" s="81">
        <v>1</v>
      </c>
      <c r="F469" s="142" t="s">
        <v>109</v>
      </c>
      <c r="G469" s="268">
        <v>190000</v>
      </c>
      <c r="H469" s="267">
        <f t="shared" si="40"/>
        <v>190000</v>
      </c>
      <c r="I469" s="242" t="str">
        <f t="shared" si="37"/>
        <v>ЧУ "USM"</v>
      </c>
      <c r="J469" s="245" t="s">
        <v>735</v>
      </c>
      <c r="K469" s="264" t="s">
        <v>897</v>
      </c>
      <c r="L469" s="247" t="s">
        <v>963</v>
      </c>
      <c r="M469" s="138"/>
    </row>
    <row r="470" spans="1:13" s="137" customFormat="1" ht="35.25" customHeight="1" x14ac:dyDescent="0.25">
      <c r="A470" s="136">
        <v>288</v>
      </c>
      <c r="B470" s="80" t="s">
        <v>967</v>
      </c>
      <c r="C470" s="70" t="s">
        <v>79</v>
      </c>
      <c r="D470" s="162" t="s">
        <v>783</v>
      </c>
      <c r="E470" s="81">
        <v>1</v>
      </c>
      <c r="F470" s="142" t="s">
        <v>109</v>
      </c>
      <c r="G470" s="268">
        <v>14445202.49</v>
      </c>
      <c r="H470" s="267">
        <f t="shared" si="40"/>
        <v>14445202.49</v>
      </c>
      <c r="I470" s="242" t="str">
        <f t="shared" si="37"/>
        <v>ЧУ "USM"</v>
      </c>
      <c r="J470" s="245" t="s">
        <v>735</v>
      </c>
      <c r="K470" s="264" t="s">
        <v>897</v>
      </c>
      <c r="L470" s="247" t="s">
        <v>968</v>
      </c>
      <c r="M470" s="138"/>
    </row>
    <row r="471" spans="1:13" s="137" customFormat="1" ht="35.25" customHeight="1" x14ac:dyDescent="0.25">
      <c r="A471" s="136">
        <v>289</v>
      </c>
      <c r="B471" s="80" t="s">
        <v>969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385043.84</v>
      </c>
      <c r="H471" s="267">
        <f t="shared" si="40"/>
        <v>385043.84</v>
      </c>
      <c r="I471" s="242" t="str">
        <f t="shared" si="37"/>
        <v>ЧУ "USM"</v>
      </c>
      <c r="J471" s="245" t="s">
        <v>735</v>
      </c>
      <c r="K471" s="264" t="s">
        <v>897</v>
      </c>
      <c r="L471" s="247" t="s">
        <v>970</v>
      </c>
      <c r="M471" s="138"/>
    </row>
    <row r="472" spans="1:13" s="137" customFormat="1" ht="35.25" customHeight="1" x14ac:dyDescent="0.25">
      <c r="A472" s="136">
        <v>290</v>
      </c>
      <c r="B472" s="80" t="s">
        <v>971</v>
      </c>
      <c r="C472" s="142" t="s">
        <v>30</v>
      </c>
      <c r="D472" s="162" t="s">
        <v>783</v>
      </c>
      <c r="E472" s="81">
        <v>1</v>
      </c>
      <c r="F472" s="142" t="s">
        <v>109</v>
      </c>
      <c r="G472" s="268">
        <v>725756</v>
      </c>
      <c r="H472" s="267">
        <f t="shared" si="39"/>
        <v>725756</v>
      </c>
      <c r="I472" s="242" t="str">
        <f t="shared" si="37"/>
        <v>ЧУ "USM"</v>
      </c>
      <c r="J472" s="245" t="s">
        <v>735</v>
      </c>
      <c r="K472" s="264" t="s">
        <v>897</v>
      </c>
      <c r="L472" s="247" t="s">
        <v>972</v>
      </c>
      <c r="M472" s="138"/>
    </row>
    <row r="473" spans="1:13" s="137" customFormat="1" ht="35.25" customHeight="1" x14ac:dyDescent="0.25">
      <c r="A473" s="136">
        <v>291</v>
      </c>
      <c r="B473" s="268" t="s">
        <v>996</v>
      </c>
      <c r="C473" s="81" t="s">
        <v>79</v>
      </c>
      <c r="D473" s="269" t="s">
        <v>15</v>
      </c>
      <c r="E473" s="274">
        <v>1</v>
      </c>
      <c r="F473" s="142" t="s">
        <v>109</v>
      </c>
      <c r="G473" s="275">
        <v>26322611.25</v>
      </c>
      <c r="H473" s="267">
        <f t="shared" si="39"/>
        <v>26322611.25</v>
      </c>
      <c r="I473" s="242" t="str">
        <f t="shared" si="37"/>
        <v>ЧУ "USM"</v>
      </c>
      <c r="J473" s="245" t="s">
        <v>735</v>
      </c>
      <c r="K473" s="264" t="s">
        <v>897</v>
      </c>
      <c r="L473" s="247" t="s">
        <v>997</v>
      </c>
      <c r="M473" s="138"/>
    </row>
    <row r="474" spans="1:13" s="137" customFormat="1" ht="35.25" customHeight="1" x14ac:dyDescent="0.25">
      <c r="A474" s="136">
        <v>292</v>
      </c>
      <c r="B474" s="268" t="s">
        <v>998</v>
      </c>
      <c r="C474" s="142" t="s">
        <v>30</v>
      </c>
      <c r="D474" s="269" t="s">
        <v>15</v>
      </c>
      <c r="E474" s="274">
        <v>1</v>
      </c>
      <c r="F474" s="142" t="s">
        <v>80</v>
      </c>
      <c r="G474" s="275">
        <v>300000</v>
      </c>
      <c r="H474" s="267">
        <f t="shared" si="39"/>
        <v>300000</v>
      </c>
      <c r="I474" s="242" t="str">
        <f t="shared" si="37"/>
        <v>ЧУ "USM"</v>
      </c>
      <c r="J474" s="245" t="s">
        <v>735</v>
      </c>
      <c r="K474" s="264" t="s">
        <v>897</v>
      </c>
      <c r="L474" s="247" t="s">
        <v>999</v>
      </c>
      <c r="M474" s="138"/>
    </row>
    <row r="475" spans="1:13" s="137" customFormat="1" ht="35.25" customHeight="1" x14ac:dyDescent="0.25">
      <c r="A475" s="136">
        <v>293</v>
      </c>
      <c r="B475" s="268" t="s">
        <v>1000</v>
      </c>
      <c r="C475" s="142" t="s">
        <v>30</v>
      </c>
      <c r="D475" s="269" t="s">
        <v>15</v>
      </c>
      <c r="E475" s="274">
        <v>1</v>
      </c>
      <c r="F475" s="142" t="s">
        <v>80</v>
      </c>
      <c r="G475" s="275">
        <v>250000</v>
      </c>
      <c r="H475" s="267">
        <f t="shared" si="39"/>
        <v>250000</v>
      </c>
      <c r="I475" s="242" t="str">
        <f t="shared" si="37"/>
        <v>ЧУ "USM"</v>
      </c>
      <c r="J475" s="245" t="s">
        <v>735</v>
      </c>
      <c r="K475" s="264" t="s">
        <v>897</v>
      </c>
      <c r="L475" s="247" t="s">
        <v>999</v>
      </c>
      <c r="M475" s="138"/>
    </row>
    <row r="476" spans="1:13" s="137" customFormat="1" ht="35.25" customHeight="1" x14ac:dyDescent="0.25">
      <c r="A476" s="136">
        <v>294</v>
      </c>
      <c r="B476" s="268" t="s">
        <v>1001</v>
      </c>
      <c r="C476" s="142" t="s">
        <v>30</v>
      </c>
      <c r="D476" s="269" t="s">
        <v>15</v>
      </c>
      <c r="E476" s="274">
        <v>1</v>
      </c>
      <c r="F476" s="142" t="s">
        <v>80</v>
      </c>
      <c r="G476" s="275">
        <v>220000</v>
      </c>
      <c r="H476" s="267">
        <f t="shared" si="39"/>
        <v>220000</v>
      </c>
      <c r="I476" s="242" t="str">
        <f t="shared" si="37"/>
        <v>ЧУ "USM"</v>
      </c>
      <c r="J476" s="245" t="s">
        <v>735</v>
      </c>
      <c r="K476" s="264" t="s">
        <v>897</v>
      </c>
      <c r="L476" s="247" t="s">
        <v>999</v>
      </c>
      <c r="M476" s="138"/>
    </row>
    <row r="477" spans="1:13" s="137" customFormat="1" ht="35.25" customHeight="1" x14ac:dyDescent="0.25">
      <c r="A477" s="136">
        <v>295</v>
      </c>
      <c r="B477" s="268" t="s">
        <v>1007</v>
      </c>
      <c r="C477" s="142" t="s">
        <v>30</v>
      </c>
      <c r="D477" s="269" t="s">
        <v>15</v>
      </c>
      <c r="E477" s="274">
        <v>1</v>
      </c>
      <c r="F477" s="142" t="s">
        <v>109</v>
      </c>
      <c r="G477" s="275">
        <v>3881475</v>
      </c>
      <c r="H477" s="267">
        <f t="shared" ref="H477:H508" si="41">E477*G477</f>
        <v>3881475</v>
      </c>
      <c r="I477" s="242" t="str">
        <f t="shared" si="37"/>
        <v>ЧУ "USM"</v>
      </c>
      <c r="J477" s="245" t="s">
        <v>735</v>
      </c>
      <c r="K477" s="264" t="s">
        <v>897</v>
      </c>
      <c r="L477" s="247" t="s">
        <v>1008</v>
      </c>
      <c r="M477" s="138"/>
    </row>
    <row r="478" spans="1:13" s="137" customFormat="1" ht="35.25" customHeight="1" x14ac:dyDescent="0.25">
      <c r="A478" s="136">
        <v>296</v>
      </c>
      <c r="B478" s="268" t="s">
        <v>1009</v>
      </c>
      <c r="C478" s="142" t="s">
        <v>295</v>
      </c>
      <c r="D478" s="269" t="s">
        <v>15</v>
      </c>
      <c r="E478" s="274">
        <v>2</v>
      </c>
      <c r="F478" s="142" t="s">
        <v>80</v>
      </c>
      <c r="G478" s="275">
        <v>7800000</v>
      </c>
      <c r="H478" s="267">
        <f t="shared" si="41"/>
        <v>15600000</v>
      </c>
      <c r="I478" s="242" t="str">
        <f t="shared" si="37"/>
        <v>ЧУ "USM"</v>
      </c>
      <c r="J478" s="245" t="s">
        <v>735</v>
      </c>
      <c r="K478" s="264" t="s">
        <v>897</v>
      </c>
      <c r="L478" s="247" t="s">
        <v>1010</v>
      </c>
      <c r="M478" s="138"/>
    </row>
    <row r="479" spans="1:13" s="137" customFormat="1" ht="35.25" customHeight="1" x14ac:dyDescent="0.25">
      <c r="A479" s="136">
        <v>297</v>
      </c>
      <c r="B479" s="277" t="s">
        <v>1011</v>
      </c>
      <c r="C479" s="81" t="s">
        <v>295</v>
      </c>
      <c r="D479" s="269" t="s">
        <v>15</v>
      </c>
      <c r="E479" s="274">
        <v>1</v>
      </c>
      <c r="F479" s="142" t="s">
        <v>80</v>
      </c>
      <c r="G479" s="275">
        <v>7905000</v>
      </c>
      <c r="H479" s="267">
        <f t="shared" si="41"/>
        <v>7905000</v>
      </c>
      <c r="I479" s="242" t="str">
        <f t="shared" si="37"/>
        <v>ЧУ "USM"</v>
      </c>
      <c r="J479" s="245" t="s">
        <v>735</v>
      </c>
      <c r="K479" s="264" t="s">
        <v>897</v>
      </c>
      <c r="L479" s="247" t="s">
        <v>1010</v>
      </c>
      <c r="M479" s="138"/>
    </row>
    <row r="480" spans="1:13" s="137" customFormat="1" ht="35.25" customHeight="1" x14ac:dyDescent="0.25">
      <c r="A480" s="158">
        <v>298</v>
      </c>
      <c r="B480" s="162" t="s">
        <v>1012</v>
      </c>
      <c r="C480" s="278" t="s">
        <v>30</v>
      </c>
      <c r="D480" s="269" t="s">
        <v>15</v>
      </c>
      <c r="E480" s="279">
        <v>30</v>
      </c>
      <c r="F480" s="142" t="s">
        <v>80</v>
      </c>
      <c r="G480" s="276" t="s">
        <v>1042</v>
      </c>
      <c r="H480" s="267">
        <f t="shared" si="41"/>
        <v>1133571</v>
      </c>
      <c r="I480" s="242" t="str">
        <f t="shared" si="37"/>
        <v>ЧУ "USM"</v>
      </c>
      <c r="J480" s="245" t="s">
        <v>735</v>
      </c>
      <c r="K480" s="264" t="s">
        <v>897</v>
      </c>
      <c r="L480" s="247" t="s">
        <v>1041</v>
      </c>
      <c r="M480" s="138"/>
    </row>
    <row r="481" spans="1:13" s="137" customFormat="1" ht="35.25" customHeight="1" x14ac:dyDescent="0.25">
      <c r="A481" s="158">
        <v>299</v>
      </c>
      <c r="B481" s="162" t="s">
        <v>1013</v>
      </c>
      <c r="C481" s="278" t="s">
        <v>30</v>
      </c>
      <c r="D481" s="269" t="s">
        <v>15</v>
      </c>
      <c r="E481" s="279">
        <v>2</v>
      </c>
      <c r="F481" s="142" t="s">
        <v>80</v>
      </c>
      <c r="G481" s="276" t="s">
        <v>1043</v>
      </c>
      <c r="H481" s="267">
        <f t="shared" si="41"/>
        <v>66952</v>
      </c>
      <c r="I481" s="242" t="str">
        <f t="shared" si="37"/>
        <v>ЧУ "USM"</v>
      </c>
      <c r="J481" s="245" t="s">
        <v>735</v>
      </c>
      <c r="K481" s="264" t="s">
        <v>897</v>
      </c>
      <c r="L481" s="247" t="s">
        <v>1041</v>
      </c>
      <c r="M481" s="138"/>
    </row>
    <row r="482" spans="1:13" s="137" customFormat="1" ht="35.25" customHeight="1" x14ac:dyDescent="0.25">
      <c r="A482" s="158">
        <v>300</v>
      </c>
      <c r="B482" s="162" t="s">
        <v>1014</v>
      </c>
      <c r="C482" s="278" t="s">
        <v>30</v>
      </c>
      <c r="D482" s="269" t="s">
        <v>15</v>
      </c>
      <c r="E482" s="279">
        <v>2</v>
      </c>
      <c r="F482" s="142" t="s">
        <v>80</v>
      </c>
      <c r="G482" s="276" t="s">
        <v>1044</v>
      </c>
      <c r="H482" s="267">
        <f t="shared" si="41"/>
        <v>55442</v>
      </c>
      <c r="I482" s="242" t="str">
        <f t="shared" si="37"/>
        <v>ЧУ "USM"</v>
      </c>
      <c r="J482" s="245" t="s">
        <v>735</v>
      </c>
      <c r="K482" s="264" t="s">
        <v>897</v>
      </c>
      <c r="L482" s="247" t="s">
        <v>1041</v>
      </c>
      <c r="M482" s="138"/>
    </row>
    <row r="483" spans="1:13" s="137" customFormat="1" ht="35.25" customHeight="1" x14ac:dyDescent="0.25">
      <c r="A483" s="158">
        <v>301</v>
      </c>
      <c r="B483" s="162" t="s">
        <v>1015</v>
      </c>
      <c r="C483" s="278" t="s">
        <v>30</v>
      </c>
      <c r="D483" s="269" t="s">
        <v>15</v>
      </c>
      <c r="E483" s="279">
        <v>2</v>
      </c>
      <c r="F483" s="142" t="s">
        <v>80</v>
      </c>
      <c r="G483" s="276" t="s">
        <v>1045</v>
      </c>
      <c r="H483" s="267">
        <f t="shared" si="41"/>
        <v>20549</v>
      </c>
      <c r="I483" s="242" t="str">
        <f t="shared" si="37"/>
        <v>ЧУ "USM"</v>
      </c>
      <c r="J483" s="245" t="s">
        <v>735</v>
      </c>
      <c r="K483" s="264" t="s">
        <v>897</v>
      </c>
      <c r="L483" s="247" t="s">
        <v>1041</v>
      </c>
      <c r="M483" s="138"/>
    </row>
    <row r="484" spans="1:13" s="137" customFormat="1" ht="35.25" customHeight="1" x14ac:dyDescent="0.25">
      <c r="A484" s="158">
        <v>302</v>
      </c>
      <c r="B484" s="162" t="s">
        <v>1016</v>
      </c>
      <c r="C484" s="278" t="s">
        <v>30</v>
      </c>
      <c r="D484" s="269" t="s">
        <v>15</v>
      </c>
      <c r="E484" s="279">
        <v>30</v>
      </c>
      <c r="F484" s="142" t="s">
        <v>80</v>
      </c>
      <c r="G484" s="276" t="s">
        <v>1046</v>
      </c>
      <c r="H484" s="267">
        <f t="shared" si="41"/>
        <v>142634.1</v>
      </c>
      <c r="I484" s="242" t="str">
        <f t="shared" si="37"/>
        <v>ЧУ "USM"</v>
      </c>
      <c r="J484" s="245" t="s">
        <v>735</v>
      </c>
      <c r="K484" s="264" t="s">
        <v>897</v>
      </c>
      <c r="L484" s="247" t="s">
        <v>1041</v>
      </c>
      <c r="M484" s="138"/>
    </row>
    <row r="485" spans="1:13" s="137" customFormat="1" ht="35.25" customHeight="1" x14ac:dyDescent="0.25">
      <c r="A485" s="158">
        <v>303</v>
      </c>
      <c r="B485" s="162" t="s">
        <v>1017</v>
      </c>
      <c r="C485" s="278" t="s">
        <v>30</v>
      </c>
      <c r="D485" s="269" t="s">
        <v>15</v>
      </c>
      <c r="E485" s="279">
        <v>4</v>
      </c>
      <c r="F485" s="142" t="s">
        <v>80</v>
      </c>
      <c r="G485" s="276">
        <v>11815.5</v>
      </c>
      <c r="H485" s="267">
        <f t="shared" si="41"/>
        <v>47262</v>
      </c>
      <c r="I485" s="242" t="str">
        <f t="shared" si="37"/>
        <v>ЧУ "USM"</v>
      </c>
      <c r="J485" s="245" t="s">
        <v>735</v>
      </c>
      <c r="K485" s="264" t="s">
        <v>897</v>
      </c>
      <c r="L485" s="247" t="s">
        <v>1041</v>
      </c>
      <c r="M485" s="138"/>
    </row>
    <row r="486" spans="1:13" s="137" customFormat="1" ht="35.25" customHeight="1" x14ac:dyDescent="0.25">
      <c r="A486" s="158">
        <v>304</v>
      </c>
      <c r="B486" s="162" t="s">
        <v>1018</v>
      </c>
      <c r="C486" s="278" t="s">
        <v>30</v>
      </c>
      <c r="D486" s="269" t="s">
        <v>15</v>
      </c>
      <c r="E486" s="279">
        <v>4</v>
      </c>
      <c r="F486" s="142" t="s">
        <v>80</v>
      </c>
      <c r="G486" s="276" t="s">
        <v>1047</v>
      </c>
      <c r="H486" s="267">
        <f t="shared" si="41"/>
        <v>20071</v>
      </c>
      <c r="I486" s="242" t="str">
        <f t="shared" si="37"/>
        <v>ЧУ "USM"</v>
      </c>
      <c r="J486" s="245" t="s">
        <v>735</v>
      </c>
      <c r="K486" s="264" t="s">
        <v>897</v>
      </c>
      <c r="L486" s="247" t="s">
        <v>1041</v>
      </c>
      <c r="M486" s="138"/>
    </row>
    <row r="487" spans="1:13" s="137" customFormat="1" ht="35.25" customHeight="1" x14ac:dyDescent="0.25">
      <c r="A487" s="158">
        <v>305</v>
      </c>
      <c r="B487" s="162" t="s">
        <v>1019</v>
      </c>
      <c r="C487" s="278" t="s">
        <v>30</v>
      </c>
      <c r="D487" s="269" t="s">
        <v>15</v>
      </c>
      <c r="E487" s="279">
        <v>4</v>
      </c>
      <c r="F487" s="142" t="s">
        <v>80</v>
      </c>
      <c r="G487" s="276" t="s">
        <v>1048</v>
      </c>
      <c r="H487" s="267">
        <f t="shared" si="41"/>
        <v>32214</v>
      </c>
      <c r="I487" s="242" t="str">
        <f t="shared" si="37"/>
        <v>ЧУ "USM"</v>
      </c>
      <c r="J487" s="245" t="s">
        <v>735</v>
      </c>
      <c r="K487" s="264" t="s">
        <v>897</v>
      </c>
      <c r="L487" s="247" t="s">
        <v>1041</v>
      </c>
      <c r="M487" s="138"/>
    </row>
    <row r="488" spans="1:13" s="137" customFormat="1" ht="35.25" customHeight="1" x14ac:dyDescent="0.25">
      <c r="A488" s="158">
        <v>306</v>
      </c>
      <c r="B488" s="162" t="s">
        <v>1020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1049</v>
      </c>
      <c r="H488" s="267">
        <f t="shared" si="41"/>
        <v>9304</v>
      </c>
      <c r="I488" s="242" t="str">
        <f t="shared" si="37"/>
        <v>ЧУ "USM"</v>
      </c>
      <c r="J488" s="245" t="s">
        <v>735</v>
      </c>
      <c r="K488" s="264" t="s">
        <v>897</v>
      </c>
      <c r="L488" s="247" t="s">
        <v>1041</v>
      </c>
      <c r="M488" s="138"/>
    </row>
    <row r="489" spans="1:13" s="137" customFormat="1" ht="35.25" customHeight="1" x14ac:dyDescent="0.25">
      <c r="A489" s="158">
        <v>307</v>
      </c>
      <c r="B489" s="162" t="s">
        <v>1021</v>
      </c>
      <c r="C489" s="278" t="s">
        <v>30</v>
      </c>
      <c r="D489" s="269" t="s">
        <v>15</v>
      </c>
      <c r="E489" s="279">
        <v>15</v>
      </c>
      <c r="F489" s="142" t="s">
        <v>80</v>
      </c>
      <c r="G489" s="276">
        <v>12339.27</v>
      </c>
      <c r="H489" s="267">
        <f t="shared" si="41"/>
        <v>185089.05000000002</v>
      </c>
      <c r="I489" s="242" t="str">
        <f t="shared" si="37"/>
        <v>ЧУ "USM"</v>
      </c>
      <c r="J489" s="245" t="s">
        <v>735</v>
      </c>
      <c r="K489" s="264" t="s">
        <v>897</v>
      </c>
      <c r="L489" s="247" t="s">
        <v>1041</v>
      </c>
      <c r="M489" s="138"/>
    </row>
    <row r="490" spans="1:13" s="137" customFormat="1" ht="35.25" customHeight="1" x14ac:dyDescent="0.25">
      <c r="A490" s="158">
        <v>308</v>
      </c>
      <c r="B490" s="162" t="s">
        <v>1022</v>
      </c>
      <c r="C490" s="278" t="s">
        <v>30</v>
      </c>
      <c r="D490" s="269" t="s">
        <v>15</v>
      </c>
      <c r="E490" s="279">
        <v>20</v>
      </c>
      <c r="F490" s="142" t="s">
        <v>80</v>
      </c>
      <c r="G490" s="276">
        <v>14821.45</v>
      </c>
      <c r="H490" s="267">
        <f t="shared" si="41"/>
        <v>296429</v>
      </c>
      <c r="I490" s="242" t="str">
        <f t="shared" si="37"/>
        <v>ЧУ "USM"</v>
      </c>
      <c r="J490" s="245" t="s">
        <v>735</v>
      </c>
      <c r="K490" s="264" t="s">
        <v>897</v>
      </c>
      <c r="L490" s="247" t="s">
        <v>1041</v>
      </c>
      <c r="M490" s="138"/>
    </row>
    <row r="491" spans="1:13" s="137" customFormat="1" ht="35.25" customHeight="1" x14ac:dyDescent="0.25">
      <c r="A491" s="158">
        <v>309</v>
      </c>
      <c r="B491" s="162" t="s">
        <v>1023</v>
      </c>
      <c r="C491" s="278" t="s">
        <v>30</v>
      </c>
      <c r="D491" s="269" t="s">
        <v>15</v>
      </c>
      <c r="E491" s="279">
        <v>20</v>
      </c>
      <c r="F491" s="142" t="s">
        <v>80</v>
      </c>
      <c r="G491" s="276">
        <v>6633.95</v>
      </c>
      <c r="H491" s="267">
        <f t="shared" si="41"/>
        <v>132679</v>
      </c>
      <c r="I491" s="242" t="str">
        <f t="shared" si="37"/>
        <v>ЧУ "USM"</v>
      </c>
      <c r="J491" s="245" t="s">
        <v>735</v>
      </c>
      <c r="K491" s="264" t="s">
        <v>897</v>
      </c>
      <c r="L491" s="247" t="s">
        <v>1041</v>
      </c>
      <c r="M491" s="138"/>
    </row>
    <row r="492" spans="1:13" s="137" customFormat="1" ht="35.25" customHeight="1" x14ac:dyDescent="0.25">
      <c r="A492" s="158">
        <v>310</v>
      </c>
      <c r="B492" s="162" t="s">
        <v>1024</v>
      </c>
      <c r="C492" s="278" t="s">
        <v>30</v>
      </c>
      <c r="D492" s="269" t="s">
        <v>15</v>
      </c>
      <c r="E492" s="279">
        <v>30</v>
      </c>
      <c r="F492" s="142" t="s">
        <v>80</v>
      </c>
      <c r="G492" s="276">
        <v>8843.77</v>
      </c>
      <c r="H492" s="267">
        <f t="shared" si="41"/>
        <v>265313.10000000003</v>
      </c>
      <c r="I492" s="242" t="str">
        <f t="shared" si="37"/>
        <v>ЧУ "USM"</v>
      </c>
      <c r="J492" s="245" t="s">
        <v>735</v>
      </c>
      <c r="K492" s="264" t="s">
        <v>897</v>
      </c>
      <c r="L492" s="247" t="s">
        <v>1041</v>
      </c>
      <c r="M492" s="138"/>
    </row>
    <row r="493" spans="1:13" s="137" customFormat="1" ht="35.25" customHeight="1" x14ac:dyDescent="0.25">
      <c r="A493" s="158">
        <v>311</v>
      </c>
      <c r="B493" s="162" t="s">
        <v>1025</v>
      </c>
      <c r="C493" s="278" t="s">
        <v>30</v>
      </c>
      <c r="D493" s="269" t="s">
        <v>15</v>
      </c>
      <c r="E493" s="279">
        <v>100</v>
      </c>
      <c r="F493" s="142" t="s">
        <v>80</v>
      </c>
      <c r="G493" s="276">
        <v>216.96</v>
      </c>
      <c r="H493" s="267">
        <f t="shared" si="41"/>
        <v>21696</v>
      </c>
      <c r="I493" s="242" t="str">
        <f t="shared" ref="I493:I508" si="42">$I$538</f>
        <v>ЧУ "USM"</v>
      </c>
      <c r="J493" s="245" t="s">
        <v>735</v>
      </c>
      <c r="K493" s="264" t="s">
        <v>897</v>
      </c>
      <c r="L493" s="247" t="s">
        <v>1041</v>
      </c>
      <c r="M493" s="138"/>
    </row>
    <row r="494" spans="1:13" s="137" customFormat="1" ht="35.25" customHeight="1" x14ac:dyDescent="0.25">
      <c r="A494" s="158">
        <v>312</v>
      </c>
      <c r="B494" s="162" t="s">
        <v>1026</v>
      </c>
      <c r="C494" s="278" t="s">
        <v>30</v>
      </c>
      <c r="D494" s="269" t="s">
        <v>15</v>
      </c>
      <c r="E494" s="279">
        <v>100</v>
      </c>
      <c r="F494" s="142" t="s">
        <v>80</v>
      </c>
      <c r="G494" s="276">
        <v>293.75</v>
      </c>
      <c r="H494" s="267">
        <f t="shared" si="41"/>
        <v>29375</v>
      </c>
      <c r="I494" s="242" t="str">
        <f t="shared" si="42"/>
        <v>ЧУ "USM"</v>
      </c>
      <c r="J494" s="245" t="s">
        <v>735</v>
      </c>
      <c r="K494" s="264" t="s">
        <v>897</v>
      </c>
      <c r="L494" s="247" t="s">
        <v>1041</v>
      </c>
      <c r="M494" s="138"/>
    </row>
    <row r="495" spans="1:13" s="137" customFormat="1" ht="35.25" customHeight="1" x14ac:dyDescent="0.25">
      <c r="A495" s="158">
        <v>313</v>
      </c>
      <c r="B495" s="162" t="s">
        <v>1027</v>
      </c>
      <c r="C495" s="278" t="s">
        <v>30</v>
      </c>
      <c r="D495" s="269" t="s">
        <v>15</v>
      </c>
      <c r="E495" s="279">
        <v>50</v>
      </c>
      <c r="F495" s="142" t="s">
        <v>80</v>
      </c>
      <c r="G495" s="276">
        <v>125.18</v>
      </c>
      <c r="H495" s="267">
        <f t="shared" si="41"/>
        <v>6259</v>
      </c>
      <c r="I495" s="242" t="str">
        <f t="shared" si="42"/>
        <v>ЧУ "USM"</v>
      </c>
      <c r="J495" s="245" t="s">
        <v>735</v>
      </c>
      <c r="K495" s="264" t="s">
        <v>897</v>
      </c>
      <c r="L495" s="247" t="s">
        <v>1041</v>
      </c>
      <c r="M495" s="138"/>
    </row>
    <row r="496" spans="1:13" s="137" customFormat="1" ht="35.25" customHeight="1" x14ac:dyDescent="0.25">
      <c r="A496" s="158">
        <v>314</v>
      </c>
      <c r="B496" s="162" t="s">
        <v>1028</v>
      </c>
      <c r="C496" s="278" t="s">
        <v>30</v>
      </c>
      <c r="D496" s="269" t="s">
        <v>15</v>
      </c>
      <c r="E496" s="279">
        <v>50</v>
      </c>
      <c r="F496" s="142" t="s">
        <v>80</v>
      </c>
      <c r="G496" s="276">
        <v>148.52000000000001</v>
      </c>
      <c r="H496" s="267">
        <f t="shared" si="41"/>
        <v>7426.0000000000009</v>
      </c>
      <c r="I496" s="242" t="str">
        <f t="shared" si="42"/>
        <v>ЧУ "USM"</v>
      </c>
      <c r="J496" s="245" t="s">
        <v>735</v>
      </c>
      <c r="K496" s="264" t="s">
        <v>897</v>
      </c>
      <c r="L496" s="247" t="s">
        <v>1041</v>
      </c>
      <c r="M496" s="138"/>
    </row>
    <row r="497" spans="1:18" s="137" customFormat="1" ht="35.25" customHeight="1" x14ac:dyDescent="0.25">
      <c r="A497" s="158">
        <v>315</v>
      </c>
      <c r="B497" s="162" t="s">
        <v>1029</v>
      </c>
      <c r="C497" s="278" t="s">
        <v>30</v>
      </c>
      <c r="D497" s="269" t="s">
        <v>15</v>
      </c>
      <c r="E497" s="279">
        <v>500</v>
      </c>
      <c r="F497" s="142" t="s">
        <v>80</v>
      </c>
      <c r="G497" s="276">
        <v>502.678</v>
      </c>
      <c r="H497" s="267">
        <f t="shared" si="41"/>
        <v>251339</v>
      </c>
      <c r="I497" s="242" t="str">
        <f t="shared" si="42"/>
        <v>ЧУ "USM"</v>
      </c>
      <c r="J497" s="245" t="s">
        <v>735</v>
      </c>
      <c r="K497" s="264" t="s">
        <v>897</v>
      </c>
      <c r="L497" s="247" t="s">
        <v>1041</v>
      </c>
      <c r="M497" s="138"/>
    </row>
    <row r="498" spans="1:18" s="137" customFormat="1" ht="35.25" customHeight="1" x14ac:dyDescent="0.25">
      <c r="A498" s="158">
        <v>316</v>
      </c>
      <c r="B498" s="162" t="s">
        <v>1030</v>
      </c>
      <c r="C498" s="278" t="s">
        <v>30</v>
      </c>
      <c r="D498" s="269" t="s">
        <v>15</v>
      </c>
      <c r="E498" s="279">
        <v>25</v>
      </c>
      <c r="F498" s="142" t="s">
        <v>80</v>
      </c>
      <c r="G498" s="276">
        <v>488.68</v>
      </c>
      <c r="H498" s="267">
        <f t="shared" si="41"/>
        <v>12217</v>
      </c>
      <c r="I498" s="242" t="str">
        <f t="shared" si="42"/>
        <v>ЧУ "USM"</v>
      </c>
      <c r="J498" s="245" t="s">
        <v>735</v>
      </c>
      <c r="K498" s="264" t="s">
        <v>897</v>
      </c>
      <c r="L498" s="247" t="s">
        <v>1041</v>
      </c>
      <c r="M498" s="138"/>
    </row>
    <row r="499" spans="1:18" s="137" customFormat="1" ht="35.25" customHeight="1" x14ac:dyDescent="0.25">
      <c r="A499" s="158">
        <v>317</v>
      </c>
      <c r="B499" s="162" t="s">
        <v>1031</v>
      </c>
      <c r="C499" s="278" t="s">
        <v>30</v>
      </c>
      <c r="D499" s="269" t="s">
        <v>15</v>
      </c>
      <c r="E499" s="279">
        <v>100</v>
      </c>
      <c r="F499" s="142" t="s">
        <v>80</v>
      </c>
      <c r="G499" s="276">
        <v>504.17</v>
      </c>
      <c r="H499" s="267">
        <f t="shared" si="41"/>
        <v>50417</v>
      </c>
      <c r="I499" s="242" t="str">
        <f t="shared" si="42"/>
        <v>ЧУ "USM"</v>
      </c>
      <c r="J499" s="245" t="s">
        <v>735</v>
      </c>
      <c r="K499" s="264" t="s">
        <v>897</v>
      </c>
      <c r="L499" s="247" t="s">
        <v>1041</v>
      </c>
      <c r="M499" s="138"/>
    </row>
    <row r="500" spans="1:18" s="137" customFormat="1" ht="35.25" customHeight="1" x14ac:dyDescent="0.25">
      <c r="A500" s="158">
        <v>318</v>
      </c>
      <c r="B500" s="162" t="s">
        <v>1032</v>
      </c>
      <c r="C500" s="278" t="s">
        <v>30</v>
      </c>
      <c r="D500" s="269" t="s">
        <v>15</v>
      </c>
      <c r="E500" s="279">
        <v>140</v>
      </c>
      <c r="F500" s="142" t="s">
        <v>80</v>
      </c>
      <c r="G500" s="276">
        <v>1691.96</v>
      </c>
      <c r="H500" s="267">
        <f t="shared" si="41"/>
        <v>236874.4</v>
      </c>
      <c r="I500" s="242" t="str">
        <f t="shared" si="42"/>
        <v>ЧУ "USM"</v>
      </c>
      <c r="J500" s="245" t="s">
        <v>735</v>
      </c>
      <c r="K500" s="264" t="s">
        <v>897</v>
      </c>
      <c r="L500" s="247" t="s">
        <v>1041</v>
      </c>
      <c r="M500" s="138"/>
    </row>
    <row r="501" spans="1:18" s="137" customFormat="1" ht="35.25" customHeight="1" x14ac:dyDescent="0.25">
      <c r="A501" s="158">
        <v>319</v>
      </c>
      <c r="B501" s="162" t="s">
        <v>1033</v>
      </c>
      <c r="C501" s="278" t="s">
        <v>30</v>
      </c>
      <c r="D501" s="269" t="s">
        <v>15</v>
      </c>
      <c r="E501" s="279">
        <v>1</v>
      </c>
      <c r="F501" s="142" t="s">
        <v>80</v>
      </c>
      <c r="G501" s="276">
        <v>15644</v>
      </c>
      <c r="H501" s="267">
        <f t="shared" si="41"/>
        <v>15644</v>
      </c>
      <c r="I501" s="242" t="str">
        <f t="shared" si="42"/>
        <v>ЧУ "USM"</v>
      </c>
      <c r="J501" s="245" t="s">
        <v>735</v>
      </c>
      <c r="K501" s="264" t="s">
        <v>897</v>
      </c>
      <c r="L501" s="247" t="s">
        <v>1041</v>
      </c>
      <c r="M501" s="138"/>
    </row>
    <row r="502" spans="1:18" s="137" customFormat="1" ht="35.25" customHeight="1" x14ac:dyDescent="0.25">
      <c r="A502" s="158">
        <v>320</v>
      </c>
      <c r="B502" s="162" t="s">
        <v>1034</v>
      </c>
      <c r="C502" s="278" t="s">
        <v>30</v>
      </c>
      <c r="D502" s="269" t="s">
        <v>15</v>
      </c>
      <c r="E502" s="279">
        <v>100</v>
      </c>
      <c r="F502" s="142" t="s">
        <v>80</v>
      </c>
      <c r="G502" s="276">
        <v>320</v>
      </c>
      <c r="H502" s="267">
        <f t="shared" si="41"/>
        <v>32000</v>
      </c>
      <c r="I502" s="242" t="str">
        <f t="shared" si="42"/>
        <v>ЧУ "USM"</v>
      </c>
      <c r="J502" s="245" t="s">
        <v>735</v>
      </c>
      <c r="K502" s="264" t="s">
        <v>897</v>
      </c>
      <c r="L502" s="247" t="s">
        <v>1041</v>
      </c>
      <c r="M502" s="138"/>
    </row>
    <row r="503" spans="1:18" s="137" customFormat="1" ht="35.25" customHeight="1" x14ac:dyDescent="0.25">
      <c r="A503" s="158">
        <v>321</v>
      </c>
      <c r="B503" s="162" t="s">
        <v>1035</v>
      </c>
      <c r="C503" s="278" t="s">
        <v>30</v>
      </c>
      <c r="D503" s="269" t="s">
        <v>15</v>
      </c>
      <c r="E503" s="279">
        <v>10</v>
      </c>
      <c r="F503" s="142" t="s">
        <v>80</v>
      </c>
      <c r="G503" s="276">
        <v>108214.3</v>
      </c>
      <c r="H503" s="267">
        <f t="shared" si="41"/>
        <v>1082143</v>
      </c>
      <c r="I503" s="242" t="str">
        <f t="shared" si="42"/>
        <v>ЧУ "USM"</v>
      </c>
      <c r="J503" s="245" t="s">
        <v>735</v>
      </c>
      <c r="K503" s="264" t="s">
        <v>897</v>
      </c>
      <c r="L503" s="247" t="s">
        <v>1041</v>
      </c>
      <c r="M503" s="138"/>
    </row>
    <row r="504" spans="1:18" s="137" customFormat="1" ht="35.25" customHeight="1" x14ac:dyDescent="0.25">
      <c r="A504" s="158">
        <v>322</v>
      </c>
      <c r="B504" s="162" t="s">
        <v>1036</v>
      </c>
      <c r="C504" s="278" t="s">
        <v>30</v>
      </c>
      <c r="D504" s="269" t="s">
        <v>15</v>
      </c>
      <c r="E504" s="279">
        <v>10</v>
      </c>
      <c r="F504" s="142" t="s">
        <v>80</v>
      </c>
      <c r="G504" s="276">
        <v>136696.4</v>
      </c>
      <c r="H504" s="267">
        <f t="shared" si="41"/>
        <v>1366964</v>
      </c>
      <c r="I504" s="242" t="str">
        <f t="shared" si="42"/>
        <v>ЧУ "USM"</v>
      </c>
      <c r="J504" s="245" t="s">
        <v>735</v>
      </c>
      <c r="K504" s="264" t="s">
        <v>897</v>
      </c>
      <c r="L504" s="247" t="s">
        <v>1041</v>
      </c>
      <c r="M504" s="138"/>
    </row>
    <row r="505" spans="1:18" s="137" customFormat="1" ht="35.25" customHeight="1" x14ac:dyDescent="0.25">
      <c r="A505" s="158">
        <v>323</v>
      </c>
      <c r="B505" s="162" t="s">
        <v>1037</v>
      </c>
      <c r="C505" s="278" t="s">
        <v>30</v>
      </c>
      <c r="D505" s="269" t="s">
        <v>15</v>
      </c>
      <c r="E505" s="279">
        <v>24</v>
      </c>
      <c r="F505" s="142" t="s">
        <v>80</v>
      </c>
      <c r="G505" s="276">
        <v>74107.13</v>
      </c>
      <c r="H505" s="267">
        <f t="shared" si="41"/>
        <v>1778571.12</v>
      </c>
      <c r="I505" s="242" t="str">
        <f t="shared" si="42"/>
        <v>ЧУ "USM"</v>
      </c>
      <c r="J505" s="245" t="s">
        <v>735</v>
      </c>
      <c r="K505" s="264" t="s">
        <v>897</v>
      </c>
      <c r="L505" s="247" t="s">
        <v>1041</v>
      </c>
      <c r="M505" s="138"/>
    </row>
    <row r="506" spans="1:18" s="137" customFormat="1" ht="35.25" customHeight="1" x14ac:dyDescent="0.25">
      <c r="A506" s="158">
        <v>324</v>
      </c>
      <c r="B506" s="162" t="s">
        <v>1038</v>
      </c>
      <c r="C506" s="278" t="s">
        <v>30</v>
      </c>
      <c r="D506" s="269" t="s">
        <v>15</v>
      </c>
      <c r="E506" s="279">
        <v>9</v>
      </c>
      <c r="F506" s="142" t="s">
        <v>80</v>
      </c>
      <c r="G506" s="276">
        <v>56910.67</v>
      </c>
      <c r="H506" s="267">
        <f t="shared" si="41"/>
        <v>512196.02999999997</v>
      </c>
      <c r="I506" s="242" t="str">
        <f t="shared" si="42"/>
        <v>ЧУ "USM"</v>
      </c>
      <c r="J506" s="245" t="s">
        <v>735</v>
      </c>
      <c r="K506" s="264" t="s">
        <v>897</v>
      </c>
      <c r="L506" s="247" t="s">
        <v>1041</v>
      </c>
      <c r="M506" s="138"/>
    </row>
    <row r="507" spans="1:18" s="137" customFormat="1" ht="35.25" customHeight="1" x14ac:dyDescent="0.25">
      <c r="A507" s="158">
        <v>325</v>
      </c>
      <c r="B507" s="162" t="s">
        <v>1039</v>
      </c>
      <c r="C507" s="278" t="s">
        <v>30</v>
      </c>
      <c r="D507" s="269" t="s">
        <v>15</v>
      </c>
      <c r="E507" s="279">
        <v>6</v>
      </c>
      <c r="F507" s="142" t="s">
        <v>80</v>
      </c>
      <c r="G507" s="276">
        <v>74282.17</v>
      </c>
      <c r="H507" s="267">
        <f t="shared" si="41"/>
        <v>445693.02</v>
      </c>
      <c r="I507" s="242" t="str">
        <f t="shared" si="42"/>
        <v>ЧУ "USM"</v>
      </c>
      <c r="J507" s="245" t="s">
        <v>735</v>
      </c>
      <c r="K507" s="264" t="s">
        <v>897</v>
      </c>
      <c r="L507" s="247" t="s">
        <v>1041</v>
      </c>
      <c r="M507" s="138"/>
    </row>
    <row r="508" spans="1:18" s="137" customFormat="1" ht="35.25" customHeight="1" x14ac:dyDescent="0.25">
      <c r="A508" s="158">
        <v>326</v>
      </c>
      <c r="B508" s="162" t="s">
        <v>1040</v>
      </c>
      <c r="C508" s="278" t="s">
        <v>30</v>
      </c>
      <c r="D508" s="269" t="s">
        <v>15</v>
      </c>
      <c r="E508" s="279">
        <v>5</v>
      </c>
      <c r="F508" s="142" t="s">
        <v>80</v>
      </c>
      <c r="G508" s="276">
        <v>90160.8</v>
      </c>
      <c r="H508" s="267">
        <f t="shared" si="41"/>
        <v>450804</v>
      </c>
      <c r="I508" s="242" t="str">
        <f t="shared" si="42"/>
        <v>ЧУ "USM"</v>
      </c>
      <c r="J508" s="245" t="s">
        <v>735</v>
      </c>
      <c r="K508" s="264" t="s">
        <v>897</v>
      </c>
      <c r="L508" s="247" t="s">
        <v>1041</v>
      </c>
      <c r="M508" s="138"/>
    </row>
    <row r="509" spans="1:18" s="3" customFormat="1" ht="20.100000000000001" customHeight="1" x14ac:dyDescent="0.25">
      <c r="A509" s="43"/>
      <c r="B509" s="71" t="s">
        <v>21</v>
      </c>
      <c r="C509" s="44"/>
      <c r="D509" s="44"/>
      <c r="E509" s="44"/>
      <c r="F509" s="209"/>
      <c r="G509" s="122"/>
      <c r="H509" s="45">
        <f>SUM(H183:H508)</f>
        <v>1885433243.9296904</v>
      </c>
      <c r="I509" s="46"/>
      <c r="J509" s="222"/>
      <c r="K509" s="46"/>
      <c r="L509" s="131"/>
      <c r="M509" s="31"/>
      <c r="N509" s="11"/>
      <c r="O509" s="11"/>
      <c r="P509" s="11"/>
      <c r="Q509" s="11"/>
      <c r="R509" s="11"/>
    </row>
    <row r="510" spans="1:18" s="3" customFormat="1" ht="20.100000000000001" customHeight="1" x14ac:dyDescent="0.25">
      <c r="A510" s="50"/>
      <c r="B510" s="59" t="s">
        <v>8</v>
      </c>
      <c r="C510" s="51"/>
      <c r="D510" s="51"/>
      <c r="E510" s="51"/>
      <c r="F510" s="51"/>
      <c r="G510" s="123"/>
      <c r="H510" s="51"/>
      <c r="I510" s="51"/>
      <c r="J510" s="51"/>
      <c r="K510" s="90"/>
      <c r="L510" s="51"/>
      <c r="M510" s="31"/>
      <c r="N510" s="11"/>
      <c r="O510" s="11"/>
      <c r="P510" s="11"/>
      <c r="Q510" s="11"/>
      <c r="R510" s="11"/>
    </row>
    <row r="511" spans="1:18" s="3" customFormat="1" ht="32.25" customHeight="1" x14ac:dyDescent="0.25">
      <c r="A511" s="75">
        <v>1</v>
      </c>
      <c r="B511" s="152" t="s">
        <v>59</v>
      </c>
      <c r="C511" s="150" t="s">
        <v>60</v>
      </c>
      <c r="D511" s="151" t="s">
        <v>61</v>
      </c>
      <c r="E511" s="154">
        <v>1</v>
      </c>
      <c r="F511" s="151" t="s">
        <v>62</v>
      </c>
      <c r="G511" s="153"/>
      <c r="H511" s="165">
        <v>4552000</v>
      </c>
      <c r="I511" s="155" t="str">
        <f t="shared" ref="I511:I518" si="43">$I$188</f>
        <v>ЧУ "USM"</v>
      </c>
      <c r="J511" s="155" t="s">
        <v>64</v>
      </c>
      <c r="K511" s="157" t="str">
        <f>$K$188</f>
        <v>январь 2019г.</v>
      </c>
      <c r="L511" s="110" t="s">
        <v>65</v>
      </c>
      <c r="M511" s="31"/>
      <c r="N511" s="11"/>
      <c r="O511" s="11"/>
      <c r="P511" s="11"/>
      <c r="Q511" s="11"/>
      <c r="R511" s="11"/>
    </row>
    <row r="512" spans="1:18" s="3" customFormat="1" ht="62.25" customHeight="1" x14ac:dyDescent="0.25">
      <c r="A512" s="75">
        <v>2</v>
      </c>
      <c r="B512" s="80" t="s">
        <v>63</v>
      </c>
      <c r="C512" s="70" t="s">
        <v>89</v>
      </c>
      <c r="D512" s="110" t="s">
        <v>61</v>
      </c>
      <c r="E512" s="72">
        <v>1</v>
      </c>
      <c r="F512" s="110" t="s">
        <v>62</v>
      </c>
      <c r="G512" s="124"/>
      <c r="H512" s="37">
        <v>3313000</v>
      </c>
      <c r="I512" s="36" t="str">
        <f t="shared" si="43"/>
        <v>ЧУ "USM"</v>
      </c>
      <c r="J512" s="156" t="str">
        <f>$J$511</f>
        <v>СОТ и ООС</v>
      </c>
      <c r="K512" s="157" t="s">
        <v>489</v>
      </c>
      <c r="L512" s="110" t="s">
        <v>490</v>
      </c>
      <c r="M512" s="31"/>
      <c r="N512" s="11"/>
      <c r="O512" s="11"/>
      <c r="P512" s="11"/>
      <c r="Q512" s="11"/>
      <c r="R512" s="11"/>
    </row>
    <row r="513" spans="1:18" s="3" customFormat="1" ht="38.25" customHeight="1" x14ac:dyDescent="0.25">
      <c r="A513" s="193">
        <v>3</v>
      </c>
      <c r="B513" s="36" t="s">
        <v>119</v>
      </c>
      <c r="C513" s="70" t="s">
        <v>79</v>
      </c>
      <c r="D513" s="110" t="s">
        <v>61</v>
      </c>
      <c r="E513" s="72">
        <v>1</v>
      </c>
      <c r="F513" s="110" t="s">
        <v>62</v>
      </c>
      <c r="G513" s="124"/>
      <c r="H513" s="37">
        <v>18433927</v>
      </c>
      <c r="I513" s="36" t="str">
        <f t="shared" si="43"/>
        <v>ЧУ "USM"</v>
      </c>
      <c r="J513" s="156" t="s">
        <v>54</v>
      </c>
      <c r="K513" s="157" t="s">
        <v>110</v>
      </c>
      <c r="L513" s="136" t="s">
        <v>124</v>
      </c>
      <c r="M513" s="31"/>
      <c r="N513" s="11"/>
      <c r="O513" s="11"/>
      <c r="P513" s="11"/>
      <c r="Q513" s="11"/>
      <c r="R513" s="11"/>
    </row>
    <row r="514" spans="1:18" s="3" customFormat="1" ht="38.25" customHeight="1" x14ac:dyDescent="0.25">
      <c r="A514" s="193">
        <v>4</v>
      </c>
      <c r="B514" s="36" t="s">
        <v>116</v>
      </c>
      <c r="C514" s="70" t="s">
        <v>79</v>
      </c>
      <c r="D514" s="110" t="s">
        <v>61</v>
      </c>
      <c r="E514" s="72">
        <v>1</v>
      </c>
      <c r="F514" s="110" t="s">
        <v>62</v>
      </c>
      <c r="G514" s="124"/>
      <c r="H514" s="37">
        <v>587918</v>
      </c>
      <c r="I514" s="36" t="str">
        <f t="shared" si="43"/>
        <v>ЧУ "USM"</v>
      </c>
      <c r="J514" s="156" t="s">
        <v>54</v>
      </c>
      <c r="K514" s="157" t="s">
        <v>110</v>
      </c>
      <c r="L514" s="136" t="s">
        <v>124</v>
      </c>
      <c r="M514" s="31"/>
      <c r="N514" s="11"/>
      <c r="O514" s="11"/>
      <c r="P514" s="11"/>
      <c r="Q514" s="11"/>
      <c r="R514" s="11"/>
    </row>
    <row r="515" spans="1:18" s="3" customFormat="1" ht="52.5" customHeight="1" x14ac:dyDescent="0.25">
      <c r="A515" s="193">
        <v>5</v>
      </c>
      <c r="B515" s="36" t="s">
        <v>302</v>
      </c>
      <c r="C515" s="70" t="s">
        <v>79</v>
      </c>
      <c r="D515" s="110" t="s">
        <v>61</v>
      </c>
      <c r="E515" s="72">
        <v>1</v>
      </c>
      <c r="F515" s="110" t="s">
        <v>62</v>
      </c>
      <c r="G515" s="124"/>
      <c r="H515" s="37">
        <v>1960200</v>
      </c>
      <c r="I515" s="36" t="str">
        <f t="shared" si="43"/>
        <v>ЧУ "USM"</v>
      </c>
      <c r="J515" s="156" t="s">
        <v>81</v>
      </c>
      <c r="K515" s="157" t="s">
        <v>110</v>
      </c>
      <c r="L515" s="136" t="s">
        <v>304</v>
      </c>
      <c r="M515" s="31"/>
      <c r="N515" s="11"/>
      <c r="O515" s="11"/>
      <c r="P515" s="11"/>
      <c r="Q515" s="11"/>
      <c r="R515" s="11"/>
    </row>
    <row r="516" spans="1:18" s="3" customFormat="1" ht="46.5" customHeight="1" x14ac:dyDescent="0.25">
      <c r="A516" s="193">
        <v>6</v>
      </c>
      <c r="B516" s="36" t="s">
        <v>303</v>
      </c>
      <c r="C516" s="70" t="s">
        <v>271</v>
      </c>
      <c r="D516" s="110" t="s">
        <v>61</v>
      </c>
      <c r="E516" s="72">
        <v>1</v>
      </c>
      <c r="F516" s="110" t="s">
        <v>62</v>
      </c>
      <c r="G516" s="124"/>
      <c r="H516" s="37">
        <v>11187000</v>
      </c>
      <c r="I516" s="36" t="str">
        <f t="shared" si="43"/>
        <v>ЧУ "USM"</v>
      </c>
      <c r="J516" s="156" t="s">
        <v>81</v>
      </c>
      <c r="K516" s="157" t="s">
        <v>110</v>
      </c>
      <c r="L516" s="136" t="s">
        <v>305</v>
      </c>
      <c r="M516" s="31"/>
      <c r="N516" s="11"/>
      <c r="O516" s="11"/>
      <c r="P516" s="11"/>
      <c r="Q516" s="11"/>
      <c r="R516" s="11"/>
    </row>
    <row r="517" spans="1:18" s="3" customFormat="1" ht="44.25" customHeight="1" x14ac:dyDescent="0.25">
      <c r="A517" s="193">
        <v>7</v>
      </c>
      <c r="B517" s="36" t="s">
        <v>391</v>
      </c>
      <c r="C517" s="70" t="s">
        <v>141</v>
      </c>
      <c r="D517" s="110" t="s">
        <v>61</v>
      </c>
      <c r="E517" s="72">
        <v>1</v>
      </c>
      <c r="F517" s="110" t="s">
        <v>62</v>
      </c>
      <c r="G517" s="124"/>
      <c r="H517" s="37">
        <v>368000</v>
      </c>
      <c r="I517" s="36" t="str">
        <f t="shared" si="43"/>
        <v>ЧУ "USM"</v>
      </c>
      <c r="J517" s="156" t="s">
        <v>250</v>
      </c>
      <c r="K517" s="157" t="s">
        <v>392</v>
      </c>
      <c r="L517" s="136" t="s">
        <v>393</v>
      </c>
      <c r="M517" s="31"/>
      <c r="N517" s="11"/>
      <c r="O517" s="11"/>
      <c r="P517" s="11"/>
      <c r="Q517" s="11"/>
      <c r="R517" s="11"/>
    </row>
    <row r="518" spans="1:18" s="3" customFormat="1" ht="49.5" customHeight="1" x14ac:dyDescent="0.25">
      <c r="A518" s="193">
        <v>8</v>
      </c>
      <c r="B518" s="36" t="s">
        <v>586</v>
      </c>
      <c r="C518" s="70" t="s">
        <v>141</v>
      </c>
      <c r="D518" s="110" t="s">
        <v>587</v>
      </c>
      <c r="E518" s="72">
        <v>1</v>
      </c>
      <c r="F518" s="110" t="s">
        <v>62</v>
      </c>
      <c r="G518" s="124"/>
      <c r="H518" s="37">
        <v>265000</v>
      </c>
      <c r="I518" s="36" t="str">
        <f t="shared" si="43"/>
        <v>ЧУ "USM"</v>
      </c>
      <c r="J518" s="156" t="s">
        <v>588</v>
      </c>
      <c r="K518" s="157" t="s">
        <v>246</v>
      </c>
      <c r="L518" s="136" t="s">
        <v>589</v>
      </c>
      <c r="M518" s="31"/>
      <c r="N518" s="11"/>
      <c r="O518" s="11"/>
      <c r="P518" s="11"/>
      <c r="Q518" s="11"/>
      <c r="R518" s="11"/>
    </row>
    <row r="519" spans="1:18" s="3" customFormat="1" ht="42" customHeight="1" x14ac:dyDescent="0.25">
      <c r="A519" s="193">
        <v>9</v>
      </c>
      <c r="B519" s="36" t="s">
        <v>739</v>
      </c>
      <c r="C519" s="70" t="s">
        <v>141</v>
      </c>
      <c r="D519" s="110" t="s">
        <v>61</v>
      </c>
      <c r="E519" s="72">
        <v>1</v>
      </c>
      <c r="F519" s="110" t="s">
        <v>62</v>
      </c>
      <c r="G519" s="124"/>
      <c r="H519" s="37">
        <v>359107</v>
      </c>
      <c r="I519" s="242" t="str">
        <f t="shared" ref="I519:I530" si="44">$I$538</f>
        <v>ЧУ "USM"</v>
      </c>
      <c r="J519" s="245" t="s">
        <v>735</v>
      </c>
      <c r="K519" s="246" t="s">
        <v>242</v>
      </c>
      <c r="L519" s="247" t="s">
        <v>736</v>
      </c>
      <c r="M519" s="31"/>
      <c r="N519" s="11"/>
      <c r="O519" s="11"/>
      <c r="P519" s="11"/>
      <c r="Q519" s="11"/>
      <c r="R519" s="11"/>
    </row>
    <row r="520" spans="1:18" s="3" customFormat="1" ht="49.5" customHeight="1" x14ac:dyDescent="0.25">
      <c r="A520" s="193">
        <v>10</v>
      </c>
      <c r="B520" s="36" t="s">
        <v>772</v>
      </c>
      <c r="C520" s="70" t="s">
        <v>141</v>
      </c>
      <c r="D520" s="110" t="s">
        <v>61</v>
      </c>
      <c r="E520" s="72">
        <v>1</v>
      </c>
      <c r="F520" s="110" t="s">
        <v>62</v>
      </c>
      <c r="G520" s="124"/>
      <c r="H520" s="37">
        <v>4085810</v>
      </c>
      <c r="I520" s="242" t="str">
        <f t="shared" si="44"/>
        <v>ЧУ "USM"</v>
      </c>
      <c r="J520" s="245" t="s">
        <v>735</v>
      </c>
      <c r="K520" s="246" t="s">
        <v>771</v>
      </c>
      <c r="L520" s="247" t="s">
        <v>911</v>
      </c>
      <c r="M520" s="31"/>
      <c r="N520" s="11"/>
      <c r="O520" s="11"/>
      <c r="P520" s="11"/>
      <c r="Q520" s="11"/>
      <c r="R520" s="11"/>
    </row>
    <row r="521" spans="1:18" s="3" customFormat="1" ht="30" customHeight="1" x14ac:dyDescent="0.25">
      <c r="A521" s="193">
        <v>11</v>
      </c>
      <c r="B521" s="36" t="s">
        <v>801</v>
      </c>
      <c r="C521" s="70" t="s">
        <v>141</v>
      </c>
      <c r="D521" s="110" t="s">
        <v>61</v>
      </c>
      <c r="E521" s="72">
        <v>1</v>
      </c>
      <c r="F521" s="110" t="s">
        <v>62</v>
      </c>
      <c r="G521" s="124"/>
      <c r="H521" s="37">
        <v>57500</v>
      </c>
      <c r="I521" s="242" t="str">
        <f t="shared" si="44"/>
        <v>ЧУ "USM"</v>
      </c>
      <c r="J521" s="245" t="s">
        <v>735</v>
      </c>
      <c r="K521" s="246" t="s">
        <v>771</v>
      </c>
      <c r="L521" s="247" t="s">
        <v>802</v>
      </c>
      <c r="M521" s="31"/>
      <c r="N521" s="11"/>
      <c r="O521" s="11"/>
      <c r="P521" s="11"/>
      <c r="Q521" s="11"/>
      <c r="R521" s="11"/>
    </row>
    <row r="522" spans="1:18" s="3" customFormat="1" ht="30" customHeight="1" x14ac:dyDescent="0.25">
      <c r="A522" s="193">
        <v>12</v>
      </c>
      <c r="B522" s="36" t="s">
        <v>808</v>
      </c>
      <c r="C522" s="70" t="s">
        <v>141</v>
      </c>
      <c r="D522" s="110" t="s">
        <v>783</v>
      </c>
      <c r="E522" s="72">
        <v>1</v>
      </c>
      <c r="F522" s="110" t="s">
        <v>62</v>
      </c>
      <c r="G522" s="124"/>
      <c r="H522" s="37">
        <v>481500</v>
      </c>
      <c r="I522" s="242" t="str">
        <f t="shared" si="44"/>
        <v>ЧУ "USM"</v>
      </c>
      <c r="J522" s="245" t="s">
        <v>735</v>
      </c>
      <c r="K522" s="246" t="s">
        <v>771</v>
      </c>
      <c r="L522" s="247" t="s">
        <v>809</v>
      </c>
      <c r="M522" s="31"/>
      <c r="N522" s="11"/>
      <c r="O522" s="11"/>
      <c r="P522" s="11"/>
      <c r="Q522" s="11"/>
      <c r="R522" s="11"/>
    </row>
    <row r="523" spans="1:18" s="3" customFormat="1" ht="30" customHeight="1" x14ac:dyDescent="0.25">
      <c r="A523" s="193">
        <v>13</v>
      </c>
      <c r="B523" s="36" t="s">
        <v>823</v>
      </c>
      <c r="C523" s="70" t="s">
        <v>141</v>
      </c>
      <c r="D523" s="110" t="s">
        <v>783</v>
      </c>
      <c r="E523" s="72">
        <v>1</v>
      </c>
      <c r="F523" s="110" t="s">
        <v>62</v>
      </c>
      <c r="G523" s="124"/>
      <c r="H523" s="37">
        <v>4712518</v>
      </c>
      <c r="I523" s="242" t="str">
        <f t="shared" si="44"/>
        <v>ЧУ "USM"</v>
      </c>
      <c r="J523" s="245" t="s">
        <v>735</v>
      </c>
      <c r="K523" s="246">
        <v>43709</v>
      </c>
      <c r="L523" s="247" t="s">
        <v>824</v>
      </c>
      <c r="M523" s="31"/>
      <c r="N523" s="11"/>
      <c r="O523" s="11"/>
      <c r="P523" s="11"/>
      <c r="Q523" s="11"/>
      <c r="R523" s="11"/>
    </row>
    <row r="524" spans="1:18" s="3" customFormat="1" ht="30" customHeight="1" x14ac:dyDescent="0.25">
      <c r="A524" s="193">
        <v>14</v>
      </c>
      <c r="B524" s="36" t="s">
        <v>899</v>
      </c>
      <c r="C524" s="70" t="s">
        <v>141</v>
      </c>
      <c r="D524" s="110" t="s">
        <v>783</v>
      </c>
      <c r="E524" s="72">
        <v>1</v>
      </c>
      <c r="F524" s="110" t="s">
        <v>62</v>
      </c>
      <c r="G524" s="124"/>
      <c r="H524" s="37">
        <v>1500000</v>
      </c>
      <c r="I524" s="242" t="str">
        <f t="shared" si="44"/>
        <v>ЧУ "USM"</v>
      </c>
      <c r="J524" s="245" t="s">
        <v>735</v>
      </c>
      <c r="K524" s="264" t="s">
        <v>897</v>
      </c>
      <c r="L524" s="247" t="s">
        <v>900</v>
      </c>
      <c r="M524" s="31"/>
      <c r="N524" s="11"/>
      <c r="O524" s="11"/>
      <c r="P524" s="11"/>
      <c r="Q524" s="11"/>
      <c r="R524" s="11"/>
    </row>
    <row r="525" spans="1:18" s="3" customFormat="1" ht="30" customHeight="1" x14ac:dyDescent="0.25">
      <c r="A525" s="193">
        <v>15</v>
      </c>
      <c r="B525" s="36" t="s">
        <v>920</v>
      </c>
      <c r="C525" s="70" t="s">
        <v>141</v>
      </c>
      <c r="D525" s="110" t="s">
        <v>783</v>
      </c>
      <c r="E525" s="72">
        <v>1</v>
      </c>
      <c r="F525" s="110" t="s">
        <v>62</v>
      </c>
      <c r="G525" s="124"/>
      <c r="H525" s="37">
        <v>40000000</v>
      </c>
      <c r="I525" s="242" t="str">
        <f t="shared" si="44"/>
        <v>ЧУ "USM"</v>
      </c>
      <c r="J525" s="245" t="s">
        <v>735</v>
      </c>
      <c r="K525" s="264" t="s">
        <v>897</v>
      </c>
      <c r="L525" s="247" t="s">
        <v>921</v>
      </c>
      <c r="M525" s="31"/>
      <c r="N525" s="11"/>
      <c r="O525" s="11"/>
      <c r="P525" s="11"/>
      <c r="Q525" s="11"/>
      <c r="R525" s="11"/>
    </row>
    <row r="526" spans="1:18" s="3" customFormat="1" ht="30" customHeight="1" x14ac:dyDescent="0.25">
      <c r="A526" s="193">
        <v>16</v>
      </c>
      <c r="B526" s="36" t="s">
        <v>939</v>
      </c>
      <c r="C526" s="70" t="s">
        <v>295</v>
      </c>
      <c r="D526" s="110" t="s">
        <v>15</v>
      </c>
      <c r="E526" s="72">
        <v>1</v>
      </c>
      <c r="F526" s="110" t="s">
        <v>62</v>
      </c>
      <c r="G526" s="124"/>
      <c r="H526" s="37">
        <v>18583125</v>
      </c>
      <c r="I526" s="242" t="str">
        <f t="shared" si="44"/>
        <v>ЧУ "USM"</v>
      </c>
      <c r="J526" s="245" t="s">
        <v>735</v>
      </c>
      <c r="K526" s="264" t="s">
        <v>897</v>
      </c>
      <c r="L526" s="247" t="s">
        <v>938</v>
      </c>
      <c r="M526" s="31"/>
      <c r="N526" s="11"/>
      <c r="O526" s="11"/>
      <c r="P526" s="11"/>
      <c r="Q526" s="11"/>
      <c r="R526" s="11"/>
    </row>
    <row r="527" spans="1:18" s="3" customFormat="1" ht="42.75" customHeight="1" x14ac:dyDescent="0.25">
      <c r="A527" s="193">
        <v>17</v>
      </c>
      <c r="B527" s="36" t="s">
        <v>993</v>
      </c>
      <c r="C527" s="70" t="s">
        <v>141</v>
      </c>
      <c r="D527" s="110" t="s">
        <v>783</v>
      </c>
      <c r="E527" s="72">
        <v>1</v>
      </c>
      <c r="F527" s="110" t="s">
        <v>62</v>
      </c>
      <c r="G527" s="124"/>
      <c r="H527" s="37">
        <v>7351440</v>
      </c>
      <c r="I527" s="242" t="str">
        <f t="shared" si="44"/>
        <v>ЧУ "USM"</v>
      </c>
      <c r="J527" s="245" t="s">
        <v>735</v>
      </c>
      <c r="K527" s="264" t="s">
        <v>897</v>
      </c>
      <c r="L527" s="247" t="s">
        <v>994</v>
      </c>
      <c r="M527" s="31"/>
      <c r="N527" s="11"/>
      <c r="O527" s="11"/>
      <c r="P527" s="11"/>
      <c r="Q527" s="11"/>
      <c r="R527" s="11"/>
    </row>
    <row r="528" spans="1:18" s="3" customFormat="1" ht="42.75" customHeight="1" x14ac:dyDescent="0.25">
      <c r="A528" s="193">
        <v>18</v>
      </c>
      <c r="B528" s="36" t="s">
        <v>995</v>
      </c>
      <c r="C528" s="70" t="s">
        <v>141</v>
      </c>
      <c r="D528" s="110" t="s">
        <v>783</v>
      </c>
      <c r="E528" s="72">
        <v>1</v>
      </c>
      <c r="F528" s="110" t="s">
        <v>62</v>
      </c>
      <c r="G528" s="124"/>
      <c r="H528" s="37">
        <v>760000</v>
      </c>
      <c r="I528" s="242" t="str">
        <f t="shared" si="44"/>
        <v>ЧУ "USM"</v>
      </c>
      <c r="J528" s="245" t="s">
        <v>735</v>
      </c>
      <c r="K528" s="264" t="s">
        <v>897</v>
      </c>
      <c r="L528" s="247" t="s">
        <v>1003</v>
      </c>
      <c r="M528" s="31"/>
      <c r="N528" s="11"/>
      <c r="O528" s="11"/>
      <c r="P528" s="11"/>
      <c r="Q528" s="11"/>
      <c r="R528" s="11"/>
    </row>
    <row r="529" spans="1:18" s="3" customFormat="1" ht="42.75" customHeight="1" x14ac:dyDescent="0.25">
      <c r="A529" s="193">
        <v>19</v>
      </c>
      <c r="B529" s="36" t="s">
        <v>1002</v>
      </c>
      <c r="C529" s="70" t="s">
        <v>141</v>
      </c>
      <c r="D529" s="110" t="s">
        <v>783</v>
      </c>
      <c r="E529" s="72">
        <v>1</v>
      </c>
      <c r="F529" s="110" t="s">
        <v>62</v>
      </c>
      <c r="G529" s="124"/>
      <c r="H529" s="37">
        <v>470000</v>
      </c>
      <c r="I529" s="242" t="str">
        <f t="shared" si="44"/>
        <v>ЧУ "USM"</v>
      </c>
      <c r="J529" s="245" t="s">
        <v>735</v>
      </c>
      <c r="K529" s="264" t="s">
        <v>897</v>
      </c>
      <c r="L529" s="247" t="s">
        <v>1004</v>
      </c>
      <c r="M529" s="31"/>
      <c r="N529" s="11"/>
      <c r="O529" s="11"/>
      <c r="P529" s="11"/>
      <c r="Q529" s="11"/>
      <c r="R529" s="11"/>
    </row>
    <row r="530" spans="1:18" s="3" customFormat="1" ht="42.75" customHeight="1" x14ac:dyDescent="0.25">
      <c r="A530" s="193">
        <v>20</v>
      </c>
      <c r="B530" s="36" t="s">
        <v>1005</v>
      </c>
      <c r="C530" s="70" t="s">
        <v>141</v>
      </c>
      <c r="D530" s="110" t="s">
        <v>783</v>
      </c>
      <c r="E530" s="72">
        <v>1</v>
      </c>
      <c r="F530" s="110" t="s">
        <v>62</v>
      </c>
      <c r="G530" s="124"/>
      <c r="H530" s="37">
        <v>600000</v>
      </c>
      <c r="I530" s="242" t="str">
        <f t="shared" si="44"/>
        <v>ЧУ "USM"</v>
      </c>
      <c r="J530" s="245" t="s">
        <v>735</v>
      </c>
      <c r="K530" s="264" t="s">
        <v>897</v>
      </c>
      <c r="L530" s="247" t="s">
        <v>1004</v>
      </c>
      <c r="M530" s="31"/>
      <c r="N530" s="11"/>
      <c r="O530" s="11"/>
      <c r="P530" s="11"/>
      <c r="Q530" s="11"/>
      <c r="R530" s="11"/>
    </row>
    <row r="531" spans="1:18" s="1" customFormat="1" ht="19.5" customHeight="1" x14ac:dyDescent="0.25">
      <c r="A531" s="76"/>
      <c r="B531" s="58" t="s">
        <v>22</v>
      </c>
      <c r="C531" s="38"/>
      <c r="D531" s="38"/>
      <c r="E531" s="38"/>
      <c r="F531" s="38"/>
      <c r="G531" s="48"/>
      <c r="H531" s="47">
        <f>SUM(H511:H530)</f>
        <v>119628045</v>
      </c>
      <c r="I531" s="48"/>
      <c r="J531" s="48"/>
      <c r="K531" s="91"/>
      <c r="L531" s="48"/>
      <c r="M531" s="28"/>
      <c r="N531" s="23"/>
      <c r="O531" s="23"/>
      <c r="P531" s="23"/>
      <c r="Q531" s="23"/>
      <c r="R531" s="23"/>
    </row>
    <row r="532" spans="1:18" ht="20.100000000000001" customHeight="1" x14ac:dyDescent="0.25">
      <c r="A532" s="55"/>
      <c r="B532" s="60" t="s">
        <v>12</v>
      </c>
      <c r="C532" s="56"/>
      <c r="D532" s="56"/>
      <c r="E532" s="56"/>
      <c r="F532" s="56"/>
      <c r="G532" s="118"/>
      <c r="H532" s="56"/>
      <c r="I532" s="56"/>
      <c r="J532" s="56"/>
      <c r="K532" s="82"/>
      <c r="L532" s="56"/>
    </row>
    <row r="533" spans="1:18" s="16" customFormat="1" ht="25.5" x14ac:dyDescent="0.2">
      <c r="A533" s="6">
        <v>1</v>
      </c>
      <c r="B533" s="36" t="s">
        <v>29</v>
      </c>
      <c r="C533" s="36" t="s">
        <v>30</v>
      </c>
      <c r="D533" s="36" t="s">
        <v>15</v>
      </c>
      <c r="E533" s="72">
        <v>1</v>
      </c>
      <c r="F533" s="36" t="s">
        <v>31</v>
      </c>
      <c r="G533" s="125"/>
      <c r="H533" s="166">
        <v>400000</v>
      </c>
      <c r="I533" s="133" t="s">
        <v>9</v>
      </c>
      <c r="J533" s="134" t="s">
        <v>24</v>
      </c>
      <c r="K533" s="135" t="s">
        <v>27</v>
      </c>
      <c r="L533" s="35" t="s">
        <v>32</v>
      </c>
      <c r="M533" s="30"/>
    </row>
    <row r="534" spans="1:18" s="137" customFormat="1" ht="25.5" x14ac:dyDescent="0.2">
      <c r="A534" s="136">
        <v>2</v>
      </c>
      <c r="B534" s="36" t="s">
        <v>33</v>
      </c>
      <c r="C534" s="36" t="s">
        <v>30</v>
      </c>
      <c r="D534" s="36" t="s">
        <v>15</v>
      </c>
      <c r="E534" s="72">
        <v>1</v>
      </c>
      <c r="F534" s="36" t="s">
        <v>31</v>
      </c>
      <c r="G534" s="125"/>
      <c r="H534" s="166">
        <v>1728000</v>
      </c>
      <c r="I534" s="133" t="s">
        <v>9</v>
      </c>
      <c r="J534" s="134" t="s">
        <v>24</v>
      </c>
      <c r="K534" s="135" t="s">
        <v>27</v>
      </c>
      <c r="L534" s="35" t="s">
        <v>34</v>
      </c>
      <c r="M534" s="138"/>
    </row>
    <row r="535" spans="1:18" s="137" customFormat="1" ht="25.5" x14ac:dyDescent="0.2">
      <c r="A535" s="136">
        <v>3</v>
      </c>
      <c r="B535" s="36" t="s">
        <v>38</v>
      </c>
      <c r="C535" s="36" t="s">
        <v>30</v>
      </c>
      <c r="D535" s="36" t="s">
        <v>15</v>
      </c>
      <c r="E535" s="72">
        <v>1</v>
      </c>
      <c r="F535" s="36" t="s">
        <v>31</v>
      </c>
      <c r="G535" s="125"/>
      <c r="H535" s="166">
        <v>2976000</v>
      </c>
      <c r="I535" s="133" t="s">
        <v>9</v>
      </c>
      <c r="J535" s="134" t="s">
        <v>24</v>
      </c>
      <c r="K535" s="135" t="s">
        <v>27</v>
      </c>
      <c r="L535" s="35" t="s">
        <v>37</v>
      </c>
      <c r="M535" s="138"/>
    </row>
    <row r="536" spans="1:18" s="137" customFormat="1" ht="46.5" customHeight="1" x14ac:dyDescent="0.25">
      <c r="A536" s="136">
        <v>4</v>
      </c>
      <c r="B536" s="142" t="s">
        <v>39</v>
      </c>
      <c r="C536" s="143" t="s">
        <v>40</v>
      </c>
      <c r="D536" s="142" t="s">
        <v>41</v>
      </c>
      <c r="E536" s="144">
        <v>1</v>
      </c>
      <c r="F536" s="142" t="s">
        <v>31</v>
      </c>
      <c r="G536" s="145"/>
      <c r="H536" s="179">
        <v>4200000</v>
      </c>
      <c r="I536" s="133" t="s">
        <v>9</v>
      </c>
      <c r="J536" s="134" t="s">
        <v>43</v>
      </c>
      <c r="K536" s="135" t="s">
        <v>27</v>
      </c>
      <c r="L536" s="35" t="s">
        <v>42</v>
      </c>
      <c r="M536" s="138"/>
    </row>
    <row r="537" spans="1:18" s="137" customFormat="1" ht="43.5" customHeight="1" x14ac:dyDescent="0.2">
      <c r="A537" s="136">
        <v>5</v>
      </c>
      <c r="B537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37" s="36" t="str">
        <f>[3]Sheet2!C9</f>
        <v>пп. 24 п. 3.1 Правил</v>
      </c>
      <c r="D537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37" s="72">
        <f>[3]Sheet2!E9</f>
        <v>1</v>
      </c>
      <c r="F537" s="36" t="str">
        <f>[3]Sheet2!F9</f>
        <v>услуга</v>
      </c>
      <c r="G537" s="125"/>
      <c r="H537" s="166">
        <f>[3]Sheet2!H9</f>
        <v>6487695.5</v>
      </c>
      <c r="I537" s="133" t="s">
        <v>9</v>
      </c>
      <c r="J537" s="134" t="s">
        <v>43</v>
      </c>
      <c r="K537" s="135" t="s">
        <v>27</v>
      </c>
      <c r="L537" s="35" t="s">
        <v>42</v>
      </c>
      <c r="M537" s="138"/>
    </row>
    <row r="538" spans="1:18" s="137" customFormat="1" ht="64.5" customHeight="1" x14ac:dyDescent="0.25">
      <c r="A538" s="136">
        <v>6</v>
      </c>
      <c r="B538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38" s="36" t="str">
        <f>'[4]Реестр 2017'!C644</f>
        <v>Запрос ценовых предложений</v>
      </c>
      <c r="D538" s="36" t="str">
        <f>'[4]Реестр 2017'!D644</f>
        <v>Полная характеристика согласно технической спецификации</v>
      </c>
      <c r="E538" s="72">
        <f>'[4]Реестр 2017'!E644</f>
        <v>1</v>
      </c>
      <c r="F538" s="36" t="str">
        <f>'[4]Реестр 2017'!F644</f>
        <v>услуга</v>
      </c>
      <c r="G538" s="125"/>
      <c r="H538" s="37">
        <f>'[4]Реестр 2017'!H644</f>
        <v>4434260</v>
      </c>
      <c r="I538" s="146" t="s">
        <v>9</v>
      </c>
      <c r="J538" s="147" t="s">
        <v>44</v>
      </c>
      <c r="K538" s="111" t="s">
        <v>45</v>
      </c>
      <c r="L538" s="148" t="s">
        <v>46</v>
      </c>
      <c r="M538" s="138"/>
    </row>
    <row r="539" spans="1:18" s="137" customFormat="1" ht="46.5" customHeight="1" x14ac:dyDescent="0.25">
      <c r="A539" s="136">
        <v>7</v>
      </c>
      <c r="B539" s="36" t="s">
        <v>47</v>
      </c>
      <c r="C539" s="36" t="s">
        <v>48</v>
      </c>
      <c r="D539" s="36" t="s">
        <v>49</v>
      </c>
      <c r="E539" s="72">
        <f>E538</f>
        <v>1</v>
      </c>
      <c r="F539" s="72" t="str">
        <f>F538</f>
        <v>услуга</v>
      </c>
      <c r="G539" s="125"/>
      <c r="H539" s="37">
        <v>10067608</v>
      </c>
      <c r="I539" s="146" t="str">
        <f>$I$538</f>
        <v>ЧУ "USM"</v>
      </c>
      <c r="J539" s="147" t="s">
        <v>50</v>
      </c>
      <c r="K539" s="111" t="s">
        <v>45</v>
      </c>
      <c r="L539" s="149" t="s">
        <v>51</v>
      </c>
      <c r="M539" s="138"/>
    </row>
    <row r="540" spans="1:18" s="137" customFormat="1" ht="60" customHeight="1" x14ac:dyDescent="0.25">
      <c r="A540" s="136">
        <v>8</v>
      </c>
      <c r="B540" s="36" t="s">
        <v>66</v>
      </c>
      <c r="C540" s="36" t="s">
        <v>30</v>
      </c>
      <c r="D540" s="36" t="s">
        <v>67</v>
      </c>
      <c r="E540" s="72">
        <v>1</v>
      </c>
      <c r="F540" s="72" t="s">
        <v>31</v>
      </c>
      <c r="G540" s="125"/>
      <c r="H540" s="37">
        <v>721428.57</v>
      </c>
      <c r="I540" s="146" t="s">
        <v>9</v>
      </c>
      <c r="J540" s="147" t="s">
        <v>64</v>
      </c>
      <c r="K540" s="111" t="s">
        <v>513</v>
      </c>
      <c r="L540" s="110" t="s">
        <v>514</v>
      </c>
      <c r="M540" s="138"/>
    </row>
    <row r="541" spans="1:18" s="137" customFormat="1" ht="50.25" customHeight="1" x14ac:dyDescent="0.25">
      <c r="A541" s="136">
        <v>9</v>
      </c>
      <c r="B541" s="136" t="s">
        <v>68</v>
      </c>
      <c r="C541" s="136" t="s">
        <v>60</v>
      </c>
      <c r="D541" s="36" t="s">
        <v>69</v>
      </c>
      <c r="E541" s="72">
        <v>1</v>
      </c>
      <c r="F541" s="72" t="s">
        <v>31</v>
      </c>
      <c r="G541" s="125"/>
      <c r="H541" s="37">
        <v>32819152.140000001</v>
      </c>
      <c r="I541" s="146" t="s">
        <v>9</v>
      </c>
      <c r="J541" s="147" t="s">
        <v>64</v>
      </c>
      <c r="K541" s="111" t="s">
        <v>55</v>
      </c>
      <c r="L541" s="110" t="s">
        <v>65</v>
      </c>
      <c r="M541" s="138"/>
    </row>
    <row r="542" spans="1:18" s="137" customFormat="1" ht="90.75" customHeight="1" x14ac:dyDescent="0.25">
      <c r="A542" s="136">
        <v>10</v>
      </c>
      <c r="B542" s="160" t="s">
        <v>500</v>
      </c>
      <c r="C542" s="160" t="s">
        <v>89</v>
      </c>
      <c r="D542" s="161" t="s">
        <v>498</v>
      </c>
      <c r="E542" s="72">
        <v>1</v>
      </c>
      <c r="F542" s="72" t="s">
        <v>31</v>
      </c>
      <c r="G542" s="125"/>
      <c r="H542" s="37">
        <v>7300958.8799999999</v>
      </c>
      <c r="I542" s="146" t="s">
        <v>9</v>
      </c>
      <c r="J542" s="147" t="s">
        <v>64</v>
      </c>
      <c r="K542" s="111" t="s">
        <v>55</v>
      </c>
      <c r="L542" s="149" t="s">
        <v>499</v>
      </c>
      <c r="M542" s="138"/>
    </row>
    <row r="543" spans="1:18" s="137" customFormat="1" ht="90.75" customHeight="1" x14ac:dyDescent="0.25">
      <c r="A543" s="158">
        <v>11</v>
      </c>
      <c r="B543" s="162" t="s">
        <v>70</v>
      </c>
      <c r="C543" s="163" t="s">
        <v>89</v>
      </c>
      <c r="D543" s="163" t="s">
        <v>501</v>
      </c>
      <c r="E543" s="159">
        <v>1</v>
      </c>
      <c r="F543" s="72" t="s">
        <v>31</v>
      </c>
      <c r="G543" s="125"/>
      <c r="H543" s="37">
        <v>781250</v>
      </c>
      <c r="I543" s="146" t="s">
        <v>9</v>
      </c>
      <c r="J543" s="147" t="s">
        <v>64</v>
      </c>
      <c r="K543" s="111" t="s">
        <v>502</v>
      </c>
      <c r="L543" s="149" t="s">
        <v>503</v>
      </c>
      <c r="M543" s="138"/>
    </row>
    <row r="544" spans="1:18" s="137" customFormat="1" ht="71.25" customHeight="1" x14ac:dyDescent="0.25">
      <c r="A544" s="136">
        <v>12</v>
      </c>
      <c r="B544" s="36" t="s">
        <v>72</v>
      </c>
      <c r="C544" s="36" t="s">
        <v>89</v>
      </c>
      <c r="D544" s="36" t="s">
        <v>73</v>
      </c>
      <c r="E544" s="72">
        <v>1</v>
      </c>
      <c r="F544" s="72" t="s">
        <v>31</v>
      </c>
      <c r="G544" s="125"/>
      <c r="H544" s="37">
        <v>39000000</v>
      </c>
      <c r="I544" s="146" t="s">
        <v>9</v>
      </c>
      <c r="J544" s="147" t="s">
        <v>64</v>
      </c>
      <c r="K544" s="111" t="s">
        <v>55</v>
      </c>
      <c r="L544" s="149" t="s">
        <v>65</v>
      </c>
      <c r="M544" s="138"/>
    </row>
    <row r="545" spans="1:13" s="137" customFormat="1" ht="105" customHeight="1" x14ac:dyDescent="0.25">
      <c r="A545" s="136">
        <v>13</v>
      </c>
      <c r="B545" s="36" t="s">
        <v>74</v>
      </c>
      <c r="C545" s="36" t="s">
        <v>60</v>
      </c>
      <c r="D545" s="36" t="s">
        <v>488</v>
      </c>
      <c r="E545" s="72">
        <v>1</v>
      </c>
      <c r="F545" s="72" t="s">
        <v>31</v>
      </c>
      <c r="G545" s="164"/>
      <c r="H545" s="37">
        <v>10600000</v>
      </c>
      <c r="I545" s="146" t="s">
        <v>9</v>
      </c>
      <c r="J545" s="147" t="s">
        <v>64</v>
      </c>
      <c r="K545" s="111" t="s">
        <v>398</v>
      </c>
      <c r="L545" s="149" t="s">
        <v>487</v>
      </c>
      <c r="M545" s="138"/>
    </row>
    <row r="546" spans="1:13" s="137" customFormat="1" ht="63" customHeight="1" x14ac:dyDescent="0.25">
      <c r="A546" s="136">
        <v>14</v>
      </c>
      <c r="B546" s="36" t="s">
        <v>75</v>
      </c>
      <c r="C546" s="36" t="s">
        <v>88</v>
      </c>
      <c r="D546" s="36" t="s">
        <v>76</v>
      </c>
      <c r="E546" s="72">
        <v>1</v>
      </c>
      <c r="F546" s="72" t="s">
        <v>31</v>
      </c>
      <c r="G546" s="164"/>
      <c r="H546" s="37">
        <v>1212000</v>
      </c>
      <c r="I546" s="146" t="s">
        <v>9</v>
      </c>
      <c r="J546" s="134" t="s">
        <v>43</v>
      </c>
      <c r="K546" s="111" t="s">
        <v>55</v>
      </c>
      <c r="L546" s="149" t="s">
        <v>77</v>
      </c>
      <c r="M546" s="138"/>
    </row>
    <row r="547" spans="1:13" s="137" customFormat="1" ht="61.5" customHeight="1" x14ac:dyDescent="0.25">
      <c r="A547" s="136">
        <v>15</v>
      </c>
      <c r="B547" s="36" t="s">
        <v>83</v>
      </c>
      <c r="C547" s="36" t="s">
        <v>79</v>
      </c>
      <c r="D547" s="36" t="s">
        <v>85</v>
      </c>
      <c r="E547" s="72">
        <v>1</v>
      </c>
      <c r="F547" s="72" t="s">
        <v>31</v>
      </c>
      <c r="G547" s="164"/>
      <c r="H547" s="37">
        <v>10669200</v>
      </c>
      <c r="I547" s="146" t="s">
        <v>9</v>
      </c>
      <c r="J547" s="134" t="s">
        <v>50</v>
      </c>
      <c r="K547" s="111" t="s">
        <v>55</v>
      </c>
      <c r="L547" s="149" t="s">
        <v>87</v>
      </c>
      <c r="M547" s="138"/>
    </row>
    <row r="548" spans="1:13" s="137" customFormat="1" ht="64.5" customHeight="1" x14ac:dyDescent="0.25">
      <c r="A548" s="136">
        <v>16</v>
      </c>
      <c r="B548" s="36" t="s">
        <v>84</v>
      </c>
      <c r="C548" s="36" t="s">
        <v>79</v>
      </c>
      <c r="D548" s="36" t="s">
        <v>86</v>
      </c>
      <c r="E548" s="72">
        <v>1</v>
      </c>
      <c r="F548" s="72" t="s">
        <v>31</v>
      </c>
      <c r="G548" s="164"/>
      <c r="H548" s="37">
        <v>2586400</v>
      </c>
      <c r="I548" s="146" t="s">
        <v>9</v>
      </c>
      <c r="J548" s="134" t="s">
        <v>50</v>
      </c>
      <c r="K548" s="111" t="s">
        <v>55</v>
      </c>
      <c r="L548" s="149" t="s">
        <v>87</v>
      </c>
      <c r="M548" s="138"/>
    </row>
    <row r="549" spans="1:13" s="137" customFormat="1" ht="48.75" customHeight="1" x14ac:dyDescent="0.25">
      <c r="A549" s="136">
        <v>17</v>
      </c>
      <c r="B549" s="169" t="s">
        <v>90</v>
      </c>
      <c r="C549" s="168" t="s">
        <v>40</v>
      </c>
      <c r="D549" s="171" t="s">
        <v>313</v>
      </c>
      <c r="E549" s="170">
        <v>1</v>
      </c>
      <c r="F549" s="169" t="s">
        <v>31</v>
      </c>
      <c r="G549" s="167"/>
      <c r="H549" s="172">
        <v>2473200</v>
      </c>
      <c r="I549" s="146" t="s">
        <v>9</v>
      </c>
      <c r="J549" s="134" t="s">
        <v>43</v>
      </c>
      <c r="K549" s="111" t="s">
        <v>55</v>
      </c>
      <c r="L549" s="149" t="s">
        <v>97</v>
      </c>
      <c r="M549" s="138"/>
    </row>
    <row r="550" spans="1:13" s="137" customFormat="1" ht="42.75" customHeight="1" x14ac:dyDescent="0.25">
      <c r="A550" s="136">
        <v>18</v>
      </c>
      <c r="B550" s="169" t="s">
        <v>91</v>
      </c>
      <c r="C550" s="168" t="s">
        <v>40</v>
      </c>
      <c r="D550" s="171" t="s">
        <v>92</v>
      </c>
      <c r="E550" s="170">
        <v>1</v>
      </c>
      <c r="F550" s="169" t="s">
        <v>31</v>
      </c>
      <c r="G550" s="167"/>
      <c r="H550" s="172">
        <v>2496000</v>
      </c>
      <c r="I550" s="146" t="s">
        <v>9</v>
      </c>
      <c r="J550" s="134" t="s">
        <v>43</v>
      </c>
      <c r="K550" s="111" t="s">
        <v>55</v>
      </c>
      <c r="L550" s="149" t="s">
        <v>97</v>
      </c>
      <c r="M550" s="138"/>
    </row>
    <row r="551" spans="1:13" s="137" customFormat="1" ht="43.5" customHeight="1" x14ac:dyDescent="0.25">
      <c r="A551" s="136">
        <v>19</v>
      </c>
      <c r="B551" s="169" t="s">
        <v>93</v>
      </c>
      <c r="C551" s="168" t="s">
        <v>40</v>
      </c>
      <c r="D551" s="171" t="s">
        <v>314</v>
      </c>
      <c r="E551" s="170">
        <v>1</v>
      </c>
      <c r="F551" s="169" t="s">
        <v>31</v>
      </c>
      <c r="G551" s="167"/>
      <c r="H551" s="172">
        <v>13536000</v>
      </c>
      <c r="I551" s="146" t="s">
        <v>9</v>
      </c>
      <c r="J551" s="134" t="s">
        <v>43</v>
      </c>
      <c r="K551" s="111" t="s">
        <v>55</v>
      </c>
      <c r="L551" s="149" t="s">
        <v>97</v>
      </c>
      <c r="M551" s="138"/>
    </row>
    <row r="552" spans="1:13" s="137" customFormat="1" ht="43.5" customHeight="1" x14ac:dyDescent="0.25">
      <c r="A552" s="136">
        <v>20</v>
      </c>
      <c r="B552" s="169" t="s">
        <v>94</v>
      </c>
      <c r="C552" s="168" t="s">
        <v>40</v>
      </c>
      <c r="D552" s="171" t="s">
        <v>95</v>
      </c>
      <c r="E552" s="170">
        <v>1</v>
      </c>
      <c r="F552" s="169" t="s">
        <v>31</v>
      </c>
      <c r="G552" s="167"/>
      <c r="H552" s="172">
        <v>2268000</v>
      </c>
      <c r="I552" s="146" t="s">
        <v>9</v>
      </c>
      <c r="J552" s="134" t="s">
        <v>43</v>
      </c>
      <c r="K552" s="111" t="s">
        <v>55</v>
      </c>
      <c r="L552" s="149" t="s">
        <v>97</v>
      </c>
      <c r="M552" s="138"/>
    </row>
    <row r="553" spans="1:13" s="137" customFormat="1" ht="45" customHeight="1" x14ac:dyDescent="0.25">
      <c r="A553" s="136">
        <v>21</v>
      </c>
      <c r="B553" s="169" t="s">
        <v>96</v>
      </c>
      <c r="C553" s="168" t="s">
        <v>40</v>
      </c>
      <c r="D553" s="171" t="s">
        <v>315</v>
      </c>
      <c r="E553" s="170">
        <v>1</v>
      </c>
      <c r="F553" s="169" t="s">
        <v>31</v>
      </c>
      <c r="G553" s="167"/>
      <c r="H553" s="172">
        <v>2092500</v>
      </c>
      <c r="I553" s="146" t="s">
        <v>9</v>
      </c>
      <c r="J553" s="134" t="s">
        <v>43</v>
      </c>
      <c r="K553" s="111" t="s">
        <v>55</v>
      </c>
      <c r="L553" s="149" t="s">
        <v>97</v>
      </c>
      <c r="M553" s="138"/>
    </row>
    <row r="554" spans="1:13" s="137" customFormat="1" ht="42" customHeight="1" x14ac:dyDescent="0.25">
      <c r="A554" s="136">
        <v>22</v>
      </c>
      <c r="B554" s="175" t="s">
        <v>98</v>
      </c>
      <c r="C554" s="174" t="s">
        <v>40</v>
      </c>
      <c r="D554" s="178" t="s">
        <v>99</v>
      </c>
      <c r="E554" s="176">
        <v>1</v>
      </c>
      <c r="F554" s="175" t="s">
        <v>31</v>
      </c>
      <c r="G554" s="173"/>
      <c r="H554" s="177">
        <v>5375000</v>
      </c>
      <c r="I554" s="146" t="s">
        <v>9</v>
      </c>
      <c r="J554" s="134" t="s">
        <v>43</v>
      </c>
      <c r="K554" s="111" t="s">
        <v>55</v>
      </c>
      <c r="L554" s="149" t="s">
        <v>101</v>
      </c>
      <c r="M554" s="138"/>
    </row>
    <row r="555" spans="1:13" s="137" customFormat="1" ht="62.25" customHeight="1" x14ac:dyDescent="0.25">
      <c r="A555" s="136">
        <v>23</v>
      </c>
      <c r="B555" s="181" t="s">
        <v>100</v>
      </c>
      <c r="C555" s="180" t="s">
        <v>40</v>
      </c>
      <c r="D555" s="181" t="s">
        <v>128</v>
      </c>
      <c r="E555" s="182">
        <v>1</v>
      </c>
      <c r="F555" s="183" t="s">
        <v>31</v>
      </c>
      <c r="G555" s="184"/>
      <c r="H555" s="235">
        <v>38007750</v>
      </c>
      <c r="I555" s="146" t="s">
        <v>9</v>
      </c>
      <c r="J555" s="134" t="s">
        <v>43</v>
      </c>
      <c r="K555" s="111" t="s">
        <v>55</v>
      </c>
      <c r="L555" s="149" t="s">
        <v>133</v>
      </c>
      <c r="M555" s="138"/>
    </row>
    <row r="556" spans="1:13" s="137" customFormat="1" ht="62.25" customHeight="1" x14ac:dyDescent="0.25">
      <c r="A556" s="136">
        <v>24</v>
      </c>
      <c r="B556" s="194" t="s">
        <v>114</v>
      </c>
      <c r="C556" s="191" t="s">
        <v>30</v>
      </c>
      <c r="D556" s="36" t="str">
        <f>$D$538</f>
        <v>Полная характеристика согласно технической спецификации</v>
      </c>
      <c r="E556" s="182">
        <v>1</v>
      </c>
      <c r="F556" s="183" t="s">
        <v>31</v>
      </c>
      <c r="G556" s="192"/>
      <c r="H556" s="236">
        <v>173250</v>
      </c>
      <c r="I556" s="146" t="s">
        <v>9</v>
      </c>
      <c r="J556" s="134" t="s">
        <v>54</v>
      </c>
      <c r="K556" s="111" t="s">
        <v>55</v>
      </c>
      <c r="L556" s="136" t="s">
        <v>124</v>
      </c>
      <c r="M556" s="138"/>
    </row>
    <row r="557" spans="1:13" s="137" customFormat="1" ht="62.25" customHeight="1" x14ac:dyDescent="0.25">
      <c r="A557" s="136">
        <v>25</v>
      </c>
      <c r="B557" s="194" t="s">
        <v>115</v>
      </c>
      <c r="C557" s="191" t="s">
        <v>30</v>
      </c>
      <c r="D557" s="36" t="str">
        <f>$D$538</f>
        <v>Полная характеристика согласно технической спецификации</v>
      </c>
      <c r="E557" s="182">
        <v>1</v>
      </c>
      <c r="F557" s="183" t="s">
        <v>31</v>
      </c>
      <c r="G557" s="192"/>
      <c r="H557" s="236">
        <v>743850</v>
      </c>
      <c r="I557" s="146" t="s">
        <v>9</v>
      </c>
      <c r="J557" s="134" t="s">
        <v>125</v>
      </c>
      <c r="K557" s="111" t="s">
        <v>55</v>
      </c>
      <c r="L557" s="136" t="s">
        <v>124</v>
      </c>
      <c r="M557" s="138"/>
    </row>
    <row r="558" spans="1:13" s="137" customFormat="1" ht="62.25" customHeight="1" x14ac:dyDescent="0.25">
      <c r="A558" s="136">
        <v>26</v>
      </c>
      <c r="B558" s="194" t="s">
        <v>120</v>
      </c>
      <c r="C558" s="191" t="s">
        <v>79</v>
      </c>
      <c r="D558" s="36" t="str">
        <f>$D$538</f>
        <v>Полная характеристика согласно технической спецификации</v>
      </c>
      <c r="E558" s="182">
        <v>1</v>
      </c>
      <c r="F558" s="183" t="s">
        <v>31</v>
      </c>
      <c r="G558" s="192"/>
      <c r="H558" s="237">
        <v>393844296.56</v>
      </c>
      <c r="I558" s="146" t="s">
        <v>9</v>
      </c>
      <c r="J558" s="134" t="s">
        <v>81</v>
      </c>
      <c r="K558" s="111" t="s">
        <v>55</v>
      </c>
      <c r="L558" s="149" t="s">
        <v>126</v>
      </c>
      <c r="M558" s="138"/>
    </row>
    <row r="559" spans="1:13" s="137" customFormat="1" ht="70.5" customHeight="1" x14ac:dyDescent="0.25">
      <c r="A559" s="136">
        <v>27</v>
      </c>
      <c r="B559" s="142" t="s">
        <v>129</v>
      </c>
      <c r="C559" s="180" t="s">
        <v>40</v>
      </c>
      <c r="D559" s="142" t="s">
        <v>131</v>
      </c>
      <c r="E559" s="182">
        <v>1</v>
      </c>
      <c r="F559" s="183" t="s">
        <v>31</v>
      </c>
      <c r="G559" s="192"/>
      <c r="H559" s="235">
        <v>4191360</v>
      </c>
      <c r="I559" s="146" t="s">
        <v>9</v>
      </c>
      <c r="J559" s="134" t="s">
        <v>43</v>
      </c>
      <c r="K559" s="111" t="s">
        <v>55</v>
      </c>
      <c r="L559" s="149" t="s">
        <v>379</v>
      </c>
      <c r="M559" s="138"/>
    </row>
    <row r="560" spans="1:13" s="137" customFormat="1" ht="62.25" customHeight="1" x14ac:dyDescent="0.25">
      <c r="A560" s="136">
        <v>28</v>
      </c>
      <c r="B560" s="142" t="s">
        <v>130</v>
      </c>
      <c r="C560" s="180" t="s">
        <v>40</v>
      </c>
      <c r="D560" s="142" t="s">
        <v>132</v>
      </c>
      <c r="E560" s="182">
        <v>1</v>
      </c>
      <c r="F560" s="183" t="s">
        <v>31</v>
      </c>
      <c r="G560" s="192"/>
      <c r="H560" s="236">
        <v>367320</v>
      </c>
      <c r="I560" s="146" t="s">
        <v>9</v>
      </c>
      <c r="J560" s="134" t="s">
        <v>43</v>
      </c>
      <c r="K560" s="111" t="s">
        <v>55</v>
      </c>
      <c r="L560" s="149" t="s">
        <v>379</v>
      </c>
      <c r="M560" s="138"/>
    </row>
    <row r="561" spans="1:13" s="137" customFormat="1" ht="43.5" customHeight="1" x14ac:dyDescent="0.25">
      <c r="A561" s="136">
        <v>29</v>
      </c>
      <c r="B561" s="218" t="s">
        <v>154</v>
      </c>
      <c r="C561" s="191" t="s">
        <v>155</v>
      </c>
      <c r="D561" s="81" t="s">
        <v>156</v>
      </c>
      <c r="E561" s="182">
        <v>1</v>
      </c>
      <c r="F561" s="183" t="s">
        <v>31</v>
      </c>
      <c r="G561" s="192"/>
      <c r="H561" s="236">
        <v>9822678.7599999998</v>
      </c>
      <c r="I561" s="146" t="s">
        <v>9</v>
      </c>
      <c r="J561" s="134" t="s">
        <v>81</v>
      </c>
      <c r="K561" s="111" t="s">
        <v>55</v>
      </c>
      <c r="L561" s="149" t="s">
        <v>247</v>
      </c>
      <c r="M561" s="138"/>
    </row>
    <row r="562" spans="1:13" s="137" customFormat="1" ht="53.25" customHeight="1" x14ac:dyDescent="0.25">
      <c r="A562" s="136">
        <v>30</v>
      </c>
      <c r="B562" s="218" t="s">
        <v>171</v>
      </c>
      <c r="C562" s="191" t="s">
        <v>79</v>
      </c>
      <c r="D562" s="36" t="str">
        <f>$D$538</f>
        <v>Полная характеристика согласно технической спецификации</v>
      </c>
      <c r="E562" s="182">
        <v>1</v>
      </c>
      <c r="F562" s="183" t="s">
        <v>31</v>
      </c>
      <c r="G562" s="192"/>
      <c r="H562" s="236">
        <v>18126000</v>
      </c>
      <c r="I562" s="146" t="s">
        <v>9</v>
      </c>
      <c r="J562" s="134" t="s">
        <v>250</v>
      </c>
      <c r="K562" s="111" t="s">
        <v>71</v>
      </c>
      <c r="L562" s="149" t="s">
        <v>252</v>
      </c>
      <c r="M562" s="138"/>
    </row>
    <row r="563" spans="1:13" s="137" customFormat="1" ht="53.25" customHeight="1" x14ac:dyDescent="0.25">
      <c r="A563" s="136">
        <v>31</v>
      </c>
      <c r="B563" s="218" t="s">
        <v>172</v>
      </c>
      <c r="C563" s="191" t="s">
        <v>30</v>
      </c>
      <c r="D563" s="36" t="str">
        <f>$D$538</f>
        <v>Полная характеристика согласно технической спецификации</v>
      </c>
      <c r="E563" s="182">
        <v>1</v>
      </c>
      <c r="F563" s="183" t="s">
        <v>31</v>
      </c>
      <c r="G563" s="192"/>
      <c r="H563" s="236">
        <v>2717863</v>
      </c>
      <c r="I563" s="146" t="s">
        <v>9</v>
      </c>
      <c r="J563" s="134" t="s">
        <v>250</v>
      </c>
      <c r="K563" s="111" t="s">
        <v>71</v>
      </c>
      <c r="L563" s="149" t="s">
        <v>326</v>
      </c>
      <c r="M563" s="138"/>
    </row>
    <row r="564" spans="1:13" s="137" customFormat="1" ht="44.25" customHeight="1" x14ac:dyDescent="0.25">
      <c r="A564" s="136">
        <v>32</v>
      </c>
      <c r="B564" s="218" t="s">
        <v>212</v>
      </c>
      <c r="C564" s="191" t="s">
        <v>30</v>
      </c>
      <c r="D564" s="36" t="str">
        <f>$D$538</f>
        <v>Полная характеристика согласно технической спецификации</v>
      </c>
      <c r="E564" s="182">
        <v>1</v>
      </c>
      <c r="F564" s="183" t="s">
        <v>31</v>
      </c>
      <c r="G564" s="192"/>
      <c r="H564" s="236">
        <v>620000</v>
      </c>
      <c r="I564" s="146" t="s">
        <v>9</v>
      </c>
      <c r="J564" s="134" t="s">
        <v>43</v>
      </c>
      <c r="K564" s="111" t="s">
        <v>239</v>
      </c>
      <c r="L564" s="149" t="s">
        <v>244</v>
      </c>
      <c r="M564" s="138"/>
    </row>
    <row r="565" spans="1:13" s="137" customFormat="1" ht="62.25" customHeight="1" x14ac:dyDescent="0.25">
      <c r="A565" s="136">
        <v>33</v>
      </c>
      <c r="B565" s="218" t="s">
        <v>215</v>
      </c>
      <c r="C565" s="191" t="s">
        <v>30</v>
      </c>
      <c r="D565" s="36" t="str">
        <f>$D$538</f>
        <v>Полная характеристика согласно технической спецификации</v>
      </c>
      <c r="E565" s="182">
        <v>1</v>
      </c>
      <c r="F565" s="183" t="s">
        <v>31</v>
      </c>
      <c r="G565" s="192"/>
      <c r="H565" s="236">
        <v>1592555</v>
      </c>
      <c r="I565" s="146" t="s">
        <v>9</v>
      </c>
      <c r="J565" s="134" t="s">
        <v>43</v>
      </c>
      <c r="K565" s="111" t="s">
        <v>240</v>
      </c>
      <c r="L565" s="149" t="s">
        <v>244</v>
      </c>
      <c r="M565" s="138"/>
    </row>
    <row r="566" spans="1:13" s="137" customFormat="1" ht="62.25" customHeight="1" x14ac:dyDescent="0.25">
      <c r="A566" s="136">
        <v>34</v>
      </c>
      <c r="B566" s="218" t="s">
        <v>216</v>
      </c>
      <c r="C566" s="191" t="s">
        <v>234</v>
      </c>
      <c r="D566" s="36" t="s">
        <v>235</v>
      </c>
      <c r="E566" s="182">
        <v>1</v>
      </c>
      <c r="F566" s="183" t="s">
        <v>31</v>
      </c>
      <c r="G566" s="192"/>
      <c r="H566" s="236">
        <v>356250</v>
      </c>
      <c r="I566" s="146" t="s">
        <v>9</v>
      </c>
      <c r="J566" s="134" t="s">
        <v>43</v>
      </c>
      <c r="K566" s="111" t="s">
        <v>241</v>
      </c>
      <c r="L566" s="149" t="s">
        <v>352</v>
      </c>
      <c r="M566" s="138"/>
    </row>
    <row r="567" spans="1:13" s="137" customFormat="1" ht="62.25" customHeight="1" x14ac:dyDescent="0.25">
      <c r="A567" s="136">
        <v>35</v>
      </c>
      <c r="B567" s="218" t="s">
        <v>217</v>
      </c>
      <c r="C567" s="191" t="s">
        <v>234</v>
      </c>
      <c r="D567" s="36" t="s">
        <v>354</v>
      </c>
      <c r="E567" s="182">
        <v>1</v>
      </c>
      <c r="F567" s="183" t="s">
        <v>31</v>
      </c>
      <c r="G567" s="192"/>
      <c r="H567" s="236">
        <v>522321.43</v>
      </c>
      <c r="I567" s="146" t="s">
        <v>9</v>
      </c>
      <c r="J567" s="134" t="s">
        <v>43</v>
      </c>
      <c r="K567" s="111" t="s">
        <v>241</v>
      </c>
      <c r="L567" s="149" t="s">
        <v>353</v>
      </c>
      <c r="M567" s="138"/>
    </row>
    <row r="568" spans="1:13" s="137" customFormat="1" ht="73.5" customHeight="1" x14ac:dyDescent="0.25">
      <c r="A568" s="136">
        <v>36</v>
      </c>
      <c r="B568" s="218" t="s">
        <v>218</v>
      </c>
      <c r="C568" s="191" t="s">
        <v>234</v>
      </c>
      <c r="D568" s="36" t="s">
        <v>355</v>
      </c>
      <c r="E568" s="182">
        <v>1</v>
      </c>
      <c r="F568" s="183" t="s">
        <v>31</v>
      </c>
      <c r="G568" s="192"/>
      <c r="H568" s="236">
        <v>214285.71</v>
      </c>
      <c r="I568" s="146" t="s">
        <v>9</v>
      </c>
      <c r="J568" s="134" t="s">
        <v>43</v>
      </c>
      <c r="K568" s="111" t="s">
        <v>241</v>
      </c>
      <c r="L568" s="149" t="s">
        <v>356</v>
      </c>
      <c r="M568" s="138"/>
    </row>
    <row r="569" spans="1:13" s="137" customFormat="1" ht="62.25" customHeight="1" x14ac:dyDescent="0.25">
      <c r="A569" s="136">
        <v>37</v>
      </c>
      <c r="B569" s="218" t="s">
        <v>219</v>
      </c>
      <c r="C569" s="191" t="s">
        <v>234</v>
      </c>
      <c r="D569" s="36" t="s">
        <v>316</v>
      </c>
      <c r="E569" s="182">
        <v>1</v>
      </c>
      <c r="F569" s="183" t="s">
        <v>31</v>
      </c>
      <c r="G569" s="192"/>
      <c r="H569" s="238">
        <v>2723214.28</v>
      </c>
      <c r="I569" s="146" t="s">
        <v>9</v>
      </c>
      <c r="J569" s="134" t="s">
        <v>43</v>
      </c>
      <c r="K569" s="111" t="s">
        <v>241</v>
      </c>
      <c r="L569" s="149" t="s">
        <v>244</v>
      </c>
      <c r="M569" s="138"/>
    </row>
    <row r="570" spans="1:13" s="137" customFormat="1" ht="62.25" customHeight="1" x14ac:dyDescent="0.25">
      <c r="A570" s="136">
        <v>38</v>
      </c>
      <c r="B570" s="218" t="s">
        <v>220</v>
      </c>
      <c r="C570" s="191" t="s">
        <v>234</v>
      </c>
      <c r="D570" s="36" t="s">
        <v>236</v>
      </c>
      <c r="E570" s="182">
        <v>1</v>
      </c>
      <c r="F570" s="183" t="s">
        <v>31</v>
      </c>
      <c r="G570" s="192"/>
      <c r="H570" s="236">
        <v>492375</v>
      </c>
      <c r="I570" s="146" t="s">
        <v>9</v>
      </c>
      <c r="J570" s="134" t="s">
        <v>43</v>
      </c>
      <c r="K570" s="111" t="s">
        <v>242</v>
      </c>
      <c r="L570" s="149" t="s">
        <v>244</v>
      </c>
      <c r="M570" s="138"/>
    </row>
    <row r="571" spans="1:13" s="137" customFormat="1" ht="62.25" customHeight="1" x14ac:dyDescent="0.25">
      <c r="A571" s="136">
        <v>39</v>
      </c>
      <c r="B571" s="218" t="s">
        <v>221</v>
      </c>
      <c r="C571" s="191" t="s">
        <v>234</v>
      </c>
      <c r="D571" s="36" t="s">
        <v>237</v>
      </c>
      <c r="E571" s="182">
        <v>1</v>
      </c>
      <c r="F571" s="183" t="s">
        <v>31</v>
      </c>
      <c r="G571" s="192"/>
      <c r="H571" s="236">
        <v>646400</v>
      </c>
      <c r="I571" s="146" t="s">
        <v>9</v>
      </c>
      <c r="J571" s="134" t="s">
        <v>43</v>
      </c>
      <c r="K571" s="111" t="s">
        <v>243</v>
      </c>
      <c r="L571" s="149" t="s">
        <v>244</v>
      </c>
      <c r="M571" s="138"/>
    </row>
    <row r="572" spans="1:13" s="137" customFormat="1" ht="62.25" customHeight="1" x14ac:dyDescent="0.25">
      <c r="A572" s="136">
        <v>40</v>
      </c>
      <c r="B572" s="218" t="s">
        <v>222</v>
      </c>
      <c r="C572" s="191" t="s">
        <v>234</v>
      </c>
      <c r="D572" s="36" t="s">
        <v>238</v>
      </c>
      <c r="E572" s="182">
        <v>1</v>
      </c>
      <c r="F572" s="183" t="s">
        <v>31</v>
      </c>
      <c r="G572" s="192"/>
      <c r="H572" s="236">
        <v>3567280</v>
      </c>
      <c r="I572" s="146" t="s">
        <v>9</v>
      </c>
      <c r="J572" s="134" t="s">
        <v>43</v>
      </c>
      <c r="K572" s="111" t="s">
        <v>243</v>
      </c>
      <c r="L572" s="149" t="s">
        <v>244</v>
      </c>
      <c r="M572" s="138"/>
    </row>
    <row r="573" spans="1:13" s="137" customFormat="1" ht="46.5" customHeight="1" x14ac:dyDescent="0.25">
      <c r="A573" s="136">
        <v>41</v>
      </c>
      <c r="B573" s="136" t="s">
        <v>255</v>
      </c>
      <c r="C573" s="136" t="s">
        <v>257</v>
      </c>
      <c r="D573" s="110" t="s">
        <v>61</v>
      </c>
      <c r="E573" s="148">
        <v>1</v>
      </c>
      <c r="F573" s="148" t="s">
        <v>31</v>
      </c>
      <c r="G573" s="189">
        <v>25000</v>
      </c>
      <c r="H573" s="234">
        <v>8750000</v>
      </c>
      <c r="I573" s="146" t="s">
        <v>9</v>
      </c>
      <c r="J573" s="148" t="s">
        <v>258</v>
      </c>
      <c r="K573" s="188" t="s">
        <v>705</v>
      </c>
      <c r="L573" s="149" t="s">
        <v>706</v>
      </c>
      <c r="M573" s="138"/>
    </row>
    <row r="574" spans="1:13" s="137" customFormat="1" ht="40.5" customHeight="1" x14ac:dyDescent="0.25">
      <c r="A574" s="136">
        <v>42</v>
      </c>
      <c r="B574" s="136" t="s">
        <v>256</v>
      </c>
      <c r="C574" s="136" t="s">
        <v>257</v>
      </c>
      <c r="D574" s="110" t="s">
        <v>61</v>
      </c>
      <c r="E574" s="148">
        <v>1</v>
      </c>
      <c r="F574" s="148" t="s">
        <v>31</v>
      </c>
      <c r="G574" s="189">
        <v>3608</v>
      </c>
      <c r="H574" s="234">
        <v>2958150</v>
      </c>
      <c r="I574" s="146" t="s">
        <v>9</v>
      </c>
      <c r="J574" s="148" t="s">
        <v>258</v>
      </c>
      <c r="K574" s="188" t="s">
        <v>240</v>
      </c>
      <c r="L574" s="149" t="s">
        <v>259</v>
      </c>
      <c r="M574" s="138"/>
    </row>
    <row r="575" spans="1:13" s="137" customFormat="1" ht="81" customHeight="1" x14ac:dyDescent="0.25">
      <c r="A575" s="136">
        <v>43</v>
      </c>
      <c r="B575" s="36" t="s">
        <v>261</v>
      </c>
      <c r="C575" s="36" t="s">
        <v>262</v>
      </c>
      <c r="D575" s="110" t="s">
        <v>263</v>
      </c>
      <c r="E575" s="148">
        <v>1</v>
      </c>
      <c r="F575" s="148" t="s">
        <v>31</v>
      </c>
      <c r="G575" s="189"/>
      <c r="H575" s="234">
        <v>1800000</v>
      </c>
      <c r="I575" s="146" t="s">
        <v>9</v>
      </c>
      <c r="J575" s="148" t="s">
        <v>43</v>
      </c>
      <c r="K575" s="188" t="s">
        <v>55</v>
      </c>
      <c r="L575" s="149" t="s">
        <v>264</v>
      </c>
      <c r="M575" s="138"/>
    </row>
    <row r="576" spans="1:13" s="137" customFormat="1" ht="63" customHeight="1" x14ac:dyDescent="0.25">
      <c r="A576" s="136">
        <v>44</v>
      </c>
      <c r="B576" s="36" t="s">
        <v>266</v>
      </c>
      <c r="C576" s="36" t="s">
        <v>141</v>
      </c>
      <c r="D576" s="110" t="s">
        <v>268</v>
      </c>
      <c r="E576" s="148">
        <v>1</v>
      </c>
      <c r="F576" s="148" t="s">
        <v>31</v>
      </c>
      <c r="G576" s="189"/>
      <c r="H576" s="234">
        <v>1300000</v>
      </c>
      <c r="I576" s="146" t="s">
        <v>9</v>
      </c>
      <c r="J576" s="187" t="s">
        <v>81</v>
      </c>
      <c r="K576" s="188" t="s">
        <v>110</v>
      </c>
      <c r="L576" s="149" t="s">
        <v>285</v>
      </c>
      <c r="M576" s="138"/>
    </row>
    <row r="577" spans="1:13" s="137" customFormat="1" ht="57" customHeight="1" x14ac:dyDescent="0.25">
      <c r="A577" s="136">
        <v>45</v>
      </c>
      <c r="B577" s="36" t="s">
        <v>267</v>
      </c>
      <c r="C577" s="36" t="s">
        <v>141</v>
      </c>
      <c r="D577" s="110" t="s">
        <v>290</v>
      </c>
      <c r="E577" s="148">
        <v>1</v>
      </c>
      <c r="F577" s="148" t="s">
        <v>31</v>
      </c>
      <c r="G577" s="189"/>
      <c r="H577" s="234">
        <v>1264000</v>
      </c>
      <c r="I577" s="146" t="s">
        <v>9</v>
      </c>
      <c r="J577" s="187" t="s">
        <v>81</v>
      </c>
      <c r="K577" s="188" t="s">
        <v>110</v>
      </c>
      <c r="L577" s="149" t="s">
        <v>286</v>
      </c>
      <c r="M577" s="138"/>
    </row>
    <row r="578" spans="1:13" s="137" customFormat="1" ht="53.25" customHeight="1" x14ac:dyDescent="0.25">
      <c r="A578" s="136">
        <v>46</v>
      </c>
      <c r="B578" s="36" t="s">
        <v>274</v>
      </c>
      <c r="C578" s="36" t="s">
        <v>276</v>
      </c>
      <c r="D578" s="36" t="str">
        <f t="shared" ref="D578:D586" si="45">$D$538</f>
        <v>Полная характеристика согласно технической спецификации</v>
      </c>
      <c r="E578" s="148">
        <v>1</v>
      </c>
      <c r="F578" s="148" t="s">
        <v>31</v>
      </c>
      <c r="G578" s="189"/>
      <c r="H578" s="234">
        <v>21960019.199999999</v>
      </c>
      <c r="I578" s="146" t="s">
        <v>9</v>
      </c>
      <c r="J578" s="187" t="s">
        <v>81</v>
      </c>
      <c r="K578" s="188" t="s">
        <v>55</v>
      </c>
      <c r="L578" s="149" t="s">
        <v>287</v>
      </c>
      <c r="M578" s="138"/>
    </row>
    <row r="579" spans="1:13" s="137" customFormat="1" ht="66.75" customHeight="1" x14ac:dyDescent="0.25">
      <c r="A579" s="136">
        <v>47</v>
      </c>
      <c r="B579" s="36" t="s">
        <v>275</v>
      </c>
      <c r="C579" s="36" t="s">
        <v>276</v>
      </c>
      <c r="D579" s="36" t="str">
        <f t="shared" si="45"/>
        <v>Полная характеристика согласно технической спецификации</v>
      </c>
      <c r="E579" s="148">
        <v>1</v>
      </c>
      <c r="F579" s="148" t="s">
        <v>31</v>
      </c>
      <c r="G579" s="189"/>
      <c r="H579" s="234">
        <v>5990586</v>
      </c>
      <c r="I579" s="146" t="s">
        <v>9</v>
      </c>
      <c r="J579" s="187" t="s">
        <v>81</v>
      </c>
      <c r="K579" s="188" t="s">
        <v>55</v>
      </c>
      <c r="L579" s="149" t="s">
        <v>287</v>
      </c>
      <c r="M579" s="138"/>
    </row>
    <row r="580" spans="1:13" s="137" customFormat="1" ht="48" customHeight="1" x14ac:dyDescent="0.25">
      <c r="A580" s="136">
        <v>48</v>
      </c>
      <c r="B580" s="36" t="s">
        <v>294</v>
      </c>
      <c r="C580" s="36" t="s">
        <v>295</v>
      </c>
      <c r="D580" s="36" t="str">
        <f t="shared" si="45"/>
        <v>Полная характеристика согласно технической спецификации</v>
      </c>
      <c r="E580" s="148">
        <v>1</v>
      </c>
      <c r="F580" s="148" t="s">
        <v>31</v>
      </c>
      <c r="G580" s="189"/>
      <c r="H580" s="234">
        <v>24243606</v>
      </c>
      <c r="I580" s="146" t="s">
        <v>9</v>
      </c>
      <c r="J580" s="187" t="s">
        <v>81</v>
      </c>
      <c r="K580" s="188" t="s">
        <v>110</v>
      </c>
      <c r="L580" s="149" t="s">
        <v>296</v>
      </c>
      <c r="M580" s="138"/>
    </row>
    <row r="581" spans="1:13" s="137" customFormat="1" ht="46.5" customHeight="1" x14ac:dyDescent="0.25">
      <c r="A581" s="136">
        <v>49</v>
      </c>
      <c r="B581" s="36" t="s">
        <v>297</v>
      </c>
      <c r="C581" s="36" t="s">
        <v>141</v>
      </c>
      <c r="D581" s="36" t="str">
        <f t="shared" si="45"/>
        <v>Полная характеристика согласно технической спецификации</v>
      </c>
      <c r="E581" s="148">
        <v>1</v>
      </c>
      <c r="F581" s="148" t="s">
        <v>31</v>
      </c>
      <c r="G581" s="189"/>
      <c r="H581" s="234">
        <v>821760</v>
      </c>
      <c r="I581" s="146" t="s">
        <v>9</v>
      </c>
      <c r="J581" s="187" t="s">
        <v>81</v>
      </c>
      <c r="K581" s="188" t="s">
        <v>110</v>
      </c>
      <c r="L581" s="149" t="s">
        <v>298</v>
      </c>
      <c r="M581" s="138"/>
    </row>
    <row r="582" spans="1:13" s="137" customFormat="1" ht="51.75" customHeight="1" x14ac:dyDescent="0.25">
      <c r="A582" s="136">
        <v>50</v>
      </c>
      <c r="B582" s="36" t="s">
        <v>312</v>
      </c>
      <c r="C582" s="36" t="s">
        <v>271</v>
      </c>
      <c r="D582" s="36" t="str">
        <f t="shared" si="45"/>
        <v>Полная характеристика согласно технической спецификации</v>
      </c>
      <c r="E582" s="148">
        <v>1</v>
      </c>
      <c r="F582" s="148" t="s">
        <v>31</v>
      </c>
      <c r="G582" s="189"/>
      <c r="H582" s="230">
        <v>52641628.039999999</v>
      </c>
      <c r="I582" s="146" t="s">
        <v>9</v>
      </c>
      <c r="J582" s="187" t="s">
        <v>81</v>
      </c>
      <c r="K582" s="188" t="s">
        <v>110</v>
      </c>
      <c r="L582" s="149" t="s">
        <v>311</v>
      </c>
      <c r="M582" s="138"/>
    </row>
    <row r="583" spans="1:13" s="137" customFormat="1" ht="48.75" customHeight="1" x14ac:dyDescent="0.25">
      <c r="A583" s="136">
        <v>51</v>
      </c>
      <c r="B583" s="36" t="s">
        <v>322</v>
      </c>
      <c r="C583" s="36" t="s">
        <v>141</v>
      </c>
      <c r="D583" s="36" t="str">
        <f t="shared" si="45"/>
        <v>Полная характеристика согласно технической спецификации</v>
      </c>
      <c r="E583" s="148">
        <v>1</v>
      </c>
      <c r="F583" s="148" t="s">
        <v>31</v>
      </c>
      <c r="G583" s="189"/>
      <c r="H583" s="230">
        <v>4654992</v>
      </c>
      <c r="I583" s="146" t="s">
        <v>9</v>
      </c>
      <c r="J583" s="187" t="s">
        <v>24</v>
      </c>
      <c r="K583" s="188" t="s">
        <v>110</v>
      </c>
      <c r="L583" s="149" t="s">
        <v>317</v>
      </c>
      <c r="M583" s="138"/>
    </row>
    <row r="584" spans="1:13" s="137" customFormat="1" ht="47.25" customHeight="1" x14ac:dyDescent="0.25">
      <c r="A584" s="136">
        <v>52</v>
      </c>
      <c r="B584" s="36" t="s">
        <v>323</v>
      </c>
      <c r="C584" s="36" t="s">
        <v>141</v>
      </c>
      <c r="D584" s="36" t="str">
        <f t="shared" si="45"/>
        <v>Полная характеристика согласно технической спецификации</v>
      </c>
      <c r="E584" s="148">
        <v>1</v>
      </c>
      <c r="F584" s="148" t="s">
        <v>31</v>
      </c>
      <c r="G584" s="189"/>
      <c r="H584" s="230">
        <v>2636694</v>
      </c>
      <c r="I584" s="146" t="s">
        <v>9</v>
      </c>
      <c r="J584" s="187" t="s">
        <v>81</v>
      </c>
      <c r="K584" s="188" t="s">
        <v>110</v>
      </c>
      <c r="L584" s="149" t="s">
        <v>324</v>
      </c>
      <c r="M584" s="138"/>
    </row>
    <row r="585" spans="1:13" s="137" customFormat="1" ht="45.75" customHeight="1" x14ac:dyDescent="0.25">
      <c r="A585" s="136">
        <v>53</v>
      </c>
      <c r="B585" s="36" t="s">
        <v>330</v>
      </c>
      <c r="C585" s="36" t="s">
        <v>141</v>
      </c>
      <c r="D585" s="36" t="str">
        <f t="shared" si="45"/>
        <v>Полная характеристика согласно технической спецификации</v>
      </c>
      <c r="E585" s="148">
        <v>1</v>
      </c>
      <c r="F585" s="148" t="s">
        <v>31</v>
      </c>
      <c r="G585" s="189"/>
      <c r="H585" s="230">
        <v>3900000</v>
      </c>
      <c r="I585" s="146" t="s">
        <v>9</v>
      </c>
      <c r="J585" s="187" t="s">
        <v>81</v>
      </c>
      <c r="K585" s="188" t="s">
        <v>138</v>
      </c>
      <c r="L585" s="149" t="s">
        <v>436</v>
      </c>
      <c r="M585" s="138"/>
    </row>
    <row r="586" spans="1:13" s="137" customFormat="1" ht="42.75" customHeight="1" x14ac:dyDescent="0.25">
      <c r="A586" s="136">
        <v>54</v>
      </c>
      <c r="B586" s="36" t="s">
        <v>334</v>
      </c>
      <c r="C586" s="36" t="s">
        <v>141</v>
      </c>
      <c r="D586" s="36" t="str">
        <f t="shared" si="45"/>
        <v>Полная характеристика согласно технической спецификации</v>
      </c>
      <c r="E586" s="148">
        <v>1</v>
      </c>
      <c r="F586" s="148" t="s">
        <v>31</v>
      </c>
      <c r="G586" s="189"/>
      <c r="H586" s="230">
        <v>638400</v>
      </c>
      <c r="I586" s="146" t="s">
        <v>9</v>
      </c>
      <c r="J586" s="187" t="s">
        <v>24</v>
      </c>
      <c r="K586" s="188" t="s">
        <v>331</v>
      </c>
      <c r="L586" s="149" t="s">
        <v>335</v>
      </c>
      <c r="M586" s="138"/>
    </row>
    <row r="587" spans="1:13" s="137" customFormat="1" ht="43.5" customHeight="1" x14ac:dyDescent="0.25">
      <c r="A587" s="193">
        <v>55</v>
      </c>
      <c r="B587" s="136" t="s">
        <v>371</v>
      </c>
      <c r="C587" s="136" t="s">
        <v>141</v>
      </c>
      <c r="D587" s="110" t="s">
        <v>61</v>
      </c>
      <c r="E587" s="148">
        <v>1</v>
      </c>
      <c r="F587" s="148" t="s">
        <v>31</v>
      </c>
      <c r="G587" s="186"/>
      <c r="H587" s="189">
        <v>400000</v>
      </c>
      <c r="I587" s="146" t="s">
        <v>9</v>
      </c>
      <c r="J587" s="187" t="s">
        <v>43</v>
      </c>
      <c r="K587" s="188" t="s">
        <v>398</v>
      </c>
      <c r="L587" s="149" t="s">
        <v>497</v>
      </c>
      <c r="M587" s="138"/>
    </row>
    <row r="588" spans="1:13" s="137" customFormat="1" ht="48" customHeight="1" x14ac:dyDescent="0.25">
      <c r="A588" s="193">
        <v>56</v>
      </c>
      <c r="B588" s="36" t="s">
        <v>389</v>
      </c>
      <c r="C588" s="36" t="s">
        <v>271</v>
      </c>
      <c r="D588" s="110" t="s">
        <v>61</v>
      </c>
      <c r="E588" s="148">
        <v>1</v>
      </c>
      <c r="F588" s="148" t="s">
        <v>31</v>
      </c>
      <c r="G588" s="186"/>
      <c r="H588" s="230">
        <v>13420269</v>
      </c>
      <c r="I588" s="146" t="s">
        <v>9</v>
      </c>
      <c r="J588" s="187" t="s">
        <v>81</v>
      </c>
      <c r="K588" s="188" t="s">
        <v>138</v>
      </c>
      <c r="L588" s="149" t="s">
        <v>390</v>
      </c>
      <c r="M588" s="138"/>
    </row>
    <row r="589" spans="1:13" s="137" customFormat="1" ht="56.25" customHeight="1" x14ac:dyDescent="0.25">
      <c r="A589" s="193">
        <v>57</v>
      </c>
      <c r="B589" s="36" t="s">
        <v>472</v>
      </c>
      <c r="C589" s="36" t="s">
        <v>141</v>
      </c>
      <c r="D589" s="110" t="s">
        <v>61</v>
      </c>
      <c r="E589" s="148">
        <v>1</v>
      </c>
      <c r="F589" s="148" t="s">
        <v>31</v>
      </c>
      <c r="G589" s="186"/>
      <c r="H589" s="230">
        <v>3600000</v>
      </c>
      <c r="I589" s="146" t="s">
        <v>9</v>
      </c>
      <c r="J589" s="187" t="s">
        <v>24</v>
      </c>
      <c r="K589" s="188" t="s">
        <v>138</v>
      </c>
      <c r="L589" s="149" t="s">
        <v>473</v>
      </c>
      <c r="M589" s="138"/>
    </row>
    <row r="590" spans="1:13" s="137" customFormat="1" ht="46.5" customHeight="1" x14ac:dyDescent="0.25">
      <c r="A590" s="193">
        <v>58</v>
      </c>
      <c r="B590" s="36" t="s">
        <v>475</v>
      </c>
      <c r="C590" s="36" t="s">
        <v>141</v>
      </c>
      <c r="D590" s="110" t="s">
        <v>61</v>
      </c>
      <c r="E590" s="148">
        <v>1</v>
      </c>
      <c r="F590" s="148" t="s">
        <v>31</v>
      </c>
      <c r="G590" s="186"/>
      <c r="H590" s="230">
        <v>3600000</v>
      </c>
      <c r="I590" s="146" t="s">
        <v>9</v>
      </c>
      <c r="J590" s="187" t="s">
        <v>24</v>
      </c>
      <c r="K590" s="188" t="s">
        <v>375</v>
      </c>
      <c r="L590" s="149" t="s">
        <v>476</v>
      </c>
      <c r="M590" s="138"/>
    </row>
    <row r="591" spans="1:13" s="137" customFormat="1" ht="53.25" customHeight="1" x14ac:dyDescent="0.25">
      <c r="A591" s="193">
        <v>59</v>
      </c>
      <c r="B591" s="36" t="s">
        <v>478</v>
      </c>
      <c r="C591" s="36" t="s">
        <v>141</v>
      </c>
      <c r="D591" s="110" t="s">
        <v>61</v>
      </c>
      <c r="E591" s="148">
        <v>1</v>
      </c>
      <c r="F591" s="148" t="s">
        <v>31</v>
      </c>
      <c r="G591" s="186"/>
      <c r="H591" s="230">
        <v>12000000</v>
      </c>
      <c r="I591" s="146" t="s">
        <v>9</v>
      </c>
      <c r="J591" s="187" t="s">
        <v>24</v>
      </c>
      <c r="K591" s="188" t="s">
        <v>479</v>
      </c>
      <c r="L591" s="149" t="s">
        <v>480</v>
      </c>
      <c r="M591" s="138"/>
    </row>
    <row r="592" spans="1:13" s="137" customFormat="1" ht="42" customHeight="1" x14ac:dyDescent="0.25">
      <c r="A592" s="193">
        <v>60</v>
      </c>
      <c r="B592" s="36" t="s">
        <v>481</v>
      </c>
      <c r="C592" s="36" t="s">
        <v>141</v>
      </c>
      <c r="D592" s="110" t="s">
        <v>61</v>
      </c>
      <c r="E592" s="148">
        <v>1</v>
      </c>
      <c r="F592" s="148" t="s">
        <v>31</v>
      </c>
      <c r="G592" s="186"/>
      <c r="H592" s="230">
        <v>11942650.300000001</v>
      </c>
      <c r="I592" s="146" t="s">
        <v>9</v>
      </c>
      <c r="J592" s="187" t="s">
        <v>24</v>
      </c>
      <c r="K592" s="188" t="s">
        <v>375</v>
      </c>
      <c r="L592" s="149" t="s">
        <v>485</v>
      </c>
      <c r="M592" s="138"/>
    </row>
    <row r="593" spans="1:13" s="137" customFormat="1" ht="41.25" customHeight="1" x14ac:dyDescent="0.25">
      <c r="A593" s="193">
        <v>61</v>
      </c>
      <c r="B593" s="36" t="s">
        <v>482</v>
      </c>
      <c r="C593" s="36" t="s">
        <v>141</v>
      </c>
      <c r="D593" s="110" t="s">
        <v>61</v>
      </c>
      <c r="E593" s="148">
        <v>1</v>
      </c>
      <c r="F593" s="148" t="s">
        <v>31</v>
      </c>
      <c r="G593" s="186"/>
      <c r="H593" s="230">
        <v>2674380</v>
      </c>
      <c r="I593" s="146" t="s">
        <v>9</v>
      </c>
      <c r="J593" s="187" t="s">
        <v>81</v>
      </c>
      <c r="K593" s="188" t="s">
        <v>398</v>
      </c>
      <c r="L593" s="149" t="s">
        <v>484</v>
      </c>
      <c r="M593" s="138"/>
    </row>
    <row r="594" spans="1:13" s="137" customFormat="1" ht="48.75" customHeight="1" x14ac:dyDescent="0.25">
      <c r="A594" s="193">
        <v>62</v>
      </c>
      <c r="B594" s="36" t="s">
        <v>483</v>
      </c>
      <c r="C594" s="36" t="s">
        <v>141</v>
      </c>
      <c r="D594" s="110" t="s">
        <v>61</v>
      </c>
      <c r="E594" s="148">
        <v>1</v>
      </c>
      <c r="F594" s="148" t="s">
        <v>31</v>
      </c>
      <c r="G594" s="186"/>
      <c r="H594" s="230">
        <v>4844236</v>
      </c>
      <c r="I594" s="146" t="s">
        <v>9</v>
      </c>
      <c r="J594" s="187" t="s">
        <v>81</v>
      </c>
      <c r="K594" s="188" t="s">
        <v>398</v>
      </c>
      <c r="L594" s="149" t="s">
        <v>484</v>
      </c>
      <c r="M594" s="138"/>
    </row>
    <row r="595" spans="1:13" s="137" customFormat="1" ht="41.25" customHeight="1" x14ac:dyDescent="0.25">
      <c r="A595" s="193">
        <v>63</v>
      </c>
      <c r="B595" s="36" t="s">
        <v>504</v>
      </c>
      <c r="C595" s="36" t="s">
        <v>271</v>
      </c>
      <c r="D595" s="110" t="s">
        <v>61</v>
      </c>
      <c r="E595" s="148">
        <v>1</v>
      </c>
      <c r="F595" s="148" t="s">
        <v>31</v>
      </c>
      <c r="G595" s="186"/>
      <c r="H595" s="230">
        <v>16000000</v>
      </c>
      <c r="I595" s="146" t="s">
        <v>9</v>
      </c>
      <c r="J595" s="187" t="s">
        <v>24</v>
      </c>
      <c r="K595" s="188" t="s">
        <v>398</v>
      </c>
      <c r="L595" s="149" t="s">
        <v>505</v>
      </c>
      <c r="M595" s="138"/>
    </row>
    <row r="596" spans="1:13" s="137" customFormat="1" ht="47.25" customHeight="1" x14ac:dyDescent="0.25">
      <c r="A596" s="193">
        <v>64</v>
      </c>
      <c r="B596" s="36" t="s">
        <v>540</v>
      </c>
      <c r="C596" s="36" t="s">
        <v>141</v>
      </c>
      <c r="D596" s="110" t="s">
        <v>61</v>
      </c>
      <c r="E596" s="148">
        <v>1</v>
      </c>
      <c r="F596" s="148" t="s">
        <v>31</v>
      </c>
      <c r="G596" s="186"/>
      <c r="H596" s="230">
        <v>300000</v>
      </c>
      <c r="I596" s="146" t="s">
        <v>9</v>
      </c>
      <c r="J596" s="187" t="s">
        <v>81</v>
      </c>
      <c r="K596" s="188" t="s">
        <v>375</v>
      </c>
      <c r="L596" s="149" t="s">
        <v>541</v>
      </c>
      <c r="M596" s="138"/>
    </row>
    <row r="597" spans="1:13" s="137" customFormat="1" ht="44.25" customHeight="1" x14ac:dyDescent="0.25">
      <c r="A597" s="193">
        <v>65</v>
      </c>
      <c r="B597" s="36" t="s">
        <v>560</v>
      </c>
      <c r="C597" s="36" t="s">
        <v>141</v>
      </c>
      <c r="D597" s="110" t="s">
        <v>61</v>
      </c>
      <c r="E597" s="148">
        <v>1</v>
      </c>
      <c r="F597" s="148" t="s">
        <v>31</v>
      </c>
      <c r="G597" s="186"/>
      <c r="H597" s="230">
        <v>345000</v>
      </c>
      <c r="I597" s="146" t="s">
        <v>9</v>
      </c>
      <c r="J597" s="187" t="s">
        <v>24</v>
      </c>
      <c r="K597" s="188" t="s">
        <v>375</v>
      </c>
      <c r="L597" s="149" t="s">
        <v>561</v>
      </c>
      <c r="M597" s="138"/>
    </row>
    <row r="598" spans="1:13" s="137" customFormat="1" ht="43.5" customHeight="1" x14ac:dyDescent="0.25">
      <c r="A598" s="193">
        <v>66</v>
      </c>
      <c r="B598" s="36" t="s">
        <v>565</v>
      </c>
      <c r="C598" s="36" t="s">
        <v>141</v>
      </c>
      <c r="D598" s="110" t="s">
        <v>61</v>
      </c>
      <c r="E598" s="148">
        <v>1</v>
      </c>
      <c r="F598" s="148" t="s">
        <v>31</v>
      </c>
      <c r="G598" s="186"/>
      <c r="H598" s="230">
        <v>4456083</v>
      </c>
      <c r="I598" s="146" t="s">
        <v>9</v>
      </c>
      <c r="J598" s="187" t="s">
        <v>24</v>
      </c>
      <c r="K598" s="188" t="s">
        <v>769</v>
      </c>
      <c r="L598" s="149" t="s">
        <v>768</v>
      </c>
      <c r="M598" s="138"/>
    </row>
    <row r="599" spans="1:13" s="137" customFormat="1" ht="43.5" customHeight="1" x14ac:dyDescent="0.25">
      <c r="A599" s="193">
        <v>67</v>
      </c>
      <c r="B599" s="36" t="s">
        <v>643</v>
      </c>
      <c r="C599" s="36" t="s">
        <v>141</v>
      </c>
      <c r="D599" s="110" t="s">
        <v>61</v>
      </c>
      <c r="E599" s="148">
        <v>1</v>
      </c>
      <c r="F599" s="148" t="s">
        <v>31</v>
      </c>
      <c r="G599" s="186"/>
      <c r="H599" s="230">
        <v>314500</v>
      </c>
      <c r="I599" s="146" t="s">
        <v>9</v>
      </c>
      <c r="J599" s="187" t="s">
        <v>24</v>
      </c>
      <c r="K599" s="188" t="s">
        <v>243</v>
      </c>
      <c r="L599" s="149" t="s">
        <v>644</v>
      </c>
      <c r="M599" s="138"/>
    </row>
    <row r="600" spans="1:13" s="137" customFormat="1" ht="43.5" customHeight="1" x14ac:dyDescent="0.25">
      <c r="A600" s="193">
        <v>68</v>
      </c>
      <c r="B600" s="36" t="s">
        <v>650</v>
      </c>
      <c r="C600" s="36" t="s">
        <v>141</v>
      </c>
      <c r="D600" s="110" t="s">
        <v>61</v>
      </c>
      <c r="E600" s="148">
        <v>1</v>
      </c>
      <c r="F600" s="148" t="s">
        <v>31</v>
      </c>
      <c r="G600" s="186"/>
      <c r="H600" s="230">
        <v>2306433</v>
      </c>
      <c r="I600" s="146" t="s">
        <v>9</v>
      </c>
      <c r="J600" s="187" t="s">
        <v>24</v>
      </c>
      <c r="K600" s="188" t="s">
        <v>243</v>
      </c>
      <c r="L600" s="149" t="s">
        <v>651</v>
      </c>
      <c r="M600" s="138"/>
    </row>
    <row r="601" spans="1:13" s="137" customFormat="1" ht="43.5" customHeight="1" x14ac:dyDescent="0.25">
      <c r="A601" s="193">
        <v>69</v>
      </c>
      <c r="B601" s="36" t="s">
        <v>701</v>
      </c>
      <c r="C601" s="36" t="s">
        <v>141</v>
      </c>
      <c r="D601" s="110" t="s">
        <v>61</v>
      </c>
      <c r="E601" s="148">
        <v>1</v>
      </c>
      <c r="F601" s="148" t="s">
        <v>31</v>
      </c>
      <c r="G601" s="186"/>
      <c r="H601" s="230">
        <v>2350095</v>
      </c>
      <c r="I601" s="146" t="s">
        <v>9</v>
      </c>
      <c r="J601" s="187" t="s">
        <v>64</v>
      </c>
      <c r="K601" s="188" t="s">
        <v>692</v>
      </c>
      <c r="L601" s="149" t="s">
        <v>702</v>
      </c>
      <c r="M601" s="138"/>
    </row>
    <row r="602" spans="1:13" s="137" customFormat="1" ht="43.5" customHeight="1" x14ac:dyDescent="0.25">
      <c r="A602" s="193">
        <v>70</v>
      </c>
      <c r="B602" s="241" t="s">
        <v>748</v>
      </c>
      <c r="C602" s="36" t="s">
        <v>141</v>
      </c>
      <c r="D602" s="110" t="s">
        <v>61</v>
      </c>
      <c r="E602" s="148">
        <v>1</v>
      </c>
      <c r="F602" s="148" t="s">
        <v>31</v>
      </c>
      <c r="G602" s="186"/>
      <c r="H602" s="230">
        <v>595000</v>
      </c>
      <c r="I602" s="146" t="s">
        <v>9</v>
      </c>
      <c r="J602" s="187" t="s">
        <v>745</v>
      </c>
      <c r="K602" s="188" t="s">
        <v>692</v>
      </c>
      <c r="L602" s="149" t="s">
        <v>746</v>
      </c>
      <c r="M602" s="138"/>
    </row>
    <row r="603" spans="1:13" s="137" customFormat="1" ht="43.5" customHeight="1" x14ac:dyDescent="0.25">
      <c r="A603" s="193">
        <v>71</v>
      </c>
      <c r="B603" s="241" t="s">
        <v>760</v>
      </c>
      <c r="C603" s="36" t="s">
        <v>295</v>
      </c>
      <c r="D603" s="110" t="s">
        <v>61</v>
      </c>
      <c r="E603" s="148">
        <v>1</v>
      </c>
      <c r="F603" s="148" t="s">
        <v>31</v>
      </c>
      <c r="G603" s="186"/>
      <c r="H603" s="230">
        <v>27435650</v>
      </c>
      <c r="I603" s="146" t="s">
        <v>9</v>
      </c>
      <c r="J603" s="187" t="s">
        <v>758</v>
      </c>
      <c r="K603" s="188" t="s">
        <v>705</v>
      </c>
      <c r="L603" s="149" t="s">
        <v>759</v>
      </c>
      <c r="M603" s="138"/>
    </row>
    <row r="604" spans="1:13" s="137" customFormat="1" ht="43.5" customHeight="1" x14ac:dyDescent="0.25">
      <c r="A604" s="193">
        <v>72</v>
      </c>
      <c r="B604" s="241" t="s">
        <v>779</v>
      </c>
      <c r="C604" s="36" t="s">
        <v>141</v>
      </c>
      <c r="D604" s="110" t="s">
        <v>781</v>
      </c>
      <c r="E604" s="148">
        <v>1</v>
      </c>
      <c r="F604" s="148" t="s">
        <v>31</v>
      </c>
      <c r="G604" s="186"/>
      <c r="H604" s="230">
        <v>3523000</v>
      </c>
      <c r="I604" s="146" t="s">
        <v>9</v>
      </c>
      <c r="J604" s="187" t="s">
        <v>735</v>
      </c>
      <c r="K604" s="188" t="s">
        <v>705</v>
      </c>
      <c r="L604" s="149" t="s">
        <v>780</v>
      </c>
      <c r="M604" s="138"/>
    </row>
    <row r="605" spans="1:13" s="137" customFormat="1" ht="43.5" customHeight="1" x14ac:dyDescent="0.25">
      <c r="A605" s="193">
        <v>73</v>
      </c>
      <c r="B605" s="241" t="s">
        <v>785</v>
      </c>
      <c r="C605" s="36" t="s">
        <v>141</v>
      </c>
      <c r="D605" s="110" t="s">
        <v>61</v>
      </c>
      <c r="E605" s="148">
        <v>1</v>
      </c>
      <c r="F605" s="148" t="s">
        <v>31</v>
      </c>
      <c r="G605" s="186"/>
      <c r="H605" s="230"/>
      <c r="I605" s="146" t="s">
        <v>9</v>
      </c>
      <c r="J605" s="187" t="s">
        <v>735</v>
      </c>
      <c r="K605" s="188" t="s">
        <v>705</v>
      </c>
      <c r="L605" s="149" t="s">
        <v>903</v>
      </c>
      <c r="M605" s="138"/>
    </row>
    <row r="606" spans="1:13" s="137" customFormat="1" ht="43.5" customHeight="1" x14ac:dyDescent="0.25">
      <c r="A606" s="193">
        <v>74</v>
      </c>
      <c r="B606" s="241" t="s">
        <v>786</v>
      </c>
      <c r="C606" s="36" t="s">
        <v>141</v>
      </c>
      <c r="D606" s="110" t="s">
        <v>61</v>
      </c>
      <c r="E606" s="148">
        <v>1</v>
      </c>
      <c r="F606" s="148" t="s">
        <v>31</v>
      </c>
      <c r="G606" s="186"/>
      <c r="H606" s="230">
        <v>300000</v>
      </c>
      <c r="I606" s="146" t="s">
        <v>9</v>
      </c>
      <c r="J606" s="187" t="s">
        <v>735</v>
      </c>
      <c r="K606" s="188" t="s">
        <v>705</v>
      </c>
      <c r="L606" s="149" t="s">
        <v>787</v>
      </c>
      <c r="M606" s="138"/>
    </row>
    <row r="607" spans="1:13" s="137" customFormat="1" ht="43.5" customHeight="1" x14ac:dyDescent="0.25">
      <c r="A607" s="193">
        <v>75</v>
      </c>
      <c r="B607" s="241" t="s">
        <v>827</v>
      </c>
      <c r="C607" s="36" t="s">
        <v>141</v>
      </c>
      <c r="D607" s="110" t="s">
        <v>61</v>
      </c>
      <c r="E607" s="148">
        <v>1</v>
      </c>
      <c r="F607" s="148" t="s">
        <v>31</v>
      </c>
      <c r="G607" s="186"/>
      <c r="H607" s="230">
        <v>1560000</v>
      </c>
      <c r="I607" s="146" t="s">
        <v>9</v>
      </c>
      <c r="J607" s="187" t="s">
        <v>735</v>
      </c>
      <c r="K607" s="188" t="s">
        <v>705</v>
      </c>
      <c r="L607" s="149" t="s">
        <v>822</v>
      </c>
      <c r="M607" s="138"/>
    </row>
    <row r="608" spans="1:13" s="137" customFormat="1" ht="43.5" customHeight="1" x14ac:dyDescent="0.25">
      <c r="A608" s="193">
        <v>76</v>
      </c>
      <c r="B608" s="241" t="s">
        <v>832</v>
      </c>
      <c r="C608" s="36" t="s">
        <v>141</v>
      </c>
      <c r="D608" s="110" t="s">
        <v>783</v>
      </c>
      <c r="E608" s="148">
        <v>1</v>
      </c>
      <c r="F608" s="148" t="s">
        <v>31</v>
      </c>
      <c r="G608" s="186"/>
      <c r="H608" s="230">
        <v>825000</v>
      </c>
      <c r="I608" s="146" t="s">
        <v>9</v>
      </c>
      <c r="J608" s="187" t="s">
        <v>735</v>
      </c>
      <c r="K608" s="188" t="s">
        <v>828</v>
      </c>
      <c r="L608" s="149" t="s">
        <v>829</v>
      </c>
      <c r="M608" s="138"/>
    </row>
    <row r="609" spans="1:18" s="137" customFormat="1" ht="43.5" customHeight="1" x14ac:dyDescent="0.25">
      <c r="A609" s="193">
        <v>77</v>
      </c>
      <c r="B609" s="241" t="s">
        <v>840</v>
      </c>
      <c r="C609" s="36" t="s">
        <v>141</v>
      </c>
      <c r="D609" s="110" t="s">
        <v>783</v>
      </c>
      <c r="E609" s="148">
        <v>1</v>
      </c>
      <c r="F609" s="148" t="s">
        <v>31</v>
      </c>
      <c r="G609" s="186"/>
      <c r="H609" s="230">
        <v>7156500</v>
      </c>
      <c r="I609" s="146" t="s">
        <v>9</v>
      </c>
      <c r="J609" s="187" t="s">
        <v>735</v>
      </c>
      <c r="K609" s="188" t="s">
        <v>828</v>
      </c>
      <c r="L609" s="149" t="s">
        <v>841</v>
      </c>
      <c r="M609" s="138"/>
    </row>
    <row r="610" spans="1:18" s="137" customFormat="1" ht="36" customHeight="1" x14ac:dyDescent="0.25">
      <c r="A610" s="193">
        <v>78</v>
      </c>
      <c r="B610" s="241" t="s">
        <v>902</v>
      </c>
      <c r="C610" s="36" t="s">
        <v>141</v>
      </c>
      <c r="D610" s="110" t="s">
        <v>783</v>
      </c>
      <c r="E610" s="148">
        <v>1</v>
      </c>
      <c r="F610" s="148" t="s">
        <v>31</v>
      </c>
      <c r="G610" s="186"/>
      <c r="H610" s="230">
        <v>3077856.7</v>
      </c>
      <c r="I610" s="146" t="s">
        <v>9</v>
      </c>
      <c r="J610" s="187" t="s">
        <v>735</v>
      </c>
      <c r="K610" s="188" t="s">
        <v>897</v>
      </c>
      <c r="L610" s="149" t="s">
        <v>901</v>
      </c>
      <c r="M610" s="138"/>
    </row>
    <row r="611" spans="1:18" s="137" customFormat="1" ht="48.75" customHeight="1" x14ac:dyDescent="0.25">
      <c r="A611" s="193">
        <v>79</v>
      </c>
      <c r="B611" s="241" t="s">
        <v>988</v>
      </c>
      <c r="C611" s="36" t="s">
        <v>141</v>
      </c>
      <c r="D611" s="110" t="s">
        <v>783</v>
      </c>
      <c r="E611" s="148">
        <v>1</v>
      </c>
      <c r="F611" s="148" t="s">
        <v>31</v>
      </c>
      <c r="G611" s="186"/>
      <c r="H611" s="230">
        <v>11480982</v>
      </c>
      <c r="I611" s="146" t="s">
        <v>9</v>
      </c>
      <c r="J611" s="187" t="s">
        <v>735</v>
      </c>
      <c r="K611" s="188" t="s">
        <v>897</v>
      </c>
      <c r="L611" s="149" t="s">
        <v>936</v>
      </c>
      <c r="M611" s="138"/>
    </row>
    <row r="612" spans="1:18" s="4" customFormat="1" ht="20.100000000000001" customHeight="1" x14ac:dyDescent="0.25">
      <c r="A612" s="77"/>
      <c r="B612" s="71" t="s">
        <v>18</v>
      </c>
      <c r="C612" s="73"/>
      <c r="D612" s="57" t="s">
        <v>934</v>
      </c>
      <c r="E612" s="57"/>
      <c r="F612" s="57"/>
      <c r="G612" s="126"/>
      <c r="H612" s="74">
        <f>SUM(H533:H611)</f>
        <v>911021173.06999993</v>
      </c>
      <c r="I612" s="67"/>
      <c r="J612" s="67"/>
      <c r="K612" s="92"/>
      <c r="L612" s="67"/>
      <c r="M612" s="32"/>
      <c r="N612" s="26"/>
      <c r="O612" s="26"/>
      <c r="P612" s="26"/>
      <c r="Q612" s="26"/>
      <c r="R612" s="26"/>
    </row>
    <row r="613" spans="1:18" s="4" customFormat="1" ht="20.100000000000001" customHeight="1" x14ac:dyDescent="0.25">
      <c r="A613" s="77"/>
      <c r="B613" s="58" t="s">
        <v>19</v>
      </c>
      <c r="C613" s="57"/>
      <c r="D613" s="57"/>
      <c r="E613" s="57"/>
      <c r="F613" s="57" t="s">
        <v>933</v>
      </c>
      <c r="G613" s="126"/>
      <c r="H613" s="68">
        <f>H612+H531+H509</f>
        <v>2916082461.9996901</v>
      </c>
      <c r="I613" s="67"/>
      <c r="J613" s="67"/>
      <c r="K613" s="92"/>
      <c r="L613" s="67"/>
      <c r="M613" s="32"/>
      <c r="N613" s="26"/>
      <c r="O613" s="26"/>
      <c r="P613" s="26"/>
      <c r="Q613" s="26"/>
      <c r="R613" s="26"/>
    </row>
    <row r="614" spans="1:18" s="5" customFormat="1" ht="20.100000000000001" customHeight="1" x14ac:dyDescent="0.25">
      <c r="A614" s="78"/>
      <c r="B614" s="58" t="s">
        <v>20</v>
      </c>
      <c r="C614" s="57"/>
      <c r="D614" s="57"/>
      <c r="E614" s="57"/>
      <c r="F614" s="57"/>
      <c r="G614" s="126"/>
      <c r="H614" s="68">
        <f>H613+H180</f>
        <v>6085513032.4872904</v>
      </c>
      <c r="I614" s="69"/>
      <c r="J614" s="69"/>
      <c r="K614" s="92"/>
      <c r="L614" s="69"/>
      <c r="M614" s="33"/>
      <c r="N614" s="27"/>
      <c r="O614" s="27"/>
      <c r="P614" s="27"/>
      <c r="Q614" s="27"/>
      <c r="R614" s="27"/>
    </row>
    <row r="615" spans="1:18" x14ac:dyDescent="0.25">
      <c r="A615" s="9"/>
      <c r="B615" s="11"/>
      <c r="C615" s="9"/>
      <c r="D615" s="8"/>
      <c r="E615" s="9"/>
      <c r="F615" s="9"/>
      <c r="G615" s="10"/>
      <c r="H615" s="10"/>
      <c r="I615" s="11"/>
      <c r="J615" s="9"/>
      <c r="K615" s="93"/>
      <c r="L615" s="132"/>
      <c r="M615" s="21"/>
    </row>
    <row r="616" spans="1:18" x14ac:dyDescent="0.25">
      <c r="A616" s="9"/>
      <c r="B616" s="11"/>
      <c r="C616" s="9"/>
      <c r="D616" s="8" t="s">
        <v>935</v>
      </c>
      <c r="E616" s="9"/>
      <c r="F616" s="9"/>
      <c r="G616" s="10"/>
      <c r="I616" s="3"/>
      <c r="J616" s="9"/>
      <c r="K616" s="93"/>
      <c r="L616" s="132"/>
      <c r="M616" s="21"/>
    </row>
    <row r="617" spans="1:18" x14ac:dyDescent="0.25">
      <c r="J617" s="14"/>
      <c r="K617" s="94"/>
      <c r="L617" s="20"/>
    </row>
    <row r="618" spans="1:18" x14ac:dyDescent="0.25">
      <c r="J618" s="14"/>
      <c r="K618" s="94"/>
      <c r="L618" s="20"/>
    </row>
    <row r="619" spans="1:18" x14ac:dyDescent="0.25">
      <c r="J619" s="14"/>
      <c r="K619" s="94"/>
      <c r="L619" s="20"/>
    </row>
    <row r="620" spans="1:18" x14ac:dyDescent="0.25">
      <c r="D620" s="22"/>
      <c r="J620" s="14"/>
      <c r="K620" s="94"/>
      <c r="L620" s="20"/>
    </row>
    <row r="621" spans="1:18" x14ac:dyDescent="0.25">
      <c r="J621" s="14"/>
      <c r="K621" s="94"/>
      <c r="L621" s="20"/>
    </row>
    <row r="622" spans="1:18" x14ac:dyDescent="0.25">
      <c r="J622" s="14"/>
      <c r="K622" s="94"/>
      <c r="L622" s="20"/>
    </row>
    <row r="623" spans="1:18" x14ac:dyDescent="0.25">
      <c r="J623" s="14"/>
      <c r="K623" s="94"/>
      <c r="L623" s="20"/>
    </row>
    <row r="624" spans="1:18" x14ac:dyDescent="0.25">
      <c r="J624" s="14"/>
      <c r="K624" s="94"/>
      <c r="L624" s="20"/>
    </row>
    <row r="625" spans="10:12" x14ac:dyDescent="0.25">
      <c r="J625" s="14"/>
      <c r="K625" s="94"/>
      <c r="L625" s="20"/>
    </row>
    <row r="626" spans="10:12" x14ac:dyDescent="0.25">
      <c r="J626" s="14"/>
      <c r="K626" s="94"/>
      <c r="L626" s="20"/>
    </row>
    <row r="627" spans="10:12" x14ac:dyDescent="0.25">
      <c r="J627" s="14"/>
      <c r="K627" s="94"/>
      <c r="L627" s="20"/>
    </row>
    <row r="628" spans="10:12" x14ac:dyDescent="0.25">
      <c r="J628" s="14"/>
      <c r="K628" s="94"/>
      <c r="L628" s="20"/>
    </row>
    <row r="629" spans="10:12" x14ac:dyDescent="0.25">
      <c r="J629" s="14"/>
      <c r="K629" s="94"/>
      <c r="L629" s="20"/>
    </row>
    <row r="630" spans="10:12" x14ac:dyDescent="0.25">
      <c r="J630" s="14"/>
      <c r="K630" s="94"/>
      <c r="L630" s="20"/>
    </row>
    <row r="631" spans="10:12" x14ac:dyDescent="0.25">
      <c r="J631" s="14"/>
      <c r="K631" s="94"/>
      <c r="L631" s="20"/>
    </row>
    <row r="632" spans="10:12" x14ac:dyDescent="0.25">
      <c r="J632" s="14"/>
      <c r="K632" s="94"/>
      <c r="L632" s="20"/>
    </row>
    <row r="633" spans="10:12" x14ac:dyDescent="0.25">
      <c r="J633" s="14"/>
      <c r="K633" s="94"/>
      <c r="L633" s="20"/>
    </row>
    <row r="634" spans="10:12" x14ac:dyDescent="0.25">
      <c r="J634" s="14"/>
      <c r="K634" s="94"/>
      <c r="L634" s="20"/>
    </row>
    <row r="635" spans="10:12" x14ac:dyDescent="0.25">
      <c r="J635" s="14"/>
      <c r="K635" s="94"/>
      <c r="L635" s="20"/>
    </row>
    <row r="636" spans="10:12" x14ac:dyDescent="0.25">
      <c r="J636" s="14"/>
      <c r="K636" s="94"/>
      <c r="L636" s="20"/>
    </row>
    <row r="637" spans="10:12" x14ac:dyDescent="0.25">
      <c r="J637" s="14"/>
      <c r="K637" s="94"/>
      <c r="L637" s="20"/>
    </row>
    <row r="638" spans="10:12" x14ac:dyDescent="0.25">
      <c r="J638" s="14"/>
      <c r="K638" s="94"/>
      <c r="L638" s="20"/>
    </row>
    <row r="639" spans="10:12" x14ac:dyDescent="0.25">
      <c r="J639" s="14"/>
      <c r="K639" s="94"/>
      <c r="L639" s="20"/>
    </row>
    <row r="640" spans="10:12" x14ac:dyDescent="0.25">
      <c r="J640" s="14"/>
      <c r="K640" s="94"/>
      <c r="L640" s="20"/>
    </row>
    <row r="641" spans="10:12" x14ac:dyDescent="0.25">
      <c r="J641" s="14"/>
      <c r="K641" s="94"/>
      <c r="L641" s="20"/>
    </row>
    <row r="642" spans="10:12" x14ac:dyDescent="0.25">
      <c r="J642" s="14"/>
      <c r="K642" s="94"/>
      <c r="L642" s="20"/>
    </row>
    <row r="643" spans="10:12" x14ac:dyDescent="0.25">
      <c r="J643" s="14"/>
      <c r="K643" s="94"/>
      <c r="L643" s="20"/>
    </row>
    <row r="644" spans="10:12" x14ac:dyDescent="0.25">
      <c r="J644" s="14"/>
      <c r="K644" s="94"/>
      <c r="L644" s="20"/>
    </row>
    <row r="645" spans="10:12" x14ac:dyDescent="0.25">
      <c r="J645" s="14"/>
      <c r="K645" s="94"/>
      <c r="L645" s="20"/>
    </row>
    <row r="646" spans="10:12" x14ac:dyDescent="0.25">
      <c r="J646" s="14"/>
      <c r="K646" s="94"/>
      <c r="L646" s="20"/>
    </row>
    <row r="647" spans="10:12" x14ac:dyDescent="0.25">
      <c r="J647" s="14"/>
      <c r="K647" s="94"/>
      <c r="L647" s="20"/>
    </row>
    <row r="648" spans="10:12" x14ac:dyDescent="0.25">
      <c r="J648" s="14"/>
      <c r="K648" s="94"/>
      <c r="L648" s="20"/>
    </row>
    <row r="649" spans="10:12" x14ac:dyDescent="0.25">
      <c r="J649" s="14"/>
      <c r="K649" s="94"/>
      <c r="L649" s="20"/>
    </row>
    <row r="650" spans="10:12" x14ac:dyDescent="0.25">
      <c r="J650" s="14"/>
      <c r="K650" s="94"/>
      <c r="L650" s="20"/>
    </row>
    <row r="651" spans="10:12" x14ac:dyDescent="0.25">
      <c r="J651" s="14"/>
      <c r="K651" s="94"/>
      <c r="L651" s="20"/>
    </row>
    <row r="652" spans="10:12" x14ac:dyDescent="0.25">
      <c r="J652" s="14"/>
      <c r="K652" s="94"/>
      <c r="L652" s="20"/>
    </row>
    <row r="653" spans="10:12" x14ac:dyDescent="0.25">
      <c r="J653" s="14"/>
      <c r="K653" s="94"/>
      <c r="L653" s="20"/>
    </row>
    <row r="654" spans="10:12" x14ac:dyDescent="0.25">
      <c r="J654" s="14"/>
      <c r="K654" s="94"/>
      <c r="L654" s="20"/>
    </row>
    <row r="655" spans="10:12" x14ac:dyDescent="0.25">
      <c r="J655" s="14"/>
      <c r="K655" s="94"/>
      <c r="L655" s="20"/>
    </row>
    <row r="656" spans="10:12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</sheetData>
  <sheetProtection formatCells="0" formatColumns="0" formatRows="0" insertColumns="0" insertRows="0" insertHyperlinks="0" deleteColumns="0" deleteRows="0" sort="0" autoFilter="0" pivotTables="0"/>
  <autoFilter ref="A2:L614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2019-10-24T10:14:03Z</dcterms:modified>
</cp:coreProperties>
</file>