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2019'!$A$2:$L$582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477" i="7" l="1"/>
  <c r="I498" i="7" l="1"/>
  <c r="H499" i="7"/>
  <c r="I497" i="7"/>
  <c r="I476" i="7"/>
  <c r="H476" i="7"/>
  <c r="I475" i="7"/>
  <c r="H475" i="7"/>
  <c r="I474" i="7"/>
  <c r="H474" i="7"/>
  <c r="I473" i="7"/>
  <c r="H473" i="7"/>
  <c r="I496" i="7"/>
  <c r="I495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480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479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93" i="7" l="1"/>
  <c r="I467" i="7" l="1"/>
  <c r="H467" i="7"/>
  <c r="I466" i="7" l="1"/>
  <c r="H466" i="7"/>
  <c r="I492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494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491" i="7" l="1"/>
  <c r="I490" i="7" l="1"/>
  <c r="I421" i="7" l="1"/>
  <c r="H421" i="7"/>
  <c r="I420" i="7"/>
  <c r="H420" i="7"/>
  <c r="H94" i="7" l="1"/>
  <c r="I489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487" i="7" l="1"/>
  <c r="H395" i="7" l="1"/>
  <c r="I407" i="7" l="1"/>
  <c r="H407" i="7"/>
  <c r="I406" i="7" l="1"/>
  <c r="H406" i="7"/>
  <c r="I488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486" i="7"/>
  <c r="I132" i="7"/>
  <c r="H64" i="7"/>
  <c r="H127" i="7" s="1"/>
  <c r="I64" i="7" l="1"/>
  <c r="I65" i="7" s="1"/>
  <c r="H196" i="7"/>
  <c r="H505" i="7"/>
  <c r="H506" i="7"/>
  <c r="D506" i="7"/>
  <c r="D554" i="7" s="1"/>
  <c r="F188" i="7"/>
  <c r="C183" i="7"/>
  <c r="C187" i="7" s="1"/>
  <c r="C188" i="7" s="1"/>
  <c r="F187" i="7"/>
  <c r="I507" i="7"/>
  <c r="E506" i="7"/>
  <c r="E507" i="7" s="1"/>
  <c r="F506" i="7"/>
  <c r="F507" i="7" s="1"/>
  <c r="B506" i="7"/>
  <c r="C506" i="7"/>
  <c r="B505" i="7"/>
  <c r="C505" i="7"/>
  <c r="D505" i="7"/>
  <c r="E505" i="7"/>
  <c r="F505" i="7"/>
  <c r="H580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485" i="7"/>
  <c r="I10" i="7"/>
  <c r="I6" i="7"/>
  <c r="I9" i="7"/>
  <c r="I12" i="7"/>
  <c r="I8" i="7"/>
  <c r="I11" i="7"/>
  <c r="I7" i="7"/>
  <c r="D552" i="7"/>
  <c r="D553" i="7"/>
  <c r="D550" i="7"/>
  <c r="D551" i="7"/>
  <c r="D548" i="7"/>
  <c r="D549" i="7"/>
  <c r="D547" i="7"/>
  <c r="D546" i="7"/>
  <c r="I484" i="7"/>
  <c r="I483" i="7"/>
  <c r="D532" i="7"/>
  <c r="D533" i="7"/>
  <c r="D524" i="7"/>
  <c r="D531" i="7"/>
  <c r="D530" i="7"/>
  <c r="D526" i="7"/>
  <c r="I479" i="7"/>
  <c r="I481" i="7"/>
  <c r="I482" i="7"/>
  <c r="I480" i="7"/>
  <c r="D525" i="7"/>
  <c r="H180" i="7" l="1"/>
  <c r="H581" i="7"/>
  <c r="H582" i="7" l="1"/>
</calcChain>
</file>

<file path=xl/comments1.xml><?xml version="1.0" encoding="utf-8"?>
<comments xmlns="http://schemas.openxmlformats.org/spreadsheetml/2006/main">
  <authors>
    <author>Автор</author>
  </authors>
  <commentList>
    <comment ref="B5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<sst xmlns="http://schemas.openxmlformats.org/spreadsheetml/2006/main" count="3928" uniqueCount="1006">
  <si>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</si>
  <si>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</si>
  <si>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</si>
  <si>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</si>
  <si>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</si>
  <si>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</si>
  <si>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</si>
  <si>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</si>
  <si>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</si>
  <si>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</si>
  <si>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</si>
  <si>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</si>
  <si>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</si>
  <si>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</si>
  <si>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</si>
  <si>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</si>
  <si>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</si>
  <si>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</si>
  <si>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</si>
  <si>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</si>
  <si>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</si>
  <si>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</si>
  <si>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</si>
  <si>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</si>
  <si>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</si>
  <si>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</si>
  <si>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</si>
  <si>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</si>
  <si>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</si>
  <si>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</si>
  <si>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</si>
  <si>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</si>
  <si>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</si>
  <si>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</si>
  <si>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</si>
  <si>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</si>
  <si>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</si>
  <si>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</si>
  <si>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</si>
  <si>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</si>
  <si>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</si>
  <si>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</si>
  <si>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</si>
  <si>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</si>
  <si>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</si>
  <si>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</si>
  <si>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</si>
  <si>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</si>
  <si>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</si>
  <si>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</si>
  <si>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</si>
  <si>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</si>
  <si>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</si>
  <si>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</si>
  <si>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</si>
  <si>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</si>
  <si>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</si>
  <si>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</si>
  <si>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</si>
  <si>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</si>
  <si>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</si>
  <si>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</si>
  <si>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</si>
  <si>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</si>
  <si>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</si>
  <si>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</si>
  <si>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</si>
  <si>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</si>
  <si>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</si>
  <si>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</si>
  <si>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</si>
  <si>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</si>
  <si>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</si>
  <si>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</si>
  <si>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</si>
  <si>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</si>
  <si>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</si>
  <si>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</si>
  <si>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</si>
  <si>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</si>
  <si>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</si>
  <si>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</si>
  <si>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</si>
  <si>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</si>
  <si>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</si>
  <si>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</si>
  <si>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</si>
  <si>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</si>
  <si>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</si>
  <si>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</si>
  <si>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</si>
  <si>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</si>
  <si>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</si>
  <si>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</si>
  <si>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</si>
  <si>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</si>
  <si>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</si>
  <si>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</si>
  <si>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</si>
  <si>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</si>
  <si>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</si>
  <si>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</si>
  <si>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</si>
  <si>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</si>
  <si>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</si>
  <si>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</si>
  <si>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</si>
  <si>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</si>
  <si>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</si>
  <si>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</si>
  <si>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</si>
  <si>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</si>
  <si>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</si>
  <si>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</si>
  <si>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</si>
  <si>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</si>
  <si>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</si>
  <si>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</si>
  <si>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</si>
  <si>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</si>
  <si>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</si>
  <si>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</si>
  <si>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</si>
  <si>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</si>
  <si>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</si>
  <si>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</si>
  <si>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</si>
  <si>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</si>
  <si>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</si>
  <si>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</si>
  <si>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</si>
  <si>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</si>
  <si>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</si>
  <si>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</si>
  <si>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</si>
  <si>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</si>
  <si>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</si>
  <si>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</si>
  <si>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</si>
  <si>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</si>
  <si>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</si>
  <si>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</si>
  <si>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</si>
  <si>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</si>
  <si>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</si>
  <si>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</si>
  <si>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</si>
  <si>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</si>
  <si>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</si>
  <si>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</si>
  <si>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</si>
  <si>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</si>
  <si>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</si>
  <si>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</si>
  <si>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</si>
  <si>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</si>
  <si>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</si>
  <si>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</si>
  <si>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</si>
  <si>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</si>
  <si>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</si>
  <si>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</si>
  <si>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</si>
  <si>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</si>
  <si>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</si>
  <si>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</si>
  <si>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</si>
  <si>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</si>
  <si>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</si>
  <si>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</si>
  <si>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</si>
  <si>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</si>
  <si>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</si>
  <si>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</si>
  <si>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</si>
  <si>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</si>
  <si>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</si>
  <si>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</si>
  <si>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</si>
  <si>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</si>
  <si>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</si>
  <si>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</si>
  <si>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</si>
  <si>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</si>
  <si>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</si>
  <si>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</si>
  <si>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</si>
  <si>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</si>
  <si>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</si>
  <si>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</si>
  <si>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</si>
  <si>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</si>
  <si>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</si>
  <si>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</si>
  <si>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</si>
  <si>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</si>
  <si>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</si>
  <si>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</si>
  <si>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</si>
  <si>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</si>
  <si>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</si>
  <si>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</si>
  <si>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</si>
  <si>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</si>
  <si>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</si>
  <si>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</si>
  <si>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</si>
  <si>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</si>
  <si>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</si>
  <si>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</si>
  <si>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</si>
  <si>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</si>
  <si>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</si>
  <si>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</si>
  <si>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</si>
  <si>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</si>
  <si>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</si>
  <si>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</si>
  <si>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</si>
  <si>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</si>
  <si>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</si>
  <si>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</si>
  <si>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</si>
  <si>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</si>
  <si>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</si>
  <si>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</si>
  <si>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</si>
  <si>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</si>
  <si>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</si>
  <si>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</si>
  <si>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</si>
  <si>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</si>
  <si>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</si>
  <si>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</si>
  <si>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</si>
  <si>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</si>
  <si>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</si>
  <si>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</si>
  <si>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</si>
  <si>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</si>
  <si>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</si>
  <si>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</si>
  <si>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</si>
  <si>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</si>
  <si>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</si>
  <si>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</si>
  <si>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</si>
  <si>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</si>
  <si>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</si>
  <si>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</si>
  <si>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</si>
  <si>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</si>
  <si>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</si>
  <si>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</si>
  <si>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</si>
  <si>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</si>
  <si>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</si>
  <si>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</si>
  <si>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</si>
  <si>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</si>
  <si>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</si>
  <si>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</si>
  <si>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</si>
  <si>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</si>
  <si>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</si>
  <si>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</si>
  <si>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</si>
  <si>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</si>
  <si>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</si>
  <si>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</si>
  <si>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</si>
  <si>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</si>
  <si>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</si>
  <si>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</si>
  <si>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</si>
  <si>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</si>
  <si>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</si>
  <si>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</si>
  <si>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</si>
  <si>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</si>
  <si>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</si>
  <si>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</si>
  <si>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</si>
  <si>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</si>
  <si>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</si>
  <si>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</si>
  <si>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</si>
  <si>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</si>
  <si>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</si>
  <si>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</si>
  <si>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</si>
  <si>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</si>
  <si>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</si>
  <si>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</si>
  <si>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</si>
  <si>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</si>
  <si>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</si>
  <si>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</si>
  <si>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</si>
  <si>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</si>
  <si>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</si>
  <si>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</si>
  <si>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</si>
  <si>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</si>
  <si>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</si>
  <si>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</si>
  <si>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</si>
  <si>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</si>
  <si>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</si>
  <si>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</si>
  <si>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</si>
  <si>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</si>
  <si>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</si>
  <si>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</si>
  <si>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</si>
  <si>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</si>
  <si>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</si>
  <si>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</si>
  <si>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</si>
  <si>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</si>
  <si>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</si>
  <si>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</si>
  <si>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</si>
  <si>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</si>
  <si>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</si>
  <si>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</si>
  <si>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</si>
  <si>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</si>
  <si>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</si>
  <si>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</si>
  <si>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</si>
  <si>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</si>
  <si>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</si>
  <si>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</si>
  <si>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</si>
  <si>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</si>
  <si>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</si>
  <si>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</si>
  <si>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</si>
  <si>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</si>
  <si>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</si>
  <si>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</si>
  <si>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</si>
  <si>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</si>
  <si>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</si>
  <si>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</si>
  <si>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</si>
  <si>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</si>
  <si>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</si>
  <si>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</si>
  <si>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</si>
  <si>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</si>
  <si>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</si>
  <si>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</si>
  <si>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</si>
  <si>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</si>
  <si>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</si>
  <si>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</si>
  <si>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</si>
  <si>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</si>
  <si>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</si>
  <si>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</si>
  <si>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</si>
  <si>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</si>
  <si>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</si>
  <si>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</si>
  <si>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</si>
  <si>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</si>
  <si>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</si>
  <si>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</si>
  <si>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</si>
  <si>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</si>
  <si>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</si>
  <si>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</si>
  <si>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</si>
  <si>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</si>
  <si>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</si>
  <si>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</si>
  <si>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</si>
  <si>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</si>
  <si>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</si>
  <si>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</si>
  <si>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</si>
  <si>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</si>
  <si>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</si>
  <si>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</si>
  <si>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</si>
  <si>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</si>
  <si>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</si>
  <si>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</si>
  <si>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</si>
  <si>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</si>
  <si>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</si>
  <si>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</si>
  <si>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</si>
  <si>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</si>
  <si>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</si>
  <si>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</si>
  <si>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</si>
  <si>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</si>
  <si>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</si>
  <si>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</si>
  <si>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</si>
  <si>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</si>
  <si>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</si>
  <si>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</si>
  <si>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</si>
  <si>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</si>
  <si>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</si>
  <si>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</si>
  <si>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</si>
  <si>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</si>
  <si>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</si>
  <si>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</si>
  <si>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</si>
  <si>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</si>
  <si>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</si>
  <si>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</si>
  <si>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</si>
  <si>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</si>
  <si>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</si>
  <si>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</si>
  <si>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</si>
  <si>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</si>
  <si>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</si>
  <si>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</si>
  <si>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</si>
  <si>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</si>
  <si>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</si>
  <si>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</si>
  <si>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</si>
  <si>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</si>
  <si>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</si>
  <si>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</si>
  <si>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</si>
  <si>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</si>
  <si>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</si>
  <si>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</si>
  <si>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</si>
  <si>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</si>
  <si>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</si>
  <si>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</si>
  <si>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</si>
  <si>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</si>
  <si>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</si>
  <si>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</si>
  <si>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</si>
  <si>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</si>
  <si>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</si>
  <si>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</si>
  <si>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</si>
  <si>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</si>
  <si>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</si>
  <si>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</si>
  <si>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</si>
  <si>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</si>
  <si>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</si>
  <si>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</si>
  <si>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</si>
  <si>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</si>
  <si>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</si>
  <si>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</si>
  <si>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</si>
  <si>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</si>
  <si>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</si>
  <si>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</si>
  <si>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</si>
  <si>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</si>
  <si>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</si>
  <si>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</si>
  <si>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</si>
  <si>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</si>
  <si>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</si>
  <si>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</si>
  <si>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</si>
  <si>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</si>
  <si>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</si>
  <si>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</si>
  <si>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</si>
  <si>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</si>
  <si>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</si>
  <si>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</si>
  <si>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</si>
  <si>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</si>
  <si>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</si>
  <si>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</si>
  <si>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</si>
  <si>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</si>
  <si>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</si>
  <si>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</si>
  <si>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</si>
  <si>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</si>
  <si>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</si>
  <si>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</si>
  <si>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</si>
  <si>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</si>
  <si>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</si>
  <si>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</si>
  <si>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</si>
  <si>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</si>
  <si>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</si>
  <si>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</si>
  <si>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</si>
  <si>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</si>
  <si>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</si>
  <si>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</si>
  <si>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</si>
  <si>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</si>
  <si>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</si>
  <si>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</si>
  <si>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</si>
  <si>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</si>
  <si>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</si>
  <si>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</si>
  <si>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</si>
  <si>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</si>
  <si>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</si>
  <si>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</si>
  <si>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</si>
  <si>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</si>
  <si>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</si>
  <si>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</si>
  <si>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</si>
  <si>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</si>
  <si>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</si>
  <si>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</si>
  <si>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</si>
  <si>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</si>
  <si>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</si>
  <si>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</si>
  <si>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</si>
  <si>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</si>
  <si>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</si>
  <si>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</si>
  <si>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</si>
  <si>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</si>
  <si>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</si>
  <si>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</si>
  <si>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</si>
  <si>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</si>
  <si>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</si>
  <si>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</si>
  <si>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</si>
  <si>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</si>
  <si>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</si>
  <si>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</si>
  <si>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</si>
  <si>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</si>
  <si>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</si>
  <si>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</si>
  <si>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</si>
  <si>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</si>
  <si>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</si>
  <si>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</si>
  <si>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</si>
  <si>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</si>
  <si>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</si>
  <si>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</si>
  <si>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</si>
  <si>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</si>
  <si>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</si>
  <si>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</si>
  <si>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</si>
  <si>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</si>
  <si>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</si>
  <si>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</si>
  <si>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</si>
  <si>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</si>
  <si>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</si>
  <si>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</si>
  <si>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</si>
  <si>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</si>
  <si>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</si>
  <si>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</si>
  <si>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</si>
  <si>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</si>
  <si>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</si>
  <si>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</si>
  <si>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</si>
  <si>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</si>
  <si>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</si>
  <si>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</si>
  <si>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</si>
  <si>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</si>
  <si>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</si>
  <si>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</si>
  <si>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</si>
  <si>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</si>
  <si>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</si>
  <si>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</si>
  <si>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</si>
  <si>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</si>
  <si>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</si>
  <si>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</si>
  <si>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</si>
  <si>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</si>
  <si>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</si>
  <si>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</si>
  <si>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</si>
  <si>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</si>
  <si>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</si>
  <si>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</si>
  <si>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</si>
  <si>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</si>
  <si>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</si>
  <si>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</si>
  <si>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</si>
  <si>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</si>
  <si>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</si>
  <si>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</si>
  <si>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</si>
  <si>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</si>
  <si>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</si>
  <si>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</si>
  <si>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</si>
  <si>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</si>
  <si>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</si>
  <si>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</si>
  <si>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</si>
  <si>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</si>
  <si>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</si>
  <si>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</si>
  <si>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</si>
  <si>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</si>
  <si>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</si>
  <si>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</si>
  <si>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</si>
  <si>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</si>
  <si>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</si>
  <si>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</si>
  <si>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</si>
  <si>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</si>
  <si>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</si>
  <si>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</si>
  <si>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</si>
  <si>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</si>
  <si>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</si>
  <si>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</si>
  <si>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</si>
  <si>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</si>
  <si>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</si>
  <si>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</si>
  <si>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</si>
  <si>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</si>
  <si>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</si>
  <si>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</si>
  <si>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</si>
  <si>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</si>
  <si>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</si>
  <si>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</si>
  <si>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</si>
  <si>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</si>
  <si>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</si>
  <si>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</si>
  <si>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</si>
  <si>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</si>
  <si>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</si>
  <si>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</si>
  <si>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</si>
  <si>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</si>
  <si>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</si>
  <si>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</si>
  <si>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</si>
  <si>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</si>
  <si>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</si>
  <si>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</si>
  <si>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</si>
  <si>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</si>
  <si>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</si>
  <si>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</si>
  <si>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</si>
  <si>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</si>
  <si>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</si>
  <si>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</si>
  <si>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</si>
  <si>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</si>
  <si>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</si>
  <si>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</si>
  <si>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</si>
  <si>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</si>
  <si>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</si>
  <si>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</si>
  <si>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</si>
  <si>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</si>
  <si>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</si>
  <si>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</si>
  <si>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</si>
  <si>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</si>
  <si>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</si>
  <si>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</si>
  <si>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</si>
  <si>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</si>
  <si>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</si>
  <si>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</si>
  <si>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</si>
  <si>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</si>
  <si>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</si>
  <si>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</si>
  <si>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</si>
  <si>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</si>
  <si>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</si>
  <si>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</si>
  <si>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</si>
  <si>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</si>
  <si>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</si>
  <si>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</si>
  <si>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</si>
  <si>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</si>
  <si>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</si>
  <si>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</si>
  <si>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</si>
  <si>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</si>
  <si>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</si>
  <si>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</si>
  <si>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</si>
  <si>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</si>
  <si>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</si>
  <si>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</si>
  <si>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</si>
  <si>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</si>
  <si>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</si>
  <si>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</si>
  <si>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</si>
  <si>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</si>
  <si>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</si>
  <si>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</si>
  <si>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</si>
  <si>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</si>
  <si>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</si>
  <si>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</si>
  <si>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</si>
  <si>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</si>
  <si>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</si>
  <si>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</si>
  <si>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</si>
  <si>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</si>
  <si>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</si>
  <si>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</si>
  <si>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</si>
  <si>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</si>
  <si>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</si>
  <si>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</si>
  <si>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</si>
  <si>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</si>
  <si>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</si>
  <si>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</si>
  <si>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</si>
  <si>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</si>
  <si>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</si>
  <si>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</si>
  <si>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</si>
  <si>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</si>
  <si>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</si>
  <si>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</si>
  <si>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</si>
  <si>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</si>
  <si>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</si>
  <si>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</si>
  <si>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</si>
  <si>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</si>
  <si>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</si>
  <si>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</si>
  <si>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</si>
  <si>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</si>
  <si>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</si>
  <si>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</si>
  <si>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</si>
  <si>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</si>
  <si>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</si>
  <si>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</si>
  <si>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</si>
  <si>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</si>
  <si>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</si>
  <si>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</si>
  <si>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</si>
  <si>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</si>
  <si>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</si>
  <si>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</si>
  <si>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</si>
  <si>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</si>
  <si>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</si>
  <si>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</si>
  <si>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</si>
  <si>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</si>
  <si>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</si>
  <si>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</si>
  <si>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</si>
  <si>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</si>
  <si>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</si>
  <si>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</si>
  <si>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</si>
  <si>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</si>
  <si>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</si>
  <si>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</si>
  <si>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</si>
  <si>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</si>
  <si>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</si>
  <si>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</si>
  <si>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</si>
  <si>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</si>
  <si>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</si>
  <si>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</si>
  <si>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</si>
  <si>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</si>
  <si>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</si>
  <si>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</si>
  <si>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</si>
  <si>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</si>
  <si>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</si>
  <si>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</si>
  <si>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</si>
  <si>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</si>
  <si>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</si>
  <si>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</si>
  <si>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</si>
  <si>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</si>
  <si>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</si>
  <si>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</si>
  <si>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</si>
  <si>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</si>
  <si>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</si>
  <si>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</si>
  <si>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</si>
  <si>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</si>
  <si>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</si>
  <si>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</si>
  <si>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</si>
  <si>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</si>
  <si>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</si>
  <si>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</si>
  <si>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</si>
  <si>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</si>
  <si>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</si>
  <si>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</si>
  <si>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</si>
  <si>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</si>
  <si>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</si>
  <si>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</si>
  <si>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</si>
  <si>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</si>
  <si>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</si>
  <si>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</si>
  <si>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</si>
  <si>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</si>
  <si>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</si>
  <si>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</si>
  <si>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</si>
  <si>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</si>
  <si>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</si>
  <si>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</si>
  <si>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</si>
  <si>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</si>
  <si>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</si>
  <si>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</si>
  <si>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</si>
  <si>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</si>
  <si>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Настенный пеленальный стол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</si>
  <si>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</si>
  <si>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</si>
  <si>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</si>
  <si>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</si>
  <si>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</si>
  <si>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</si>
  <si>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</si>
  <si>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</si>
  <si>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</si>
  <si>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</si>
  <si>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</si>
  <si>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</si>
  <si>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</si>
  <si>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</si>
  <si>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</si>
  <si>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</si>
  <si>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</si>
  <si>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</si>
  <si>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</si>
  <si>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</si>
  <si>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</si>
  <si>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</si>
  <si>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</si>
  <si>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</si>
  <si>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</si>
  <si>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</si>
  <si>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</si>
  <si>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</si>
  <si>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</si>
  <si>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</si>
  <si>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</si>
  <si>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</si>
  <si>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</si>
  <si>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</si>
  <si>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</si>
  <si>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</si>
  <si>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</si>
  <si>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</si>
  <si>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</si>
  <si>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</si>
  <si>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</si>
  <si>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</si>
  <si>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</si>
  <si>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</si>
  <si>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</si>
  <si>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</si>
  <si>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</si>
  <si>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</si>
  <si>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</si>
  <si>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</si>
  <si>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</si>
  <si>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</si>
  <si>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</si>
  <si>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</si>
  <si>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</si>
  <si>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</si>
  <si>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СЗ 337 от 03.10.2019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</si>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</sst>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18"/>
  <sheetViews>
    <sheetView tabSelected="1" zoomScale="84" zoomScaleNormal="84" zoomScaleSheetLayoutView="55" workbookViewId="0">
      <selection activeCell="H580" sqref="H580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21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74" t="s">
        <v>293</v>
      </c>
      <c r="C4" s="275"/>
      <c r="D4" s="276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860</v>
      </c>
      <c r="C95" s="70" t="s">
        <v>861</v>
      </c>
      <c r="D95" s="110" t="s">
        <v>862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910</v>
      </c>
      <c r="L95" s="35" t="s">
        <v>931</v>
      </c>
      <c r="M95" s="138"/>
    </row>
    <row r="96" spans="1:13" s="137" customFormat="1" ht="33" hidden="1" customHeight="1" x14ac:dyDescent="0.25">
      <c r="A96" s="136">
        <v>91</v>
      </c>
      <c r="B96" s="142" t="s">
        <v>904</v>
      </c>
      <c r="C96" s="265" t="s">
        <v>905</v>
      </c>
      <c r="D96" s="162" t="s">
        <v>906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897</v>
      </c>
      <c r="L96" s="136" t="s">
        <v>992</v>
      </c>
      <c r="M96" s="138"/>
    </row>
    <row r="97" spans="1:13" s="137" customFormat="1" ht="33" hidden="1" customHeight="1" x14ac:dyDescent="0.25">
      <c r="A97" s="136">
        <v>92</v>
      </c>
      <c r="B97" s="142" t="s">
        <v>940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897</v>
      </c>
      <c r="L97" s="35" t="s">
        <v>959</v>
      </c>
      <c r="M97" s="138"/>
    </row>
    <row r="98" spans="1:13" s="137" customFormat="1" ht="33" hidden="1" customHeight="1" x14ac:dyDescent="0.25">
      <c r="A98" s="136">
        <v>93</v>
      </c>
      <c r="B98" s="142" t="s">
        <v>941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897</v>
      </c>
      <c r="L98" s="35" t="s">
        <v>959</v>
      </c>
      <c r="M98" s="138"/>
    </row>
    <row r="99" spans="1:13" s="137" customFormat="1" ht="33" hidden="1" customHeight="1" x14ac:dyDescent="0.25">
      <c r="A99" s="136">
        <v>94</v>
      </c>
      <c r="B99" s="142" t="s">
        <v>942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897</v>
      </c>
      <c r="L99" s="35" t="s">
        <v>959</v>
      </c>
      <c r="M99" s="138"/>
    </row>
    <row r="100" spans="1:13" s="137" customFormat="1" ht="33" hidden="1" customHeight="1" x14ac:dyDescent="0.25">
      <c r="A100" s="136">
        <v>95</v>
      </c>
      <c r="B100" s="142" t="s">
        <v>943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897</v>
      </c>
      <c r="L100" s="35" t="s">
        <v>959</v>
      </c>
      <c r="M100" s="138"/>
    </row>
    <row r="101" spans="1:13" s="137" customFormat="1" ht="33" hidden="1" customHeight="1" x14ac:dyDescent="0.25">
      <c r="A101" s="136">
        <v>96</v>
      </c>
      <c r="B101" s="142" t="s">
        <v>944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897</v>
      </c>
      <c r="L101" s="35" t="s">
        <v>959</v>
      </c>
      <c r="M101" s="138"/>
    </row>
    <row r="102" spans="1:13" s="137" customFormat="1" ht="33" hidden="1" customHeight="1" x14ac:dyDescent="0.25">
      <c r="A102" s="136">
        <v>97</v>
      </c>
      <c r="B102" s="142" t="s">
        <v>945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897</v>
      </c>
      <c r="L102" s="35" t="s">
        <v>959</v>
      </c>
      <c r="M102" s="138"/>
    </row>
    <row r="103" spans="1:13" s="137" customFormat="1" ht="33" hidden="1" customHeight="1" x14ac:dyDescent="0.25">
      <c r="A103" s="136">
        <v>98</v>
      </c>
      <c r="B103" s="142" t="s">
        <v>946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897</v>
      </c>
      <c r="L103" s="35" t="s">
        <v>959</v>
      </c>
      <c r="M103" s="138"/>
    </row>
    <row r="104" spans="1:13" s="137" customFormat="1" ht="33" hidden="1" customHeight="1" x14ac:dyDescent="0.25">
      <c r="A104" s="136">
        <v>99</v>
      </c>
      <c r="B104" s="142" t="s">
        <v>947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897</v>
      </c>
      <c r="L104" s="35" t="s">
        <v>959</v>
      </c>
      <c r="M104" s="138"/>
    </row>
    <row r="105" spans="1:13" s="137" customFormat="1" ht="33" hidden="1" customHeight="1" x14ac:dyDescent="0.25">
      <c r="A105" s="136">
        <v>100</v>
      </c>
      <c r="B105" s="142" t="s">
        <v>948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897</v>
      </c>
      <c r="L105" s="35" t="s">
        <v>959</v>
      </c>
      <c r="M105" s="138"/>
    </row>
    <row r="106" spans="1:13" s="137" customFormat="1" ht="33" hidden="1" customHeight="1" x14ac:dyDescent="0.25">
      <c r="A106" s="136">
        <v>101</v>
      </c>
      <c r="B106" s="142" t="s">
        <v>949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897</v>
      </c>
      <c r="L106" s="35" t="s">
        <v>959</v>
      </c>
      <c r="M106" s="138"/>
    </row>
    <row r="107" spans="1:13" s="137" customFormat="1" ht="33" hidden="1" customHeight="1" x14ac:dyDescent="0.25">
      <c r="A107" s="136">
        <v>102</v>
      </c>
      <c r="B107" s="142" t="s">
        <v>950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897</v>
      </c>
      <c r="L107" s="35" t="s">
        <v>959</v>
      </c>
      <c r="M107" s="138"/>
    </row>
    <row r="108" spans="1:13" s="137" customFormat="1" ht="33" hidden="1" customHeight="1" x14ac:dyDescent="0.25">
      <c r="A108" s="136">
        <v>103</v>
      </c>
      <c r="B108" s="142" t="s">
        <v>951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897</v>
      </c>
      <c r="L108" s="35" t="s">
        <v>959</v>
      </c>
      <c r="M108" s="138"/>
    </row>
    <row r="109" spans="1:13" s="137" customFormat="1" ht="33" hidden="1" customHeight="1" x14ac:dyDescent="0.25">
      <c r="A109" s="136">
        <v>104</v>
      </c>
      <c r="B109" s="142" t="s">
        <v>952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897</v>
      </c>
      <c r="L109" s="35" t="s">
        <v>959</v>
      </c>
      <c r="M109" s="138"/>
    </row>
    <row r="110" spans="1:13" s="137" customFormat="1" ht="33" hidden="1" customHeight="1" x14ac:dyDescent="0.25">
      <c r="A110" s="136">
        <v>105</v>
      </c>
      <c r="B110" s="142" t="s">
        <v>953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897</v>
      </c>
      <c r="L110" s="35" t="s">
        <v>959</v>
      </c>
      <c r="M110" s="138"/>
    </row>
    <row r="111" spans="1:13" s="137" customFormat="1" ht="33" hidden="1" customHeight="1" x14ac:dyDescent="0.25">
      <c r="A111" s="136">
        <v>106</v>
      </c>
      <c r="B111" s="142" t="s">
        <v>954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897</v>
      </c>
      <c r="L111" s="35" t="s">
        <v>959</v>
      </c>
      <c r="M111" s="138"/>
    </row>
    <row r="112" spans="1:13" s="137" customFormat="1" ht="33" hidden="1" customHeight="1" x14ac:dyDescent="0.25">
      <c r="A112" s="136">
        <v>107</v>
      </c>
      <c r="B112" s="142" t="s">
        <v>955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897</v>
      </c>
      <c r="L112" s="35" t="s">
        <v>959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897</v>
      </c>
      <c r="L113" s="35" t="s">
        <v>959</v>
      </c>
      <c r="M113" s="138"/>
    </row>
    <row r="114" spans="1:18" s="137" customFormat="1" ht="33" hidden="1" customHeight="1" x14ac:dyDescent="0.25">
      <c r="A114" s="136">
        <v>109</v>
      </c>
      <c r="B114" s="142" t="s">
        <v>956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897</v>
      </c>
      <c r="L114" s="35" t="s">
        <v>959</v>
      </c>
      <c r="M114" s="138"/>
    </row>
    <row r="115" spans="1:18" s="137" customFormat="1" ht="33" hidden="1" customHeight="1" x14ac:dyDescent="0.25">
      <c r="A115" s="136">
        <v>110</v>
      </c>
      <c r="B115" s="142" t="s">
        <v>957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897</v>
      </c>
      <c r="L115" s="35" t="s">
        <v>959</v>
      </c>
      <c r="M115" s="138"/>
    </row>
    <row r="116" spans="1:18" s="137" customFormat="1" ht="33" hidden="1" customHeight="1" x14ac:dyDescent="0.25">
      <c r="A116" s="136">
        <v>111</v>
      </c>
      <c r="B116" s="142" t="s">
        <v>958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897</v>
      </c>
      <c r="L116" s="35" t="s">
        <v>959</v>
      </c>
      <c r="M116" s="138"/>
    </row>
    <row r="117" spans="1:18" s="137" customFormat="1" ht="33" hidden="1" customHeight="1" x14ac:dyDescent="0.25">
      <c r="A117" s="136">
        <v>112</v>
      </c>
      <c r="B117" s="181" t="s">
        <v>978</v>
      </c>
      <c r="C117" s="70" t="s">
        <v>989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987</v>
      </c>
      <c r="M117" s="138"/>
    </row>
    <row r="118" spans="1:18" s="137" customFormat="1" ht="33" hidden="1" customHeight="1" x14ac:dyDescent="0.2">
      <c r="A118" s="136">
        <v>113</v>
      </c>
      <c r="B118" s="273" t="s">
        <v>979</v>
      </c>
      <c r="C118" s="70" t="s">
        <v>989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987</v>
      </c>
      <c r="M118" s="138"/>
    </row>
    <row r="119" spans="1:18" s="137" customFormat="1" ht="33" hidden="1" customHeight="1" x14ac:dyDescent="0.25">
      <c r="A119" s="136">
        <v>114</v>
      </c>
      <c r="B119" s="181" t="s">
        <v>980</v>
      </c>
      <c r="C119" s="70" t="s">
        <v>989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987</v>
      </c>
      <c r="M119" s="138"/>
    </row>
    <row r="120" spans="1:18" s="137" customFormat="1" ht="33" hidden="1" customHeight="1" x14ac:dyDescent="0.25">
      <c r="A120" s="136">
        <v>115</v>
      </c>
      <c r="B120" s="181" t="s">
        <v>981</v>
      </c>
      <c r="C120" s="70" t="s">
        <v>989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987</v>
      </c>
      <c r="M120" s="138"/>
    </row>
    <row r="121" spans="1:18" s="137" customFormat="1" ht="33" hidden="1" customHeight="1" x14ac:dyDescent="0.25">
      <c r="A121" s="136">
        <v>116</v>
      </c>
      <c r="B121" s="181" t="s">
        <v>982</v>
      </c>
      <c r="C121" s="70" t="s">
        <v>989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987</v>
      </c>
      <c r="M121" s="138"/>
    </row>
    <row r="122" spans="1:18" s="137" customFormat="1" ht="33" hidden="1" customHeight="1" x14ac:dyDescent="0.25">
      <c r="A122" s="136">
        <v>117</v>
      </c>
      <c r="B122" s="181" t="s">
        <v>983</v>
      </c>
      <c r="C122" s="70" t="s">
        <v>989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987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989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987</v>
      </c>
      <c r="M123" s="138"/>
    </row>
    <row r="124" spans="1:18" s="137" customFormat="1" ht="33" hidden="1" customHeight="1" x14ac:dyDescent="0.25">
      <c r="A124" s="136">
        <v>119</v>
      </c>
      <c r="B124" s="181" t="s">
        <v>984</v>
      </c>
      <c r="C124" s="70" t="s">
        <v>989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987</v>
      </c>
      <c r="M124" s="138"/>
    </row>
    <row r="125" spans="1:18" s="137" customFormat="1" ht="33" hidden="1" customHeight="1" x14ac:dyDescent="0.25">
      <c r="A125" s="136">
        <v>120</v>
      </c>
      <c r="B125" s="181" t="s">
        <v>985</v>
      </c>
      <c r="C125" s="70" t="s">
        <v>989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987</v>
      </c>
      <c r="M125" s="138"/>
    </row>
    <row r="126" spans="1:18" s="137" customFormat="1" ht="33" hidden="1" customHeight="1" x14ac:dyDescent="0.25">
      <c r="A126" s="136">
        <v>121</v>
      </c>
      <c r="B126" s="181" t="s">
        <v>986</v>
      </c>
      <c r="C126" s="70" t="s">
        <v>989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987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907</v>
      </c>
      <c r="C137" s="70" t="s">
        <v>908</v>
      </c>
      <c r="D137" s="155" t="s">
        <v>909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910</v>
      </c>
      <c r="L137" s="136" t="s">
        <v>992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965</v>
      </c>
      <c r="C138" s="70" t="s">
        <v>964</v>
      </c>
      <c r="D138" s="155" t="s">
        <v>909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910</v>
      </c>
      <c r="L138" s="136" t="s">
        <v>966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990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910</v>
      </c>
      <c r="L139" s="136" t="s">
        <v>991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$I$506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$I$506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889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890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974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910</v>
      </c>
      <c r="L175" s="149" t="s">
        <v>977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976</v>
      </c>
      <c r="C176" s="143" t="s">
        <v>975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910</v>
      </c>
      <c r="L176" s="149" t="s">
        <v>977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922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897</v>
      </c>
      <c r="L177" s="149" t="s">
        <v>923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932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897</v>
      </c>
      <c r="L178" s="149" t="s">
        <v>936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>$I$506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>$I$506</f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>$I$506</f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>$I$506</f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>$I$506</f>
        <v>ЧУ "USM"</v>
      </c>
      <c r="J187" s="134" t="str">
        <f t="shared" ref="J187:L188" si="25">J186</f>
        <v>УТО</v>
      </c>
      <c r="K187" s="135" t="str">
        <f t="shared" si="25"/>
        <v>январь 2019г.</v>
      </c>
      <c r="L187" s="35" t="str">
        <f t="shared" si="25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>$I$506</f>
        <v>ЧУ "USM"</v>
      </c>
      <c r="J188" s="134" t="str">
        <f t="shared" si="25"/>
        <v>УТО</v>
      </c>
      <c r="K188" s="135" t="str">
        <f t="shared" si="25"/>
        <v>январь 2019г.</v>
      </c>
      <c r="L188" s="35" t="str">
        <f t="shared" si="25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>$I$506</f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>$I$506</f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6">E191*G191</f>
        <v>187500</v>
      </c>
      <c r="I191" s="146" t="str">
        <f>$I$506</f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6"/>
        <v>242400</v>
      </c>
      <c r="I192" s="146" t="str">
        <f>$I$506</f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6"/>
        <v>1531250</v>
      </c>
      <c r="I193" s="146" t="str">
        <f>$I$506</f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6"/>
        <v>234325</v>
      </c>
      <c r="I194" s="146" t="str">
        <f>$I$506</f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6"/>
        <v>390600</v>
      </c>
      <c r="I195" s="146" t="str">
        <f>$I$506</f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6"/>
        <v>34496000</v>
      </c>
      <c r="I196" s="146" t="str">
        <f>$I$506</f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>$I$506</f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>$I$506</f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>$I$506</f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>$I$506</f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>$I$506</f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>$I$506</f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>$I$506</f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>$I$506</f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>$I$506</f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>$I$506</f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>$I$506</f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>$I$506</f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>$I$506</f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>$I$506</f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>$I$506</f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>$I$506</f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>$I$506</f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>$I$506</f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>$I$506</f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>$I$506</f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>$I$506</f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>$I$506</f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>$I$506</f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>$I$506</f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>$I$506</f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>$I$506</f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>$I$506</f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>$I$506</f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>$I$504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>$I$504</f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>$I$504</f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>$I$504</f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>$I$504</f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>$I$504</f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>$I$504</f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>$I$504</f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>$I$504</f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>$I$504</f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>$I$504</f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>$I$504</f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>$I$506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>$I$506</f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>$I$506</f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>$I$506</f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>$I$506</f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>$I$506</f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>$I$506</f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>$I$506</f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>$I$506</f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>$I$506</f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>$I$506</f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>$I$506</f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>$I$506</f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>$I$506</f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>$I$506</f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>$I$506</f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>$I$506</f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>$I$506</f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>$I$506</f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>$I$506</f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>$I$506</f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>$I$506</f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>$I$506</f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>$I$506</f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>$I$506</f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>$I$506</f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>$I$506</f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>$I$506</f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>$I$506</f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>$I$506</f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>$I$506</f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>$I$506</f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>$I$506</f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>$I$506</f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>$I$506</f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>$I$506</f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>$I$506</f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>$I$506</f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>$I$506</f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>$I$506</f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>$I$506</f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>$I$506</f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>$I$506</f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>$I$506</f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>$I$506</f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>$I$506</f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>$I$506</f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>$I$506</f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>$I$506</f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>$I$506</f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>$I$506</f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>$I$506</f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>$I$506</f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>$I$506</f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27">E291*G291</f>
        <v>1004464.3</v>
      </c>
      <c r="I291" s="146" t="str">
        <f>$I$506</f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27"/>
        <v>502232.16</v>
      </c>
      <c r="I292" s="146" t="str">
        <f>$I$506</f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28">E293*G293</f>
        <v>126855</v>
      </c>
      <c r="I293" s="146" t="str">
        <f>$I$506</f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28"/>
        <v>16914</v>
      </c>
      <c r="I294" s="146" t="str">
        <f>$I$506</f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>$I$506</f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>$I$506</f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>$I$506</f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>$I$506</f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>$I$506</f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>$I$506</f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>$I$506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>$I$506</f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>$I$506</f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>$I$506</f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>$I$506</f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>$I$506</f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>$I$506</f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>$I$506</f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36" t="s">
        <v>418</v>
      </c>
      <c r="C309" s="36" t="s">
        <v>141</v>
      </c>
      <c r="D309" s="224" t="s">
        <v>150</v>
      </c>
      <c r="E309" s="208">
        <v>108</v>
      </c>
      <c r="F309" s="196" t="s">
        <v>80</v>
      </c>
      <c r="G309" s="226">
        <v>30460.11</v>
      </c>
      <c r="H309" s="226">
        <v>3289691.88</v>
      </c>
      <c r="I309" s="146" t="str">
        <f>$I$506</f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>$I$506</f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>$I$506</f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>$I$506</f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>$I$506</f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>$I$506</f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>$I$506</f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>$I$506</f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>$I$506</f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>$I$506</f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>$I$506</f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>$I$506</f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>$I$506</f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>$I$506</f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>$I$506</f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>$I$506</f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>$I$506</f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>$I$506</f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>$I$506</f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>$I$506</f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>$I$506</f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>$I$506</f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>$I$506</f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>$I$506</f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>$I$506</f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>$I$506</f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29">E335*G335</f>
        <v>3529973.04</v>
      </c>
      <c r="I335" s="146" t="str">
        <f>$I$506</f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>$I$506</f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>$I$506</f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>$I$506</f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>$I$506</f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>$I$506</f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>$I$506</f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>$I$506</f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>$I$506</f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>$I$506</f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>$I$506</f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>$I$506</f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>$I$506</f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>$I$506</f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>$I$506</f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>$I$506</f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>$I$506</f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>$I$506</f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>$I$506</f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>$I$506</f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>$I$506</f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>$I$506</f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>$I$506</f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>$I$506</f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>$I$506</f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0">E360*G360</f>
        <v>384000</v>
      </c>
      <c r="I360" s="146" t="str">
        <f>$I$506</f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0"/>
        <v>687250</v>
      </c>
      <c r="I361" s="146" t="str">
        <f>$I$506</f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0"/>
        <v>377398</v>
      </c>
      <c r="I362" s="146" t="str">
        <f>$I$506</f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0"/>
        <v>3058560</v>
      </c>
      <c r="I363" s="146" t="str">
        <f>$I$506</f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0"/>
        <v>562499.98</v>
      </c>
      <c r="I364" s="146" t="str">
        <f>$I$506</f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0"/>
        <v>123214</v>
      </c>
      <c r="I365" s="146" t="str">
        <f>$I$506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0"/>
        <v>303571.03999999998</v>
      </c>
      <c r="I366" s="146" t="str">
        <f>$I$506</f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0"/>
        <v>80357</v>
      </c>
      <c r="I367" s="146" t="str">
        <f>$I$506</f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0"/>
        <v>183472.95</v>
      </c>
      <c r="I368" s="146" t="str">
        <f>$I$506</f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0"/>
        <v>994000</v>
      </c>
      <c r="I369" s="146" t="str">
        <f>$I$506</f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0"/>
        <v>115000</v>
      </c>
      <c r="I370" s="146" t="str">
        <f>$I$506</f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0"/>
        <v>238500</v>
      </c>
      <c r="I371" s="146" t="str">
        <f>$I$506</f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0"/>
        <v>152464.5</v>
      </c>
      <c r="I372" s="146" t="str">
        <f>$I$506</f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0"/>
        <v>625249</v>
      </c>
      <c r="I373" s="146" t="str">
        <f>$I$506</f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0"/>
        <v>170870</v>
      </c>
      <c r="I374" s="146" t="str">
        <f>$I$506</f>
        <v>ЧУ "USM"</v>
      </c>
      <c r="J374" s="223" t="s">
        <v>735</v>
      </c>
      <c r="K374" s="135" t="s">
        <v>960</v>
      </c>
      <c r="L374" s="35" t="s">
        <v>961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0"/>
        <v>184457.13999999998</v>
      </c>
      <c r="I375" s="146" t="str">
        <f>$I$506</f>
        <v>ЧУ "USM"</v>
      </c>
      <c r="J375" s="223" t="s">
        <v>735</v>
      </c>
      <c r="K375" s="135" t="s">
        <v>960</v>
      </c>
      <c r="L375" s="35" t="s">
        <v>961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0"/>
        <v>103266.00000000001</v>
      </c>
      <c r="I376" s="146" t="str">
        <f>$I$506</f>
        <v>ЧУ "USM"</v>
      </c>
      <c r="J376" s="223" t="s">
        <v>735</v>
      </c>
      <c r="K376" s="135" t="s">
        <v>960</v>
      </c>
      <c r="L376" s="35" t="s">
        <v>961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0"/>
        <v>253625.5</v>
      </c>
      <c r="I377" s="146" t="str">
        <f>$I$506</f>
        <v>ЧУ "USM"</v>
      </c>
      <c r="J377" s="223" t="s">
        <v>735</v>
      </c>
      <c r="K377" s="135" t="s">
        <v>960</v>
      </c>
      <c r="L377" s="35" t="s">
        <v>961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0"/>
        <v>776653.92</v>
      </c>
      <c r="I378" s="146" t="str">
        <f>$I$506</f>
        <v>ЧУ "USM"</v>
      </c>
      <c r="J378" s="223" t="s">
        <v>735</v>
      </c>
      <c r="K378" s="135" t="s">
        <v>960</v>
      </c>
      <c r="L378" s="35" t="s">
        <v>961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0"/>
        <v>276868</v>
      </c>
      <c r="I379" s="146" t="str">
        <f>$I$506</f>
        <v>ЧУ "USM"</v>
      </c>
      <c r="J379" s="223" t="s">
        <v>735</v>
      </c>
      <c r="K379" s="135" t="s">
        <v>960</v>
      </c>
      <c r="L379" s="35" t="s">
        <v>961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0"/>
        <v>712814</v>
      </c>
      <c r="I380" s="146" t="str">
        <f>$I$506</f>
        <v>ЧУ "USM"</v>
      </c>
      <c r="J380" s="223" t="s">
        <v>735</v>
      </c>
      <c r="K380" s="135" t="s">
        <v>960</v>
      </c>
      <c r="L380" s="35" t="s">
        <v>961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0"/>
        <v>47170.06</v>
      </c>
      <c r="I381" s="146" t="str">
        <f>$I$506</f>
        <v>ЧУ "USM"</v>
      </c>
      <c r="J381" s="223" t="s">
        <v>735</v>
      </c>
      <c r="K381" s="135" t="s">
        <v>960</v>
      </c>
      <c r="L381" s="35" t="s">
        <v>961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0"/>
        <v>207400</v>
      </c>
      <c r="I382" s="242" t="str">
        <f>$I$506</f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0"/>
        <v>263551.97969000001</v>
      </c>
      <c r="I383" s="242" t="str">
        <f>$I$506</f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0"/>
        <v>396547</v>
      </c>
      <c r="I384" s="242" t="str">
        <f>$I$506</f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560</v>
      </c>
      <c r="F385" s="244" t="s">
        <v>36</v>
      </c>
      <c r="G385" s="240">
        <v>1250</v>
      </c>
      <c r="H385" s="240">
        <f t="shared" si="30"/>
        <v>700000</v>
      </c>
      <c r="I385" s="242" t="str">
        <f>$I$506</f>
        <v>ЧУ "USM"</v>
      </c>
      <c r="J385" s="245" t="s">
        <v>81</v>
      </c>
      <c r="K385" s="246" t="s">
        <v>513</v>
      </c>
      <c r="L385" s="247" t="s">
        <v>653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0"/>
        <v>205714.32</v>
      </c>
      <c r="I386" s="242" t="str">
        <f>$I$506</f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0"/>
        <v>12142.88</v>
      </c>
      <c r="I387" s="242" t="str">
        <f>$I$506</f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0"/>
        <v>3750</v>
      </c>
      <c r="I388" s="242" t="str">
        <f>$I$506</f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0"/>
        <v>10892.86</v>
      </c>
      <c r="I389" s="242" t="str">
        <f>$I$506</f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0"/>
        <v>37500</v>
      </c>
      <c r="I390" s="242" t="str">
        <f>$I$506</f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0"/>
        <v>19285.71</v>
      </c>
      <c r="I391" s="242" t="str">
        <f>$I$506</f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0"/>
        <v>32142.86</v>
      </c>
      <c r="I392" s="242" t="str">
        <f>$I$506</f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0"/>
        <v>1226250</v>
      </c>
      <c r="I393" s="242" t="str">
        <f>$I$506</f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0"/>
        <v>5831200</v>
      </c>
      <c r="I394" s="242" t="str">
        <f>$I$506</f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0"/>
        <v>1124314</v>
      </c>
      <c r="I395" s="242" t="str">
        <f>$I$506</f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0"/>
        <v>472662</v>
      </c>
      <c r="I396" s="242" t="str">
        <f>$I$506</f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0"/>
        <v>87000</v>
      </c>
      <c r="I397" s="242" t="str">
        <f>$I$506</f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0"/>
        <v>1284168</v>
      </c>
      <c r="I398" s="242" t="str">
        <f>$I$506</f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0"/>
        <v>7589994.7199999997</v>
      </c>
      <c r="I399" s="242" t="str">
        <f>$I$506</f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0"/>
        <v>230400</v>
      </c>
      <c r="I400" s="242" t="str">
        <f>$I$506</f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0"/>
        <v>0</v>
      </c>
      <c r="I401" s="242" t="str">
        <f>$I$506</f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0"/>
        <v>0</v>
      </c>
      <c r="I402" s="242" t="str">
        <f>$I$506</f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0"/>
        <v>0</v>
      </c>
      <c r="I403" s="242" t="str">
        <f>$I$506</f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0"/>
        <v>0</v>
      </c>
      <c r="I404" s="242" t="str">
        <f>$I$506</f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0"/>
        <v>1433500</v>
      </c>
      <c r="I405" s="242" t="str">
        <f>$I$506</f>
        <v>ЧУ "USM"</v>
      </c>
      <c r="J405" s="245" t="s">
        <v>735</v>
      </c>
      <c r="K405" s="246" t="s">
        <v>927</v>
      </c>
      <c r="L405" s="247" t="s">
        <v>928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0"/>
        <v>35000</v>
      </c>
      <c r="I406" s="242" t="str">
        <f>$I$506</f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0"/>
        <v>2715450</v>
      </c>
      <c r="I407" s="242" t="str">
        <f>$I$506</f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1">E408*G408</f>
        <v>0</v>
      </c>
      <c r="I408" s="242" t="str">
        <f>$I$506</f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1"/>
        <v>1158323</v>
      </c>
      <c r="I409" s="242" t="str">
        <f>$I$506</f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1"/>
        <v>1525026.24</v>
      </c>
      <c r="I410" s="242" t="str">
        <f>$I$506</f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1"/>
        <v>761570</v>
      </c>
      <c r="I411" s="242" t="str">
        <f>$I$506</f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1"/>
        <v>325000</v>
      </c>
      <c r="I412" s="242" t="str">
        <f>$I$506</f>
        <v>ЧУ "USM"</v>
      </c>
      <c r="J412" s="245" t="s">
        <v>735</v>
      </c>
      <c r="K412" s="246" t="s">
        <v>927</v>
      </c>
      <c r="L412" s="247" t="s">
        <v>937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1"/>
        <v>470000</v>
      </c>
      <c r="I413" s="242" t="str">
        <f>$I$506</f>
        <v>ЧУ "USM"</v>
      </c>
      <c r="J413" s="245" t="s">
        <v>735</v>
      </c>
      <c r="K413" s="246" t="s">
        <v>927</v>
      </c>
      <c r="L413" s="247" t="s">
        <v>937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1"/>
        <v>230000</v>
      </c>
      <c r="I414" s="242" t="str">
        <f>$I$506</f>
        <v>ЧУ "USM"</v>
      </c>
      <c r="J414" s="245" t="s">
        <v>735</v>
      </c>
      <c r="K414" s="246" t="s">
        <v>927</v>
      </c>
      <c r="L414" s="247" t="s">
        <v>937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1"/>
        <v>450000</v>
      </c>
      <c r="I415" s="242" t="str">
        <f>$I$506</f>
        <v>ЧУ "USM"</v>
      </c>
      <c r="J415" s="245" t="s">
        <v>735</v>
      </c>
      <c r="K415" s="246" t="s">
        <v>927</v>
      </c>
      <c r="L415" s="247" t="s">
        <v>937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1"/>
        <v>1083667</v>
      </c>
      <c r="I416" s="242" t="str">
        <f>$I$506</f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1"/>
        <v>1785000</v>
      </c>
      <c r="I417" s="242" t="str">
        <f>$I$506</f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1"/>
        <v>235400</v>
      </c>
      <c r="I418" s="242" t="str">
        <f>$I$506</f>
        <v>ЧУ "USM"</v>
      </c>
      <c r="J418" s="245" t="s">
        <v>735</v>
      </c>
      <c r="K418" s="246" t="s">
        <v>927</v>
      </c>
      <c r="L418" s="247" t="s">
        <v>973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1"/>
        <v>235400</v>
      </c>
      <c r="I419" s="242" t="str">
        <f>$I$506</f>
        <v>ЧУ "USM"</v>
      </c>
      <c r="J419" s="245" t="s">
        <v>735</v>
      </c>
      <c r="K419" s="246" t="s">
        <v>927</v>
      </c>
      <c r="L419" s="247" t="s">
        <v>973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1"/>
        <v>71600</v>
      </c>
      <c r="I420" s="242" t="str">
        <f>$I$506</f>
        <v>ЧУ "USM"</v>
      </c>
      <c r="J420" s="245" t="s">
        <v>735</v>
      </c>
      <c r="K420" s="246" t="s">
        <v>771</v>
      </c>
      <c r="L420" s="247" t="s">
        <v>888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1"/>
        <v>1561160</v>
      </c>
      <c r="I421" s="242" t="str">
        <f>$I$506</f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1"/>
        <v>1393525</v>
      </c>
      <c r="I422" s="242" t="str">
        <f>$I$506</f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1"/>
        <v>1310720.32</v>
      </c>
      <c r="I423" s="242" t="str">
        <f>$I$506</f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1"/>
        <v>10233236</v>
      </c>
      <c r="I424" s="242" t="str">
        <f>$I$506</f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1"/>
        <v>76000</v>
      </c>
      <c r="I425" s="242" t="str">
        <f>$I$506</f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1"/>
        <v>50000</v>
      </c>
      <c r="I426" s="242" t="str">
        <f>$I$506</f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1"/>
        <v>84000</v>
      </c>
      <c r="I427" s="242" t="str">
        <f>$I$506</f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856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</v>
      </c>
      <c r="H428" s="240">
        <f t="shared" si="31"/>
        <v>348928</v>
      </c>
      <c r="I428" s="242" t="str">
        <f>$I$506</f>
        <v>ЧУ "USM"</v>
      </c>
      <c r="J428" s="245" t="s">
        <v>735</v>
      </c>
      <c r="K428" s="246" t="s">
        <v>929</v>
      </c>
      <c r="L428" s="247" t="s">
        <v>930</v>
      </c>
      <c r="M428" s="138"/>
    </row>
    <row r="429" spans="1:13" s="137" customFormat="1" ht="35.25" customHeight="1" x14ac:dyDescent="0.25">
      <c r="A429" s="136">
        <v>247</v>
      </c>
      <c r="B429" s="241" t="s">
        <v>859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1"/>
        <v>675000</v>
      </c>
      <c r="I429" s="242" t="str">
        <f>$I$506</f>
        <v>ЧУ "USM"</v>
      </c>
      <c r="J429" s="245" t="s">
        <v>735</v>
      </c>
      <c r="K429" s="246" t="s">
        <v>929</v>
      </c>
      <c r="L429" s="247" t="s">
        <v>930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2">E430*G430</f>
        <v>1926480</v>
      </c>
      <c r="I430" s="242" t="str">
        <f>$I$506</f>
        <v>ЧУ "USM"</v>
      </c>
      <c r="J430" s="245" t="s">
        <v>735</v>
      </c>
      <c r="K430" s="246" t="s">
        <v>828</v>
      </c>
      <c r="L430" s="247" t="s">
        <v>857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2"/>
        <v>557108.91</v>
      </c>
      <c r="I431" s="242" t="str">
        <f>$I$506</f>
        <v>ЧУ "USM"</v>
      </c>
      <c r="J431" s="245" t="s">
        <v>735</v>
      </c>
      <c r="K431" s="246" t="s">
        <v>828</v>
      </c>
      <c r="L431" s="247" t="s">
        <v>857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2"/>
        <v>655000</v>
      </c>
      <c r="I432" s="242" t="str">
        <f>$I$506</f>
        <v>ЧУ "USM"</v>
      </c>
      <c r="J432" s="245" t="s">
        <v>735</v>
      </c>
      <c r="K432" s="246" t="s">
        <v>828</v>
      </c>
      <c r="L432" s="247" t="s">
        <v>857</v>
      </c>
      <c r="M432" s="138"/>
    </row>
    <row r="433" spans="1:13" s="137" customFormat="1" ht="35.25" customHeight="1" x14ac:dyDescent="0.25">
      <c r="A433" s="136">
        <v>251</v>
      </c>
      <c r="B433" s="241" t="s">
        <v>858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2"/>
        <v>1729754</v>
      </c>
      <c r="I433" s="242" t="str">
        <f>$I$506</f>
        <v>ЧУ "USM"</v>
      </c>
      <c r="J433" s="245" t="s">
        <v>735</v>
      </c>
      <c r="K433" s="246" t="s">
        <v>828</v>
      </c>
      <c r="L433" s="247" t="s">
        <v>857</v>
      </c>
      <c r="M433" s="138"/>
    </row>
    <row r="434" spans="1:13" s="137" customFormat="1" ht="35.25" customHeight="1" x14ac:dyDescent="0.25">
      <c r="A434" s="136">
        <v>252</v>
      </c>
      <c r="B434" s="206" t="s">
        <v>863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2"/>
        <v>228000</v>
      </c>
      <c r="I434" s="242" t="str">
        <f>$I$506</f>
        <v>ЧУ "USM"</v>
      </c>
      <c r="J434" s="245" t="s">
        <v>735</v>
      </c>
      <c r="K434" s="246" t="s">
        <v>828</v>
      </c>
      <c r="L434" s="247" t="s">
        <v>887</v>
      </c>
      <c r="M434" s="138"/>
    </row>
    <row r="435" spans="1:13" s="137" customFormat="1" ht="35.25" customHeight="1" x14ac:dyDescent="0.25">
      <c r="A435" s="136">
        <v>253</v>
      </c>
      <c r="B435" s="206" t="s">
        <v>864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2"/>
        <v>332460</v>
      </c>
      <c r="I435" s="242" t="str">
        <f>$I$506</f>
        <v>ЧУ "USM"</v>
      </c>
      <c r="J435" s="245" t="s">
        <v>735</v>
      </c>
      <c r="K435" s="246" t="s">
        <v>828</v>
      </c>
      <c r="L435" s="247" t="s">
        <v>887</v>
      </c>
      <c r="M435" s="138"/>
    </row>
    <row r="436" spans="1:13" s="137" customFormat="1" ht="35.25" customHeight="1" x14ac:dyDescent="0.25">
      <c r="A436" s="136">
        <v>254</v>
      </c>
      <c r="B436" s="206" t="s">
        <v>865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2"/>
        <v>80600</v>
      </c>
      <c r="I436" s="242" t="str">
        <f>$I$506</f>
        <v>ЧУ "USM"</v>
      </c>
      <c r="J436" s="245" t="s">
        <v>735</v>
      </c>
      <c r="K436" s="246" t="s">
        <v>828</v>
      </c>
      <c r="L436" s="247" t="s">
        <v>887</v>
      </c>
      <c r="M436" s="138"/>
    </row>
    <row r="437" spans="1:13" s="137" customFormat="1" ht="35.25" customHeight="1" x14ac:dyDescent="0.25">
      <c r="A437" s="136">
        <v>255</v>
      </c>
      <c r="B437" s="206" t="s">
        <v>866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2"/>
        <v>190280</v>
      </c>
      <c r="I437" s="242" t="str">
        <f>$I$506</f>
        <v>ЧУ "USM"</v>
      </c>
      <c r="J437" s="245" t="s">
        <v>735</v>
      </c>
      <c r="K437" s="246" t="s">
        <v>828</v>
      </c>
      <c r="L437" s="247" t="s">
        <v>887</v>
      </c>
      <c r="M437" s="138"/>
    </row>
    <row r="438" spans="1:13" s="137" customFormat="1" ht="35.25" customHeight="1" x14ac:dyDescent="0.25">
      <c r="A438" s="136">
        <v>256</v>
      </c>
      <c r="B438" s="206" t="s">
        <v>867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2"/>
        <v>37000</v>
      </c>
      <c r="I438" s="242" t="str">
        <f>$I$506</f>
        <v>ЧУ "USM"</v>
      </c>
      <c r="J438" s="245" t="s">
        <v>735</v>
      </c>
      <c r="K438" s="246" t="s">
        <v>828</v>
      </c>
      <c r="L438" s="247" t="s">
        <v>887</v>
      </c>
      <c r="M438" s="138"/>
    </row>
    <row r="439" spans="1:13" s="137" customFormat="1" ht="35.25" customHeight="1" x14ac:dyDescent="0.25">
      <c r="A439" s="136">
        <v>257</v>
      </c>
      <c r="B439" s="206" t="s">
        <v>868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2"/>
        <v>19040</v>
      </c>
      <c r="I439" s="242" t="str">
        <f>$I$506</f>
        <v>ЧУ "USM"</v>
      </c>
      <c r="J439" s="245" t="s">
        <v>735</v>
      </c>
      <c r="K439" s="246" t="s">
        <v>828</v>
      </c>
      <c r="L439" s="247" t="s">
        <v>887</v>
      </c>
      <c r="M439" s="138"/>
    </row>
    <row r="440" spans="1:13" s="137" customFormat="1" ht="35.25" customHeight="1" x14ac:dyDescent="0.25">
      <c r="A440" s="136">
        <v>258</v>
      </c>
      <c r="B440" s="206" t="s">
        <v>869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2"/>
        <v>200000</v>
      </c>
      <c r="I440" s="242" t="str">
        <f>$I$506</f>
        <v>ЧУ "USM"</v>
      </c>
      <c r="J440" s="245" t="s">
        <v>735</v>
      </c>
      <c r="K440" s="246" t="s">
        <v>828</v>
      </c>
      <c r="L440" s="247" t="s">
        <v>887</v>
      </c>
      <c r="M440" s="138"/>
    </row>
    <row r="441" spans="1:13" s="137" customFormat="1" ht="35.25" customHeight="1" x14ac:dyDescent="0.25">
      <c r="A441" s="136">
        <v>259</v>
      </c>
      <c r="B441" s="206" t="s">
        <v>870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2"/>
        <v>88544</v>
      </c>
      <c r="I441" s="242" t="str">
        <f>$I$506</f>
        <v>ЧУ "USM"</v>
      </c>
      <c r="J441" s="245" t="s">
        <v>735</v>
      </c>
      <c r="K441" s="246" t="s">
        <v>828</v>
      </c>
      <c r="L441" s="247" t="s">
        <v>887</v>
      </c>
      <c r="M441" s="138"/>
    </row>
    <row r="442" spans="1:13" s="137" customFormat="1" ht="35.25" customHeight="1" x14ac:dyDescent="0.25">
      <c r="A442" s="136">
        <v>260</v>
      </c>
      <c r="B442" s="206" t="s">
        <v>871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2"/>
        <v>56000</v>
      </c>
      <c r="I442" s="242" t="str">
        <f>$I$506</f>
        <v>ЧУ "USM"</v>
      </c>
      <c r="J442" s="245" t="s">
        <v>735</v>
      </c>
      <c r="K442" s="246" t="s">
        <v>828</v>
      </c>
      <c r="L442" s="247" t="s">
        <v>887</v>
      </c>
      <c r="M442" s="138"/>
    </row>
    <row r="443" spans="1:13" s="137" customFormat="1" ht="35.25" customHeight="1" x14ac:dyDescent="0.25">
      <c r="A443" s="136">
        <v>261</v>
      </c>
      <c r="B443" s="206" t="s">
        <v>872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2"/>
        <v>160060</v>
      </c>
      <c r="I443" s="242" t="str">
        <f>$I$506</f>
        <v>ЧУ "USM"</v>
      </c>
      <c r="J443" s="245" t="s">
        <v>735</v>
      </c>
      <c r="K443" s="246" t="s">
        <v>828</v>
      </c>
      <c r="L443" s="247" t="s">
        <v>887</v>
      </c>
      <c r="M443" s="138"/>
    </row>
    <row r="444" spans="1:13" s="137" customFormat="1" ht="35.25" customHeight="1" x14ac:dyDescent="0.25">
      <c r="A444" s="136">
        <v>262</v>
      </c>
      <c r="B444" s="206" t="s">
        <v>873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2"/>
        <v>78000</v>
      </c>
      <c r="I444" s="242" t="str">
        <f>$I$506</f>
        <v>ЧУ "USM"</v>
      </c>
      <c r="J444" s="245" t="s">
        <v>735</v>
      </c>
      <c r="K444" s="246" t="s">
        <v>828</v>
      </c>
      <c r="L444" s="247" t="s">
        <v>887</v>
      </c>
      <c r="M444" s="138"/>
    </row>
    <row r="445" spans="1:13" s="137" customFormat="1" ht="35.25" customHeight="1" x14ac:dyDescent="0.25">
      <c r="A445" s="136">
        <v>263</v>
      </c>
      <c r="B445" s="206" t="s">
        <v>874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2"/>
        <v>55000</v>
      </c>
      <c r="I445" s="242" t="str">
        <f>$I$506</f>
        <v>ЧУ "USM"</v>
      </c>
      <c r="J445" s="245" t="s">
        <v>735</v>
      </c>
      <c r="K445" s="246" t="s">
        <v>828</v>
      </c>
      <c r="L445" s="247" t="s">
        <v>887</v>
      </c>
      <c r="M445" s="138"/>
    </row>
    <row r="446" spans="1:13" s="137" customFormat="1" ht="35.25" customHeight="1" x14ac:dyDescent="0.25">
      <c r="A446" s="136">
        <v>264</v>
      </c>
      <c r="B446" s="206" t="s">
        <v>875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2"/>
        <v>37000</v>
      </c>
      <c r="I446" s="242" t="str">
        <f>$I$506</f>
        <v>ЧУ "USM"</v>
      </c>
      <c r="J446" s="245" t="s">
        <v>735</v>
      </c>
      <c r="K446" s="246" t="s">
        <v>828</v>
      </c>
      <c r="L446" s="247" t="s">
        <v>887</v>
      </c>
      <c r="M446" s="138"/>
    </row>
    <row r="447" spans="1:13" s="137" customFormat="1" ht="35.25" customHeight="1" x14ac:dyDescent="0.25">
      <c r="A447" s="136">
        <v>265</v>
      </c>
      <c r="B447" s="206" t="s">
        <v>876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2"/>
        <v>250000</v>
      </c>
      <c r="I447" s="242" t="str">
        <f>$I$506</f>
        <v>ЧУ "USM"</v>
      </c>
      <c r="J447" s="245" t="s">
        <v>735</v>
      </c>
      <c r="K447" s="246" t="s">
        <v>828</v>
      </c>
      <c r="L447" s="247" t="s">
        <v>887</v>
      </c>
      <c r="M447" s="138"/>
    </row>
    <row r="448" spans="1:13" s="137" customFormat="1" ht="35.25" customHeight="1" x14ac:dyDescent="0.25">
      <c r="A448" s="136">
        <v>266</v>
      </c>
      <c r="B448" s="206" t="s">
        <v>877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2"/>
        <v>133860</v>
      </c>
      <c r="I448" s="242" t="str">
        <f>$I$506</f>
        <v>ЧУ "USM"</v>
      </c>
      <c r="J448" s="245" t="s">
        <v>735</v>
      </c>
      <c r="K448" s="246" t="s">
        <v>828</v>
      </c>
      <c r="L448" s="247" t="s">
        <v>887</v>
      </c>
      <c r="M448" s="138"/>
    </row>
    <row r="449" spans="1:13" s="137" customFormat="1" ht="35.25" customHeight="1" x14ac:dyDescent="0.25">
      <c r="A449" s="136">
        <v>267</v>
      </c>
      <c r="B449" s="206" t="s">
        <v>878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2"/>
        <v>7500</v>
      </c>
      <c r="I449" s="242" t="str">
        <f>$I$506</f>
        <v>ЧУ "USM"</v>
      </c>
      <c r="J449" s="245" t="s">
        <v>735</v>
      </c>
      <c r="K449" s="246" t="s">
        <v>828</v>
      </c>
      <c r="L449" s="247" t="s">
        <v>887</v>
      </c>
      <c r="M449" s="138"/>
    </row>
    <row r="450" spans="1:13" s="137" customFormat="1" ht="35.25" customHeight="1" x14ac:dyDescent="0.25">
      <c r="A450" s="136">
        <v>268</v>
      </c>
      <c r="B450" s="206" t="s">
        <v>879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2"/>
        <v>10500</v>
      </c>
      <c r="I450" s="242" t="str">
        <f>$I$506</f>
        <v>ЧУ "USM"</v>
      </c>
      <c r="J450" s="245" t="s">
        <v>735</v>
      </c>
      <c r="K450" s="246" t="s">
        <v>828</v>
      </c>
      <c r="L450" s="247" t="s">
        <v>887</v>
      </c>
      <c r="M450" s="138"/>
    </row>
    <row r="451" spans="1:13" s="137" customFormat="1" ht="35.25" customHeight="1" x14ac:dyDescent="0.25">
      <c r="A451" s="136">
        <v>269</v>
      </c>
      <c r="B451" s="206" t="s">
        <v>880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2"/>
        <v>9000</v>
      </c>
      <c r="I451" s="242" t="str">
        <f>$I$506</f>
        <v>ЧУ "USM"</v>
      </c>
      <c r="J451" s="245" t="s">
        <v>735</v>
      </c>
      <c r="K451" s="246" t="s">
        <v>828</v>
      </c>
      <c r="L451" s="247" t="s">
        <v>887</v>
      </c>
      <c r="M451" s="138"/>
    </row>
    <row r="452" spans="1:13" s="137" customFormat="1" ht="35.25" customHeight="1" x14ac:dyDescent="0.25">
      <c r="A452" s="136">
        <v>270</v>
      </c>
      <c r="B452" s="206" t="s">
        <v>881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2"/>
        <v>12000</v>
      </c>
      <c r="I452" s="242" t="str">
        <f>$I$506</f>
        <v>ЧУ "USM"</v>
      </c>
      <c r="J452" s="245" t="s">
        <v>735</v>
      </c>
      <c r="K452" s="246" t="s">
        <v>828</v>
      </c>
      <c r="L452" s="247" t="s">
        <v>887</v>
      </c>
      <c r="M452" s="138"/>
    </row>
    <row r="453" spans="1:13" s="137" customFormat="1" ht="35.25" customHeight="1" x14ac:dyDescent="0.25">
      <c r="A453" s="136">
        <v>271</v>
      </c>
      <c r="B453" s="206" t="s">
        <v>882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2"/>
        <v>37000</v>
      </c>
      <c r="I453" s="242" t="str">
        <f>$I$506</f>
        <v>ЧУ "USM"</v>
      </c>
      <c r="J453" s="245" t="s">
        <v>735</v>
      </c>
      <c r="K453" s="246" t="s">
        <v>828</v>
      </c>
      <c r="L453" s="247" t="s">
        <v>887</v>
      </c>
      <c r="M453" s="138"/>
    </row>
    <row r="454" spans="1:13" s="137" customFormat="1" ht="35.25" customHeight="1" x14ac:dyDescent="0.25">
      <c r="A454" s="136">
        <v>272</v>
      </c>
      <c r="B454" s="206" t="s">
        <v>883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2"/>
        <v>170000</v>
      </c>
      <c r="I454" s="242" t="str">
        <f>$I$506</f>
        <v>ЧУ "USM"</v>
      </c>
      <c r="J454" s="245" t="s">
        <v>735</v>
      </c>
      <c r="K454" s="246" t="s">
        <v>828</v>
      </c>
      <c r="L454" s="247" t="s">
        <v>887</v>
      </c>
      <c r="M454" s="138"/>
    </row>
    <row r="455" spans="1:13" s="137" customFormat="1" ht="35.25" customHeight="1" x14ac:dyDescent="0.25">
      <c r="A455" s="136">
        <v>273</v>
      </c>
      <c r="B455" s="206" t="s">
        <v>884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2"/>
        <v>33400</v>
      </c>
      <c r="I455" s="242" t="str">
        <f>$I$506</f>
        <v>ЧУ "USM"</v>
      </c>
      <c r="J455" s="245" t="s">
        <v>735</v>
      </c>
      <c r="K455" s="246" t="s">
        <v>828</v>
      </c>
      <c r="L455" s="247" t="s">
        <v>887</v>
      </c>
      <c r="M455" s="138"/>
    </row>
    <row r="456" spans="1:13" s="137" customFormat="1" ht="35.25" customHeight="1" x14ac:dyDescent="0.25">
      <c r="A456" s="136">
        <v>274</v>
      </c>
      <c r="B456" s="206" t="s">
        <v>885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2"/>
        <v>124405</v>
      </c>
      <c r="I456" s="242" t="str">
        <f>$I$506</f>
        <v>ЧУ "USM"</v>
      </c>
      <c r="J456" s="245" t="s">
        <v>735</v>
      </c>
      <c r="K456" s="246" t="s">
        <v>828</v>
      </c>
      <c r="L456" s="247" t="s">
        <v>887</v>
      </c>
      <c r="M456" s="138"/>
    </row>
    <row r="457" spans="1:13" s="137" customFormat="1" ht="35.25" customHeight="1" x14ac:dyDescent="0.25">
      <c r="A457" s="136">
        <v>275</v>
      </c>
      <c r="B457" s="206" t="s">
        <v>886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2"/>
        <v>32875</v>
      </c>
      <c r="I457" s="242" t="str">
        <f>$I$506</f>
        <v>ЧУ "USM"</v>
      </c>
      <c r="J457" s="245" t="s">
        <v>735</v>
      </c>
      <c r="K457" s="246" t="s">
        <v>828</v>
      </c>
      <c r="L457" s="247" t="s">
        <v>887</v>
      </c>
      <c r="M457" s="138"/>
    </row>
    <row r="458" spans="1:13" s="137" customFormat="1" ht="35.25" customHeight="1" x14ac:dyDescent="0.25">
      <c r="A458" s="136">
        <v>276</v>
      </c>
      <c r="B458" s="203" t="s">
        <v>894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2"/>
        <v>337200</v>
      </c>
      <c r="I458" s="242" t="str">
        <f>$I$506</f>
        <v>ЧУ "USM"</v>
      </c>
      <c r="J458" s="245" t="s">
        <v>735</v>
      </c>
      <c r="K458" s="246" t="s">
        <v>828</v>
      </c>
      <c r="L458" s="247" t="s">
        <v>891</v>
      </c>
      <c r="M458" s="138"/>
    </row>
    <row r="459" spans="1:13" s="137" customFormat="1" ht="35.25" customHeight="1" x14ac:dyDescent="0.25">
      <c r="A459" s="136">
        <v>277</v>
      </c>
      <c r="B459" s="203" t="s">
        <v>892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2"/>
        <v>3115750</v>
      </c>
      <c r="I459" s="242" t="str">
        <f>$I$506</f>
        <v>ЧУ "USM"</v>
      </c>
      <c r="J459" s="245" t="s">
        <v>735</v>
      </c>
      <c r="K459" s="246" t="s">
        <v>828</v>
      </c>
      <c r="L459" s="247" t="s">
        <v>893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2"/>
        <v>1555500</v>
      </c>
      <c r="I460" s="242" t="str">
        <f>$I$506</f>
        <v>ЧУ "USM"</v>
      </c>
      <c r="J460" s="245" t="s">
        <v>735</v>
      </c>
      <c r="K460" s="264" t="s">
        <v>897</v>
      </c>
      <c r="L460" s="247" t="s">
        <v>895</v>
      </c>
      <c r="M460" s="138"/>
    </row>
    <row r="461" spans="1:13" s="137" customFormat="1" ht="35.25" customHeight="1" x14ac:dyDescent="0.25">
      <c r="A461" s="136">
        <v>279</v>
      </c>
      <c r="B461" s="203" t="s">
        <v>896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3">E461*G461</f>
        <v>514520</v>
      </c>
      <c r="I461" s="242" t="str">
        <f>$I$506</f>
        <v>ЧУ "USM"</v>
      </c>
      <c r="J461" s="245" t="s">
        <v>735</v>
      </c>
      <c r="K461" s="264" t="s">
        <v>897</v>
      </c>
      <c r="L461" s="247" t="s">
        <v>898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3"/>
        <v>250000</v>
      </c>
      <c r="I462" s="242" t="str">
        <f>$I$506</f>
        <v>ЧУ "USM"</v>
      </c>
      <c r="J462" s="245" t="s">
        <v>735</v>
      </c>
      <c r="K462" s="264" t="s">
        <v>897</v>
      </c>
      <c r="L462" s="247" t="s">
        <v>912</v>
      </c>
      <c r="M462" s="138"/>
    </row>
    <row r="463" spans="1:13" s="137" customFormat="1" ht="35.25" customHeight="1" x14ac:dyDescent="0.25">
      <c r="A463" s="136">
        <v>281</v>
      </c>
      <c r="B463" s="203" t="s">
        <v>914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22767857</v>
      </c>
      <c r="H463" s="267">
        <f t="shared" si="33"/>
        <v>22767857</v>
      </c>
      <c r="I463" s="242" t="str">
        <f>$I$506</f>
        <v>ЧУ "USM"</v>
      </c>
      <c r="J463" s="245" t="s">
        <v>54</v>
      </c>
      <c r="K463" s="264" t="s">
        <v>897</v>
      </c>
      <c r="L463" s="247" t="s">
        <v>913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3"/>
        <v>1920000</v>
      </c>
      <c r="I464" s="242" t="str">
        <f>$I$506</f>
        <v>ЧУ "USM"</v>
      </c>
      <c r="J464" s="245" t="s">
        <v>735</v>
      </c>
      <c r="K464" s="264" t="s">
        <v>897</v>
      </c>
      <c r="L464" s="247" t="s">
        <v>915</v>
      </c>
      <c r="M464" s="138"/>
    </row>
    <row r="465" spans="1:18" s="137" customFormat="1" ht="35.25" customHeight="1" x14ac:dyDescent="0.25">
      <c r="A465" s="136">
        <v>283</v>
      </c>
      <c r="B465" s="203" t="s">
        <v>916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34">E465*G465</f>
        <v>15000000</v>
      </c>
      <c r="I465" s="242" t="str">
        <f>$I$506</f>
        <v>ЧУ "USM"</v>
      </c>
      <c r="J465" s="245" t="s">
        <v>735</v>
      </c>
      <c r="K465" s="264" t="s">
        <v>897</v>
      </c>
      <c r="L465" s="247" t="s">
        <v>918</v>
      </c>
      <c r="M465" s="138"/>
    </row>
    <row r="466" spans="1:18" s="137" customFormat="1" ht="35.25" customHeight="1" x14ac:dyDescent="0.25">
      <c r="A466" s="136">
        <v>284</v>
      </c>
      <c r="B466" s="203" t="s">
        <v>917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34"/>
        <v>4922437.13</v>
      </c>
      <c r="I466" s="242" t="str">
        <f>$I$506</f>
        <v>ЧУ "USM"</v>
      </c>
      <c r="J466" s="245" t="s">
        <v>735</v>
      </c>
      <c r="K466" s="264" t="s">
        <v>897</v>
      </c>
      <c r="L466" s="247" t="s">
        <v>919</v>
      </c>
      <c r="M466" s="138"/>
    </row>
    <row r="467" spans="1:18" s="137" customFormat="1" ht="35.25" customHeight="1" x14ac:dyDescent="0.25">
      <c r="A467" s="136">
        <v>285</v>
      </c>
      <c r="B467" s="203" t="s">
        <v>924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34"/>
        <v>61864599.5</v>
      </c>
      <c r="I467" s="242" t="str">
        <f>$I$506</f>
        <v>ЧУ "USM"</v>
      </c>
      <c r="J467" s="245" t="s">
        <v>754</v>
      </c>
      <c r="K467" s="264" t="s">
        <v>897</v>
      </c>
      <c r="L467" s="247" t="s">
        <v>925</v>
      </c>
      <c r="M467" s="138"/>
    </row>
    <row r="468" spans="1:18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34"/>
        <v>1304598.2399999998</v>
      </c>
      <c r="I468" s="242" t="str">
        <f>$I$506</f>
        <v>ЧУ "USM"</v>
      </c>
      <c r="J468" s="245" t="s">
        <v>735</v>
      </c>
      <c r="K468" s="264" t="s">
        <v>897</v>
      </c>
      <c r="L468" s="247" t="s">
        <v>926</v>
      </c>
      <c r="M468" s="138"/>
    </row>
    <row r="469" spans="1:18" s="137" customFormat="1" ht="35.25" customHeight="1" x14ac:dyDescent="0.25">
      <c r="A469" s="136">
        <v>287</v>
      </c>
      <c r="B469" s="203" t="s">
        <v>962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34"/>
        <v>190000</v>
      </c>
      <c r="I469" s="242" t="str">
        <f>$I$506</f>
        <v>ЧУ "USM"</v>
      </c>
      <c r="J469" s="245" t="s">
        <v>735</v>
      </c>
      <c r="K469" s="264" t="s">
        <v>897</v>
      </c>
      <c r="L469" s="247" t="s">
        <v>963</v>
      </c>
      <c r="M469" s="138"/>
    </row>
    <row r="470" spans="1:18" s="137" customFormat="1" ht="35.25" customHeight="1" x14ac:dyDescent="0.25">
      <c r="A470" s="136">
        <v>288</v>
      </c>
      <c r="B470" s="80" t="s">
        <v>967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34"/>
        <v>14445202.49</v>
      </c>
      <c r="I470" s="242" t="str">
        <f>$I$506</f>
        <v>ЧУ "USM"</v>
      </c>
      <c r="J470" s="245" t="s">
        <v>735</v>
      </c>
      <c r="K470" s="264" t="s">
        <v>897</v>
      </c>
      <c r="L470" s="247" t="s">
        <v>968</v>
      </c>
      <c r="M470" s="138"/>
    </row>
    <row r="471" spans="1:18" s="137" customFormat="1" ht="35.25" customHeight="1" x14ac:dyDescent="0.25">
      <c r="A471" s="136">
        <v>289</v>
      </c>
      <c r="B471" s="80" t="s">
        <v>969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34"/>
        <v>385043.84</v>
      </c>
      <c r="I471" s="242" t="str">
        <f>$I$506</f>
        <v>ЧУ "USM"</v>
      </c>
      <c r="J471" s="245" t="s">
        <v>735</v>
      </c>
      <c r="K471" s="264" t="s">
        <v>897</v>
      </c>
      <c r="L471" s="247" t="s">
        <v>970</v>
      </c>
      <c r="M471" s="138"/>
    </row>
    <row r="472" spans="1:18" s="137" customFormat="1" ht="35.25" customHeight="1" x14ac:dyDescent="0.25">
      <c r="A472" s="136">
        <v>290</v>
      </c>
      <c r="B472" s="80" t="s">
        <v>971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3"/>
        <v>725756</v>
      </c>
      <c r="I472" s="242" t="str">
        <f>$I$506</f>
        <v>ЧУ "USM"</v>
      </c>
      <c r="J472" s="245" t="s">
        <v>735</v>
      </c>
      <c r="K472" s="264" t="s">
        <v>897</v>
      </c>
      <c r="L472" s="247" t="s">
        <v>972</v>
      </c>
      <c r="M472" s="138"/>
    </row>
    <row r="473" spans="1:18" s="137" customFormat="1" ht="35.25" customHeight="1" x14ac:dyDescent="0.25">
      <c r="A473" s="136">
        <v>291</v>
      </c>
      <c r="B473" s="268" t="s">
        <v>996</v>
      </c>
      <c r="C473" s="81" t="s">
        <v>79</v>
      </c>
      <c r="D473" s="269" t="s">
        <v>15</v>
      </c>
      <c r="E473" s="277">
        <v>1</v>
      </c>
      <c r="F473" s="142" t="s">
        <v>109</v>
      </c>
      <c r="G473" s="278">
        <v>26322611.25</v>
      </c>
      <c r="H473" s="267">
        <f t="shared" si="33"/>
        <v>26322611.25</v>
      </c>
      <c r="I473" s="242" t="str">
        <f>$I$506</f>
        <v>ЧУ "USM"</v>
      </c>
      <c r="J473" s="245" t="s">
        <v>735</v>
      </c>
      <c r="K473" s="264" t="s">
        <v>897</v>
      </c>
      <c r="L473" s="247" t="s">
        <v>997</v>
      </c>
      <c r="M473" s="138"/>
    </row>
    <row r="474" spans="1:18" s="137" customFormat="1" ht="35.25" customHeight="1" x14ac:dyDescent="0.25">
      <c r="A474" s="136">
        <v>292</v>
      </c>
      <c r="B474" s="268" t="s">
        <v>998</v>
      </c>
      <c r="C474" s="142" t="s">
        <v>30</v>
      </c>
      <c r="D474" s="269" t="s">
        <v>15</v>
      </c>
      <c r="E474" s="277">
        <v>1</v>
      </c>
      <c r="F474" s="142" t="s">
        <v>80</v>
      </c>
      <c r="G474" s="278">
        <v>300000</v>
      </c>
      <c r="H474" s="267">
        <f t="shared" si="33"/>
        <v>300000</v>
      </c>
      <c r="I474" s="242" t="str">
        <f>$I$506</f>
        <v>ЧУ "USM"</v>
      </c>
      <c r="J474" s="245" t="s">
        <v>735</v>
      </c>
      <c r="K474" s="264" t="s">
        <v>897</v>
      </c>
      <c r="L474" s="247" t="s">
        <v>999</v>
      </c>
      <c r="M474" s="138"/>
    </row>
    <row r="475" spans="1:18" s="137" customFormat="1" ht="35.25" customHeight="1" x14ac:dyDescent="0.25">
      <c r="A475" s="136">
        <v>293</v>
      </c>
      <c r="B475" s="268" t="s">
        <v>1000</v>
      </c>
      <c r="C475" s="142" t="s">
        <v>30</v>
      </c>
      <c r="D475" s="269" t="s">
        <v>15</v>
      </c>
      <c r="E475" s="277">
        <v>1</v>
      </c>
      <c r="F475" s="142" t="s">
        <v>80</v>
      </c>
      <c r="G475" s="278">
        <v>250000</v>
      </c>
      <c r="H475" s="267">
        <f t="shared" si="33"/>
        <v>250000</v>
      </c>
      <c r="I475" s="242" t="str">
        <f>$I$506</f>
        <v>ЧУ "USM"</v>
      </c>
      <c r="J475" s="245" t="s">
        <v>735</v>
      </c>
      <c r="K475" s="264" t="s">
        <v>897</v>
      </c>
      <c r="L475" s="247" t="s">
        <v>999</v>
      </c>
      <c r="M475" s="138"/>
    </row>
    <row r="476" spans="1:18" s="137" customFormat="1" ht="35.25" customHeight="1" x14ac:dyDescent="0.25">
      <c r="A476" s="136">
        <v>294</v>
      </c>
      <c r="B476" s="268" t="s">
        <v>1001</v>
      </c>
      <c r="C476" s="142" t="s">
        <v>30</v>
      </c>
      <c r="D476" s="269" t="s">
        <v>15</v>
      </c>
      <c r="E476" s="277">
        <v>1</v>
      </c>
      <c r="F476" s="142" t="s">
        <v>80</v>
      </c>
      <c r="G476" s="278">
        <v>220000</v>
      </c>
      <c r="H476" s="267">
        <f t="shared" si="33"/>
        <v>220000</v>
      </c>
      <c r="I476" s="242" t="str">
        <f>$I$506</f>
        <v>ЧУ "USM"</v>
      </c>
      <c r="J476" s="245" t="s">
        <v>735</v>
      </c>
      <c r="K476" s="264" t="s">
        <v>897</v>
      </c>
      <c r="L476" s="247" t="s">
        <v>999</v>
      </c>
      <c r="M476" s="138"/>
    </row>
    <row r="477" spans="1:18" s="3" customFormat="1" ht="20.100000000000001" customHeight="1" x14ac:dyDescent="0.25">
      <c r="A477" s="43"/>
      <c r="B477" s="71" t="s">
        <v>21</v>
      </c>
      <c r="C477" s="44"/>
      <c r="D477" s="44"/>
      <c r="E477" s="44"/>
      <c r="F477" s="209"/>
      <c r="G477" s="122"/>
      <c r="H477" s="45">
        <f>SUM(H183:H476)</f>
        <v>1849698891.1096907</v>
      </c>
      <c r="I477" s="46"/>
      <c r="J477" s="222"/>
      <c r="K477" s="46"/>
      <c r="L477" s="131"/>
      <c r="M477" s="31"/>
      <c r="N477" s="11"/>
      <c r="O477" s="11"/>
      <c r="P477" s="11"/>
      <c r="Q477" s="11"/>
      <c r="R477" s="11"/>
    </row>
    <row r="478" spans="1:18" s="3" customFormat="1" ht="20.100000000000001" customHeight="1" x14ac:dyDescent="0.25">
      <c r="A478" s="50"/>
      <c r="B478" s="59" t="s">
        <v>8</v>
      </c>
      <c r="C478" s="51"/>
      <c r="D478" s="51"/>
      <c r="E478" s="51"/>
      <c r="F478" s="51"/>
      <c r="G478" s="123"/>
      <c r="H478" s="51"/>
      <c r="I478" s="51"/>
      <c r="J478" s="51"/>
      <c r="K478" s="90"/>
      <c r="L478" s="51"/>
      <c r="M478" s="31"/>
      <c r="N478" s="11"/>
      <c r="O478" s="11"/>
      <c r="P478" s="11"/>
      <c r="Q478" s="11"/>
      <c r="R478" s="11"/>
    </row>
    <row r="479" spans="1:18" s="3" customFormat="1" ht="32.25" customHeight="1" x14ac:dyDescent="0.25">
      <c r="A479" s="75">
        <v>1</v>
      </c>
      <c r="B479" s="152" t="s">
        <v>59</v>
      </c>
      <c r="C479" s="150" t="s">
        <v>60</v>
      </c>
      <c r="D479" s="151" t="s">
        <v>61</v>
      </c>
      <c r="E479" s="154">
        <v>1</v>
      </c>
      <c r="F479" s="151" t="s">
        <v>62</v>
      </c>
      <c r="G479" s="153"/>
      <c r="H479" s="165">
        <v>4552000</v>
      </c>
      <c r="I479" s="155" t="str">
        <f t="shared" ref="I479:I486" si="35">$I$188</f>
        <v>ЧУ "USM"</v>
      </c>
      <c r="J479" s="155" t="s">
        <v>64</v>
      </c>
      <c r="K479" s="157" t="str">
        <f>$K$188</f>
        <v>январь 2019г.</v>
      </c>
      <c r="L479" s="110" t="s">
        <v>65</v>
      </c>
      <c r="M479" s="31"/>
      <c r="N479" s="11"/>
      <c r="O479" s="11"/>
      <c r="P479" s="11"/>
      <c r="Q479" s="11"/>
      <c r="R479" s="11"/>
    </row>
    <row r="480" spans="1:18" s="3" customFormat="1" ht="62.25" customHeight="1" x14ac:dyDescent="0.25">
      <c r="A480" s="75">
        <v>2</v>
      </c>
      <c r="B480" s="80" t="s">
        <v>63</v>
      </c>
      <c r="C480" s="70" t="s">
        <v>89</v>
      </c>
      <c r="D480" s="110" t="s">
        <v>61</v>
      </c>
      <c r="E480" s="72">
        <v>1</v>
      </c>
      <c r="F480" s="110" t="s">
        <v>62</v>
      </c>
      <c r="G480" s="124"/>
      <c r="H480" s="37">
        <v>3313000</v>
      </c>
      <c r="I480" s="36" t="str">
        <f t="shared" si="35"/>
        <v>ЧУ "USM"</v>
      </c>
      <c r="J480" s="156" t="str">
        <f>$J$479</f>
        <v>СОТ и ООС</v>
      </c>
      <c r="K480" s="157" t="s">
        <v>489</v>
      </c>
      <c r="L480" s="110" t="s">
        <v>490</v>
      </c>
      <c r="M480" s="31"/>
      <c r="N480" s="11"/>
      <c r="O480" s="11"/>
      <c r="P480" s="11"/>
      <c r="Q480" s="11"/>
      <c r="R480" s="11"/>
    </row>
    <row r="481" spans="1:18" s="3" customFormat="1" ht="38.25" customHeight="1" x14ac:dyDescent="0.25">
      <c r="A481" s="193">
        <v>3</v>
      </c>
      <c r="B481" s="36" t="s">
        <v>119</v>
      </c>
      <c r="C481" s="70" t="s">
        <v>79</v>
      </c>
      <c r="D481" s="110" t="s">
        <v>61</v>
      </c>
      <c r="E481" s="72">
        <v>1</v>
      </c>
      <c r="F481" s="110" t="s">
        <v>62</v>
      </c>
      <c r="G481" s="124"/>
      <c r="H481" s="37">
        <v>18433927</v>
      </c>
      <c r="I481" s="36" t="str">
        <f t="shared" si="35"/>
        <v>ЧУ "USM"</v>
      </c>
      <c r="J481" s="156" t="s">
        <v>54</v>
      </c>
      <c r="K481" s="157" t="s">
        <v>110</v>
      </c>
      <c r="L481" s="136" t="s">
        <v>124</v>
      </c>
      <c r="M481" s="31"/>
      <c r="N481" s="11"/>
      <c r="O481" s="11"/>
      <c r="P481" s="11"/>
      <c r="Q481" s="11"/>
      <c r="R481" s="11"/>
    </row>
    <row r="482" spans="1:18" s="3" customFormat="1" ht="38.25" customHeight="1" x14ac:dyDescent="0.25">
      <c r="A482" s="193">
        <v>4</v>
      </c>
      <c r="B482" s="36" t="s">
        <v>116</v>
      </c>
      <c r="C482" s="70" t="s">
        <v>79</v>
      </c>
      <c r="D482" s="110" t="s">
        <v>61</v>
      </c>
      <c r="E482" s="72">
        <v>1</v>
      </c>
      <c r="F482" s="110" t="s">
        <v>62</v>
      </c>
      <c r="G482" s="124"/>
      <c r="H482" s="37">
        <v>587918</v>
      </c>
      <c r="I482" s="36" t="str">
        <f t="shared" si="35"/>
        <v>ЧУ "USM"</v>
      </c>
      <c r="J482" s="156" t="s">
        <v>54</v>
      </c>
      <c r="K482" s="157" t="s">
        <v>110</v>
      </c>
      <c r="L482" s="136" t="s">
        <v>124</v>
      </c>
      <c r="M482" s="31"/>
      <c r="N482" s="11"/>
      <c r="O482" s="11"/>
      <c r="P482" s="11"/>
      <c r="Q482" s="11"/>
      <c r="R482" s="11"/>
    </row>
    <row r="483" spans="1:18" s="3" customFormat="1" ht="52.5" customHeight="1" x14ac:dyDescent="0.25">
      <c r="A483" s="193">
        <v>5</v>
      </c>
      <c r="B483" s="36" t="s">
        <v>302</v>
      </c>
      <c r="C483" s="70" t="s">
        <v>79</v>
      </c>
      <c r="D483" s="110" t="s">
        <v>61</v>
      </c>
      <c r="E483" s="72">
        <v>1</v>
      </c>
      <c r="F483" s="110" t="s">
        <v>62</v>
      </c>
      <c r="G483" s="124"/>
      <c r="H483" s="37">
        <v>1960200</v>
      </c>
      <c r="I483" s="36" t="str">
        <f t="shared" si="35"/>
        <v>ЧУ "USM"</v>
      </c>
      <c r="J483" s="156" t="s">
        <v>81</v>
      </c>
      <c r="K483" s="157" t="s">
        <v>110</v>
      </c>
      <c r="L483" s="136" t="s">
        <v>304</v>
      </c>
      <c r="M483" s="31"/>
      <c r="N483" s="11"/>
      <c r="O483" s="11"/>
      <c r="P483" s="11"/>
      <c r="Q483" s="11"/>
      <c r="R483" s="11"/>
    </row>
    <row r="484" spans="1:18" s="3" customFormat="1" ht="46.5" customHeight="1" x14ac:dyDescent="0.25">
      <c r="A484" s="193">
        <v>6</v>
      </c>
      <c r="B484" s="36" t="s">
        <v>303</v>
      </c>
      <c r="C484" s="70" t="s">
        <v>271</v>
      </c>
      <c r="D484" s="110" t="s">
        <v>61</v>
      </c>
      <c r="E484" s="72">
        <v>1</v>
      </c>
      <c r="F484" s="110" t="s">
        <v>62</v>
      </c>
      <c r="G484" s="124"/>
      <c r="H484" s="37">
        <v>11187000</v>
      </c>
      <c r="I484" s="36" t="str">
        <f t="shared" si="35"/>
        <v>ЧУ "USM"</v>
      </c>
      <c r="J484" s="156" t="s">
        <v>81</v>
      </c>
      <c r="K484" s="157" t="s">
        <v>110</v>
      </c>
      <c r="L484" s="136" t="s">
        <v>305</v>
      </c>
      <c r="M484" s="31"/>
      <c r="N484" s="11"/>
      <c r="O484" s="11"/>
      <c r="P484" s="11"/>
      <c r="Q484" s="11"/>
      <c r="R484" s="11"/>
    </row>
    <row r="485" spans="1:18" s="3" customFormat="1" ht="44.25" customHeight="1" x14ac:dyDescent="0.25">
      <c r="A485" s="193">
        <v>7</v>
      </c>
      <c r="B485" s="36" t="s">
        <v>391</v>
      </c>
      <c r="C485" s="70" t="s">
        <v>141</v>
      </c>
      <c r="D485" s="110" t="s">
        <v>61</v>
      </c>
      <c r="E485" s="72">
        <v>1</v>
      </c>
      <c r="F485" s="110" t="s">
        <v>62</v>
      </c>
      <c r="G485" s="124"/>
      <c r="H485" s="37">
        <v>368000</v>
      </c>
      <c r="I485" s="36" t="str">
        <f t="shared" si="35"/>
        <v>ЧУ "USM"</v>
      </c>
      <c r="J485" s="156" t="s">
        <v>250</v>
      </c>
      <c r="K485" s="157" t="s">
        <v>392</v>
      </c>
      <c r="L485" s="136" t="s">
        <v>393</v>
      </c>
      <c r="M485" s="31"/>
      <c r="N485" s="11"/>
      <c r="O485" s="11"/>
      <c r="P485" s="11"/>
      <c r="Q485" s="11"/>
      <c r="R485" s="11"/>
    </row>
    <row r="486" spans="1:18" s="3" customFormat="1" ht="49.5" customHeight="1" x14ac:dyDescent="0.25">
      <c r="A486" s="193">
        <v>8</v>
      </c>
      <c r="B486" s="36" t="s">
        <v>586</v>
      </c>
      <c r="C486" s="70" t="s">
        <v>141</v>
      </c>
      <c r="D486" s="110" t="s">
        <v>587</v>
      </c>
      <c r="E486" s="72">
        <v>1</v>
      </c>
      <c r="F486" s="110" t="s">
        <v>62</v>
      </c>
      <c r="G486" s="124"/>
      <c r="H486" s="37">
        <v>265000</v>
      </c>
      <c r="I486" s="36" t="str">
        <f t="shared" si="35"/>
        <v>ЧУ "USM"</v>
      </c>
      <c r="J486" s="156" t="s">
        <v>588</v>
      </c>
      <c r="K486" s="157" t="s">
        <v>246</v>
      </c>
      <c r="L486" s="136" t="s">
        <v>589</v>
      </c>
      <c r="M486" s="31"/>
      <c r="N486" s="11"/>
      <c r="O486" s="11"/>
      <c r="P486" s="11"/>
      <c r="Q486" s="11"/>
      <c r="R486" s="11"/>
    </row>
    <row r="487" spans="1:18" s="3" customFormat="1" ht="42" customHeight="1" x14ac:dyDescent="0.25">
      <c r="A487" s="193">
        <v>9</v>
      </c>
      <c r="B487" s="36" t="s">
        <v>739</v>
      </c>
      <c r="C487" s="70" t="s">
        <v>141</v>
      </c>
      <c r="D487" s="110" t="s">
        <v>61</v>
      </c>
      <c r="E487" s="72">
        <v>1</v>
      </c>
      <c r="F487" s="110" t="s">
        <v>62</v>
      </c>
      <c r="G487" s="124"/>
      <c r="H487" s="37">
        <v>359107</v>
      </c>
      <c r="I487" s="242" t="str">
        <f t="shared" ref="I487:I498" si="36">$I$506</f>
        <v>ЧУ "USM"</v>
      </c>
      <c r="J487" s="245" t="s">
        <v>735</v>
      </c>
      <c r="K487" s="246" t="s">
        <v>242</v>
      </c>
      <c r="L487" s="247" t="s">
        <v>736</v>
      </c>
      <c r="M487" s="31"/>
      <c r="N487" s="11"/>
      <c r="O487" s="11"/>
      <c r="P487" s="11"/>
      <c r="Q487" s="11"/>
      <c r="R487" s="11"/>
    </row>
    <row r="488" spans="1:18" s="3" customFormat="1" ht="49.5" customHeight="1" x14ac:dyDescent="0.25">
      <c r="A488" s="193">
        <v>10</v>
      </c>
      <c r="B488" s="36" t="s">
        <v>772</v>
      </c>
      <c r="C488" s="70" t="s">
        <v>141</v>
      </c>
      <c r="D488" s="110" t="s">
        <v>61</v>
      </c>
      <c r="E488" s="72">
        <v>1</v>
      </c>
      <c r="F488" s="110" t="s">
        <v>62</v>
      </c>
      <c r="G488" s="124"/>
      <c r="H488" s="37">
        <v>4085810</v>
      </c>
      <c r="I488" s="242" t="str">
        <f t="shared" si="36"/>
        <v>ЧУ "USM"</v>
      </c>
      <c r="J488" s="245" t="s">
        <v>735</v>
      </c>
      <c r="K488" s="246" t="s">
        <v>771</v>
      </c>
      <c r="L488" s="247" t="s">
        <v>911</v>
      </c>
      <c r="M488" s="31"/>
      <c r="N488" s="11"/>
      <c r="O488" s="11"/>
      <c r="P488" s="11"/>
      <c r="Q488" s="11"/>
      <c r="R488" s="11"/>
    </row>
    <row r="489" spans="1:18" s="3" customFormat="1" ht="30" customHeight="1" x14ac:dyDescent="0.25">
      <c r="A489" s="193">
        <v>11</v>
      </c>
      <c r="B489" s="36" t="s">
        <v>801</v>
      </c>
      <c r="C489" s="70" t="s">
        <v>141</v>
      </c>
      <c r="D489" s="110" t="s">
        <v>61</v>
      </c>
      <c r="E489" s="72">
        <v>1</v>
      </c>
      <c r="F489" s="110" t="s">
        <v>62</v>
      </c>
      <c r="G489" s="124"/>
      <c r="H489" s="37">
        <v>57500</v>
      </c>
      <c r="I489" s="242" t="str">
        <f t="shared" si="36"/>
        <v>ЧУ "USM"</v>
      </c>
      <c r="J489" s="245" t="s">
        <v>735</v>
      </c>
      <c r="K489" s="246" t="s">
        <v>771</v>
      </c>
      <c r="L489" s="247" t="s">
        <v>802</v>
      </c>
      <c r="M489" s="31"/>
      <c r="N489" s="11"/>
      <c r="O489" s="11"/>
      <c r="P489" s="11"/>
      <c r="Q489" s="11"/>
      <c r="R489" s="11"/>
    </row>
    <row r="490" spans="1:18" s="3" customFormat="1" ht="30" customHeight="1" x14ac:dyDescent="0.25">
      <c r="A490" s="193">
        <v>12</v>
      </c>
      <c r="B490" s="36" t="s">
        <v>808</v>
      </c>
      <c r="C490" s="70" t="s">
        <v>141</v>
      </c>
      <c r="D490" s="110" t="s">
        <v>783</v>
      </c>
      <c r="E490" s="72">
        <v>1</v>
      </c>
      <c r="F490" s="110" t="s">
        <v>62</v>
      </c>
      <c r="G490" s="124"/>
      <c r="H490" s="37">
        <v>481500</v>
      </c>
      <c r="I490" s="242" t="str">
        <f t="shared" si="36"/>
        <v>ЧУ "USM"</v>
      </c>
      <c r="J490" s="245" t="s">
        <v>735</v>
      </c>
      <c r="K490" s="246" t="s">
        <v>771</v>
      </c>
      <c r="L490" s="247" t="s">
        <v>809</v>
      </c>
      <c r="M490" s="31"/>
      <c r="N490" s="11"/>
      <c r="O490" s="11"/>
      <c r="P490" s="11"/>
      <c r="Q490" s="11"/>
      <c r="R490" s="11"/>
    </row>
    <row r="491" spans="1:18" s="3" customFormat="1" ht="30" customHeight="1" x14ac:dyDescent="0.25">
      <c r="A491" s="193">
        <v>13</v>
      </c>
      <c r="B491" s="36" t="s">
        <v>823</v>
      </c>
      <c r="C491" s="70" t="s">
        <v>141</v>
      </c>
      <c r="D491" s="110" t="s">
        <v>783</v>
      </c>
      <c r="E491" s="72">
        <v>1</v>
      </c>
      <c r="F491" s="110" t="s">
        <v>62</v>
      </c>
      <c r="G491" s="124"/>
      <c r="H491" s="37">
        <v>4712518</v>
      </c>
      <c r="I491" s="242" t="str">
        <f t="shared" si="36"/>
        <v>ЧУ "USM"</v>
      </c>
      <c r="J491" s="245" t="s">
        <v>735</v>
      </c>
      <c r="K491" s="246">
        <v>43709</v>
      </c>
      <c r="L491" s="247" t="s">
        <v>824</v>
      </c>
      <c r="M491" s="31"/>
      <c r="N491" s="11"/>
      <c r="O491" s="11"/>
      <c r="P491" s="11"/>
      <c r="Q491" s="11"/>
      <c r="R491" s="11"/>
    </row>
    <row r="492" spans="1:18" s="3" customFormat="1" ht="30" customHeight="1" x14ac:dyDescent="0.25">
      <c r="A492" s="193">
        <v>14</v>
      </c>
      <c r="B492" s="36" t="s">
        <v>899</v>
      </c>
      <c r="C492" s="70" t="s">
        <v>141</v>
      </c>
      <c r="D492" s="110" t="s">
        <v>783</v>
      </c>
      <c r="E492" s="72">
        <v>1</v>
      </c>
      <c r="F492" s="110" t="s">
        <v>62</v>
      </c>
      <c r="G492" s="124"/>
      <c r="H492" s="37">
        <v>1500000</v>
      </c>
      <c r="I492" s="242" t="str">
        <f t="shared" si="36"/>
        <v>ЧУ "USM"</v>
      </c>
      <c r="J492" s="245" t="s">
        <v>735</v>
      </c>
      <c r="K492" s="264" t="s">
        <v>897</v>
      </c>
      <c r="L492" s="247" t="s">
        <v>900</v>
      </c>
      <c r="M492" s="31"/>
      <c r="N492" s="11"/>
      <c r="O492" s="11"/>
      <c r="P492" s="11"/>
      <c r="Q492" s="11"/>
      <c r="R492" s="11"/>
    </row>
    <row r="493" spans="1:18" s="3" customFormat="1" ht="30" customHeight="1" x14ac:dyDescent="0.25">
      <c r="A493" s="193">
        <v>15</v>
      </c>
      <c r="B493" s="36" t="s">
        <v>920</v>
      </c>
      <c r="C493" s="70" t="s">
        <v>141</v>
      </c>
      <c r="D493" s="110" t="s">
        <v>783</v>
      </c>
      <c r="E493" s="72">
        <v>1</v>
      </c>
      <c r="F493" s="110" t="s">
        <v>62</v>
      </c>
      <c r="G493" s="124"/>
      <c r="H493" s="37">
        <v>40000000</v>
      </c>
      <c r="I493" s="242" t="str">
        <f t="shared" si="36"/>
        <v>ЧУ "USM"</v>
      </c>
      <c r="J493" s="245" t="s">
        <v>735</v>
      </c>
      <c r="K493" s="264" t="s">
        <v>897</v>
      </c>
      <c r="L493" s="247" t="s">
        <v>921</v>
      </c>
      <c r="M493" s="31"/>
      <c r="N493" s="11"/>
      <c r="O493" s="11"/>
      <c r="P493" s="11"/>
      <c r="Q493" s="11"/>
      <c r="R493" s="11"/>
    </row>
    <row r="494" spans="1:18" s="3" customFormat="1" ht="30" customHeight="1" x14ac:dyDescent="0.25">
      <c r="A494" s="193">
        <v>16</v>
      </c>
      <c r="B494" s="36" t="s">
        <v>939</v>
      </c>
      <c r="C494" s="70" t="s">
        <v>295</v>
      </c>
      <c r="D494" s="110" t="s">
        <v>15</v>
      </c>
      <c r="E494" s="72">
        <v>1</v>
      </c>
      <c r="F494" s="110" t="s">
        <v>62</v>
      </c>
      <c r="G494" s="124"/>
      <c r="H494" s="37">
        <v>18583125</v>
      </c>
      <c r="I494" s="242" t="str">
        <f t="shared" si="36"/>
        <v>ЧУ "USM"</v>
      </c>
      <c r="J494" s="245" t="s">
        <v>735</v>
      </c>
      <c r="K494" s="264" t="s">
        <v>897</v>
      </c>
      <c r="L494" s="247" t="s">
        <v>938</v>
      </c>
      <c r="M494" s="31"/>
      <c r="N494" s="11"/>
      <c r="O494" s="11"/>
      <c r="P494" s="11"/>
      <c r="Q494" s="11"/>
      <c r="R494" s="11"/>
    </row>
    <row r="495" spans="1:18" s="3" customFormat="1" ht="42.75" customHeight="1" x14ac:dyDescent="0.25">
      <c r="A495" s="193">
        <v>17</v>
      </c>
      <c r="B495" s="36" t="s">
        <v>993</v>
      </c>
      <c r="C495" s="70" t="s">
        <v>141</v>
      </c>
      <c r="D495" s="110" t="s">
        <v>783</v>
      </c>
      <c r="E495" s="72">
        <v>1</v>
      </c>
      <c r="F495" s="110" t="s">
        <v>62</v>
      </c>
      <c r="G495" s="124"/>
      <c r="H495" s="37">
        <v>7351440</v>
      </c>
      <c r="I495" s="242" t="str">
        <f t="shared" si="36"/>
        <v>ЧУ "USM"</v>
      </c>
      <c r="J495" s="245" t="s">
        <v>735</v>
      </c>
      <c r="K495" s="264" t="s">
        <v>897</v>
      </c>
      <c r="L495" s="247" t="s">
        <v>994</v>
      </c>
      <c r="M495" s="31"/>
      <c r="N495" s="11"/>
      <c r="O495" s="11"/>
      <c r="P495" s="11"/>
      <c r="Q495" s="11"/>
      <c r="R495" s="11"/>
    </row>
    <row r="496" spans="1:18" s="3" customFormat="1" ht="42.75" customHeight="1" x14ac:dyDescent="0.25">
      <c r="A496" s="193">
        <v>18</v>
      </c>
      <c r="B496" s="36" t="s">
        <v>995</v>
      </c>
      <c r="C496" s="70" t="s">
        <v>141</v>
      </c>
      <c r="D496" s="110" t="s">
        <v>783</v>
      </c>
      <c r="E496" s="72">
        <v>1</v>
      </c>
      <c r="F496" s="110" t="s">
        <v>62</v>
      </c>
      <c r="G496" s="124"/>
      <c r="H496" s="37">
        <v>760000</v>
      </c>
      <c r="I496" s="242" t="str">
        <f t="shared" si="36"/>
        <v>ЧУ "USM"</v>
      </c>
      <c r="J496" s="245" t="s">
        <v>735</v>
      </c>
      <c r="K496" s="264" t="s">
        <v>897</v>
      </c>
      <c r="L496" s="247" t="s">
        <v>1003</v>
      </c>
      <c r="M496" s="31"/>
      <c r="N496" s="11"/>
      <c r="O496" s="11"/>
      <c r="P496" s="11"/>
      <c r="Q496" s="11"/>
      <c r="R496" s="11"/>
    </row>
    <row r="497" spans="1:18" s="3" customFormat="1" ht="42.75" customHeight="1" x14ac:dyDescent="0.25">
      <c r="A497" s="193">
        <v>19</v>
      </c>
      <c r="B497" s="36" t="s">
        <v>1002</v>
      </c>
      <c r="C497" s="70" t="s">
        <v>141</v>
      </c>
      <c r="D497" s="110" t="s">
        <v>783</v>
      </c>
      <c r="E497" s="72">
        <v>1</v>
      </c>
      <c r="F497" s="110" t="s">
        <v>62</v>
      </c>
      <c r="G497" s="124"/>
      <c r="H497" s="37">
        <v>470000</v>
      </c>
      <c r="I497" s="242" t="str">
        <f t="shared" si="36"/>
        <v>ЧУ "USM"</v>
      </c>
      <c r="J497" s="245" t="s">
        <v>735</v>
      </c>
      <c r="K497" s="264" t="s">
        <v>897</v>
      </c>
      <c r="L497" s="247" t="s">
        <v>1004</v>
      </c>
      <c r="M497" s="31"/>
      <c r="N497" s="11"/>
      <c r="O497" s="11"/>
      <c r="P497" s="11"/>
      <c r="Q497" s="11"/>
      <c r="R497" s="11"/>
    </row>
    <row r="498" spans="1:18" s="3" customFormat="1" ht="42.75" customHeight="1" x14ac:dyDescent="0.25">
      <c r="A498" s="193">
        <v>20</v>
      </c>
      <c r="B498" s="36" t="s">
        <v>1005</v>
      </c>
      <c r="C498" s="70" t="s">
        <v>141</v>
      </c>
      <c r="D498" s="110" t="s">
        <v>783</v>
      </c>
      <c r="E498" s="72">
        <v>1</v>
      </c>
      <c r="F498" s="110" t="s">
        <v>62</v>
      </c>
      <c r="G498" s="124"/>
      <c r="H498" s="37">
        <v>600000</v>
      </c>
      <c r="I498" s="242" t="str">
        <f t="shared" si="36"/>
        <v>ЧУ "USM"</v>
      </c>
      <c r="J498" s="245" t="s">
        <v>735</v>
      </c>
      <c r="K498" s="264" t="s">
        <v>897</v>
      </c>
      <c r="L498" s="247" t="s">
        <v>1004</v>
      </c>
      <c r="M498" s="31"/>
      <c r="N498" s="11"/>
      <c r="O498" s="11"/>
      <c r="P498" s="11"/>
      <c r="Q498" s="11"/>
      <c r="R498" s="11"/>
    </row>
    <row r="499" spans="1:18" s="1" customFormat="1" ht="19.5" customHeight="1" x14ac:dyDescent="0.25">
      <c r="A499" s="76"/>
      <c r="B499" s="58" t="s">
        <v>22</v>
      </c>
      <c r="C499" s="38"/>
      <c r="D499" s="38"/>
      <c r="E499" s="38"/>
      <c r="F499" s="38"/>
      <c r="G499" s="48"/>
      <c r="H499" s="47">
        <f>SUM(H479:H498)</f>
        <v>119628045</v>
      </c>
      <c r="I499" s="48"/>
      <c r="J499" s="48"/>
      <c r="K499" s="91"/>
      <c r="L499" s="48"/>
      <c r="M499" s="28"/>
      <c r="N499" s="23"/>
      <c r="O499" s="23"/>
      <c r="P499" s="23"/>
      <c r="Q499" s="23"/>
      <c r="R499" s="23"/>
    </row>
    <row r="500" spans="1:18" ht="20.100000000000001" customHeight="1" x14ac:dyDescent="0.25">
      <c r="A500" s="55"/>
      <c r="B500" s="60" t="s">
        <v>12</v>
      </c>
      <c r="C500" s="56"/>
      <c r="D500" s="56"/>
      <c r="E500" s="56"/>
      <c r="F500" s="56"/>
      <c r="G500" s="118"/>
      <c r="H500" s="56"/>
      <c r="I500" s="56"/>
      <c r="J500" s="56"/>
      <c r="K500" s="82"/>
      <c r="L500" s="56"/>
    </row>
    <row r="501" spans="1:18" s="16" customFormat="1" ht="25.5" x14ac:dyDescent="0.2">
      <c r="A501" s="6">
        <v>1</v>
      </c>
      <c r="B501" s="36" t="s">
        <v>29</v>
      </c>
      <c r="C501" s="36" t="s">
        <v>30</v>
      </c>
      <c r="D501" s="36" t="s">
        <v>15</v>
      </c>
      <c r="E501" s="72">
        <v>1</v>
      </c>
      <c r="F501" s="36" t="s">
        <v>31</v>
      </c>
      <c r="G501" s="125"/>
      <c r="H501" s="166">
        <v>400000</v>
      </c>
      <c r="I501" s="133" t="s">
        <v>9</v>
      </c>
      <c r="J501" s="134" t="s">
        <v>24</v>
      </c>
      <c r="K501" s="135" t="s">
        <v>27</v>
      </c>
      <c r="L501" s="35" t="s">
        <v>32</v>
      </c>
      <c r="M501" s="30"/>
    </row>
    <row r="502" spans="1:18" s="137" customFormat="1" ht="25.5" x14ac:dyDescent="0.2">
      <c r="A502" s="136">
        <v>2</v>
      </c>
      <c r="B502" s="36" t="s">
        <v>33</v>
      </c>
      <c r="C502" s="36" t="s">
        <v>30</v>
      </c>
      <c r="D502" s="36" t="s">
        <v>15</v>
      </c>
      <c r="E502" s="72">
        <v>1</v>
      </c>
      <c r="F502" s="36" t="s">
        <v>31</v>
      </c>
      <c r="G502" s="125"/>
      <c r="H502" s="166">
        <v>1728000</v>
      </c>
      <c r="I502" s="133" t="s">
        <v>9</v>
      </c>
      <c r="J502" s="134" t="s">
        <v>24</v>
      </c>
      <c r="K502" s="135" t="s">
        <v>27</v>
      </c>
      <c r="L502" s="35" t="s">
        <v>34</v>
      </c>
      <c r="M502" s="138"/>
    </row>
    <row r="503" spans="1:18" s="137" customFormat="1" ht="25.5" x14ac:dyDescent="0.2">
      <c r="A503" s="136">
        <v>3</v>
      </c>
      <c r="B503" s="36" t="s">
        <v>38</v>
      </c>
      <c r="C503" s="36" t="s">
        <v>30</v>
      </c>
      <c r="D503" s="36" t="s">
        <v>15</v>
      </c>
      <c r="E503" s="72">
        <v>1</v>
      </c>
      <c r="F503" s="36" t="s">
        <v>31</v>
      </c>
      <c r="G503" s="125"/>
      <c r="H503" s="166">
        <v>2976000</v>
      </c>
      <c r="I503" s="133" t="s">
        <v>9</v>
      </c>
      <c r="J503" s="134" t="s">
        <v>24</v>
      </c>
      <c r="K503" s="135" t="s">
        <v>27</v>
      </c>
      <c r="L503" s="35" t="s">
        <v>37</v>
      </c>
      <c r="M503" s="138"/>
    </row>
    <row r="504" spans="1:18" s="137" customFormat="1" ht="46.5" customHeight="1" x14ac:dyDescent="0.25">
      <c r="A504" s="136">
        <v>4</v>
      </c>
      <c r="B504" s="142" t="s">
        <v>39</v>
      </c>
      <c r="C504" s="143" t="s">
        <v>40</v>
      </c>
      <c r="D504" s="142" t="s">
        <v>41</v>
      </c>
      <c r="E504" s="144">
        <v>1</v>
      </c>
      <c r="F504" s="142" t="s">
        <v>31</v>
      </c>
      <c r="G504" s="145"/>
      <c r="H504" s="179">
        <v>4200000</v>
      </c>
      <c r="I504" s="133" t="s">
        <v>9</v>
      </c>
      <c r="J504" s="134" t="s">
        <v>43</v>
      </c>
      <c r="K504" s="135" t="s">
        <v>27</v>
      </c>
      <c r="L504" s="35" t="s">
        <v>42</v>
      </c>
      <c r="M504" s="138"/>
    </row>
    <row r="505" spans="1:18" s="137" customFormat="1" ht="43.5" customHeight="1" x14ac:dyDescent="0.2">
      <c r="A505" s="136">
        <v>5</v>
      </c>
      <c r="B505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05" s="36" t="str">
        <f>[3]Sheet2!C9</f>
        <v>пп. 24 п. 3.1 Правил</v>
      </c>
      <c r="D505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05" s="72">
        <f>[3]Sheet2!E9</f>
        <v>1</v>
      </c>
      <c r="F505" s="36" t="str">
        <f>[3]Sheet2!F9</f>
        <v>услуга</v>
      </c>
      <c r="G505" s="125"/>
      <c r="H505" s="166">
        <f>[3]Sheet2!H9</f>
        <v>6487695.5</v>
      </c>
      <c r="I505" s="133" t="s">
        <v>9</v>
      </c>
      <c r="J505" s="134" t="s">
        <v>43</v>
      </c>
      <c r="K505" s="135" t="s">
        <v>27</v>
      </c>
      <c r="L505" s="35" t="s">
        <v>42</v>
      </c>
      <c r="M505" s="138"/>
    </row>
    <row r="506" spans="1:18" s="137" customFormat="1" ht="64.5" customHeight="1" x14ac:dyDescent="0.25">
      <c r="A506" s="136">
        <v>6</v>
      </c>
      <c r="B506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06" s="36" t="str">
        <f>'[4]Реестр 2017'!C644</f>
        <v>Запрос ценовых предложений</v>
      </c>
      <c r="D506" s="36" t="str">
        <f>'[4]Реестр 2017'!D644</f>
        <v>Полная характеристика согласно технической спецификации</v>
      </c>
      <c r="E506" s="72">
        <f>'[4]Реестр 2017'!E644</f>
        <v>1</v>
      </c>
      <c r="F506" s="36" t="str">
        <f>'[4]Реестр 2017'!F644</f>
        <v>услуга</v>
      </c>
      <c r="G506" s="125"/>
      <c r="H506" s="37">
        <f>'[4]Реестр 2017'!H644</f>
        <v>4434260</v>
      </c>
      <c r="I506" s="146" t="s">
        <v>9</v>
      </c>
      <c r="J506" s="147" t="s">
        <v>44</v>
      </c>
      <c r="K506" s="111" t="s">
        <v>45</v>
      </c>
      <c r="L506" s="148" t="s">
        <v>46</v>
      </c>
      <c r="M506" s="138"/>
    </row>
    <row r="507" spans="1:18" s="137" customFormat="1" ht="46.5" customHeight="1" x14ac:dyDescent="0.25">
      <c r="A507" s="136">
        <v>7</v>
      </c>
      <c r="B507" s="36" t="s">
        <v>47</v>
      </c>
      <c r="C507" s="36" t="s">
        <v>48</v>
      </c>
      <c r="D507" s="36" t="s">
        <v>49</v>
      </c>
      <c r="E507" s="72">
        <f>E506</f>
        <v>1</v>
      </c>
      <c r="F507" s="72" t="str">
        <f>F506</f>
        <v>услуга</v>
      </c>
      <c r="G507" s="125"/>
      <c r="H507" s="37">
        <v>10067608</v>
      </c>
      <c r="I507" s="146" t="str">
        <f>$I$506</f>
        <v>ЧУ "USM"</v>
      </c>
      <c r="J507" s="147" t="s">
        <v>50</v>
      </c>
      <c r="K507" s="111" t="s">
        <v>45</v>
      </c>
      <c r="L507" s="149" t="s">
        <v>51</v>
      </c>
      <c r="M507" s="138"/>
    </row>
    <row r="508" spans="1:18" s="137" customFormat="1" ht="60" customHeight="1" x14ac:dyDescent="0.25">
      <c r="A508" s="136">
        <v>8</v>
      </c>
      <c r="B508" s="36" t="s">
        <v>66</v>
      </c>
      <c r="C508" s="36" t="s">
        <v>30</v>
      </c>
      <c r="D508" s="36" t="s">
        <v>67</v>
      </c>
      <c r="E508" s="72">
        <v>1</v>
      </c>
      <c r="F508" s="72" t="s">
        <v>31</v>
      </c>
      <c r="G508" s="125"/>
      <c r="H508" s="37">
        <v>721428.57</v>
      </c>
      <c r="I508" s="146" t="s">
        <v>9</v>
      </c>
      <c r="J508" s="147" t="s">
        <v>64</v>
      </c>
      <c r="K508" s="111" t="s">
        <v>513</v>
      </c>
      <c r="L508" s="110" t="s">
        <v>514</v>
      </c>
      <c r="M508" s="138"/>
    </row>
    <row r="509" spans="1:18" s="137" customFormat="1" ht="50.25" customHeight="1" x14ac:dyDescent="0.25">
      <c r="A509" s="136">
        <v>9</v>
      </c>
      <c r="B509" s="136" t="s">
        <v>68</v>
      </c>
      <c r="C509" s="136" t="s">
        <v>60</v>
      </c>
      <c r="D509" s="36" t="s">
        <v>69</v>
      </c>
      <c r="E509" s="72">
        <v>1</v>
      </c>
      <c r="F509" s="72" t="s">
        <v>31</v>
      </c>
      <c r="G509" s="125"/>
      <c r="H509" s="37">
        <v>32819152.140000001</v>
      </c>
      <c r="I509" s="146" t="s">
        <v>9</v>
      </c>
      <c r="J509" s="147" t="s">
        <v>64</v>
      </c>
      <c r="K509" s="111" t="s">
        <v>55</v>
      </c>
      <c r="L509" s="110" t="s">
        <v>65</v>
      </c>
      <c r="M509" s="138"/>
    </row>
    <row r="510" spans="1:18" s="137" customFormat="1" ht="90.75" customHeight="1" x14ac:dyDescent="0.25">
      <c r="A510" s="136">
        <v>10</v>
      </c>
      <c r="B510" s="160" t="s">
        <v>500</v>
      </c>
      <c r="C510" s="160" t="s">
        <v>89</v>
      </c>
      <c r="D510" s="161" t="s">
        <v>498</v>
      </c>
      <c r="E510" s="72">
        <v>1</v>
      </c>
      <c r="F510" s="72" t="s">
        <v>31</v>
      </c>
      <c r="G510" s="125"/>
      <c r="H510" s="37">
        <v>7300958.8799999999</v>
      </c>
      <c r="I510" s="146" t="s">
        <v>9</v>
      </c>
      <c r="J510" s="147" t="s">
        <v>64</v>
      </c>
      <c r="K510" s="111" t="s">
        <v>55</v>
      </c>
      <c r="L510" s="149" t="s">
        <v>499</v>
      </c>
      <c r="M510" s="138"/>
    </row>
    <row r="511" spans="1:18" s="137" customFormat="1" ht="90.75" customHeight="1" x14ac:dyDescent="0.25">
      <c r="A511" s="158">
        <v>11</v>
      </c>
      <c r="B511" s="162" t="s">
        <v>70</v>
      </c>
      <c r="C511" s="163" t="s">
        <v>89</v>
      </c>
      <c r="D511" s="163" t="s">
        <v>501</v>
      </c>
      <c r="E511" s="159">
        <v>1</v>
      </c>
      <c r="F511" s="72" t="s">
        <v>31</v>
      </c>
      <c r="G511" s="125"/>
      <c r="H511" s="37">
        <v>781250</v>
      </c>
      <c r="I511" s="146" t="s">
        <v>9</v>
      </c>
      <c r="J511" s="147" t="s">
        <v>64</v>
      </c>
      <c r="K511" s="111" t="s">
        <v>502</v>
      </c>
      <c r="L511" s="149" t="s">
        <v>503</v>
      </c>
      <c r="M511" s="138"/>
    </row>
    <row r="512" spans="1:18" s="137" customFormat="1" ht="71.25" customHeight="1" x14ac:dyDescent="0.25">
      <c r="A512" s="136">
        <v>12</v>
      </c>
      <c r="B512" s="36" t="s">
        <v>72</v>
      </c>
      <c r="C512" s="36" t="s">
        <v>89</v>
      </c>
      <c r="D512" s="36" t="s">
        <v>73</v>
      </c>
      <c r="E512" s="72">
        <v>1</v>
      </c>
      <c r="F512" s="72" t="s">
        <v>31</v>
      </c>
      <c r="G512" s="125"/>
      <c r="H512" s="37">
        <v>39000000</v>
      </c>
      <c r="I512" s="146" t="s">
        <v>9</v>
      </c>
      <c r="J512" s="147" t="s">
        <v>64</v>
      </c>
      <c r="K512" s="111" t="s">
        <v>55</v>
      </c>
      <c r="L512" s="149" t="s">
        <v>65</v>
      </c>
      <c r="M512" s="138"/>
    </row>
    <row r="513" spans="1:13" s="137" customFormat="1" ht="105" customHeight="1" x14ac:dyDescent="0.25">
      <c r="A513" s="136">
        <v>13</v>
      </c>
      <c r="B513" s="36" t="s">
        <v>74</v>
      </c>
      <c r="C513" s="36" t="s">
        <v>60</v>
      </c>
      <c r="D513" s="36" t="s">
        <v>488</v>
      </c>
      <c r="E513" s="72">
        <v>1</v>
      </c>
      <c r="F513" s="72" t="s">
        <v>31</v>
      </c>
      <c r="G513" s="164"/>
      <c r="H513" s="37">
        <v>10600000</v>
      </c>
      <c r="I513" s="146" t="s">
        <v>9</v>
      </c>
      <c r="J513" s="147" t="s">
        <v>64</v>
      </c>
      <c r="K513" s="111" t="s">
        <v>398</v>
      </c>
      <c r="L513" s="149" t="s">
        <v>487</v>
      </c>
      <c r="M513" s="138"/>
    </row>
    <row r="514" spans="1:13" s="137" customFormat="1" ht="63" customHeight="1" x14ac:dyDescent="0.25">
      <c r="A514" s="136">
        <v>14</v>
      </c>
      <c r="B514" s="36" t="s">
        <v>75</v>
      </c>
      <c r="C514" s="36" t="s">
        <v>88</v>
      </c>
      <c r="D514" s="36" t="s">
        <v>76</v>
      </c>
      <c r="E514" s="72">
        <v>1</v>
      </c>
      <c r="F514" s="72" t="s">
        <v>31</v>
      </c>
      <c r="G514" s="164"/>
      <c r="H514" s="37">
        <v>1212000</v>
      </c>
      <c r="I514" s="146" t="s">
        <v>9</v>
      </c>
      <c r="J514" s="134" t="s">
        <v>43</v>
      </c>
      <c r="K514" s="111" t="s">
        <v>55</v>
      </c>
      <c r="L514" s="149" t="s">
        <v>77</v>
      </c>
      <c r="M514" s="138"/>
    </row>
    <row r="515" spans="1:13" s="137" customFormat="1" ht="61.5" customHeight="1" x14ac:dyDescent="0.25">
      <c r="A515" s="136">
        <v>15</v>
      </c>
      <c r="B515" s="36" t="s">
        <v>83</v>
      </c>
      <c r="C515" s="36" t="s">
        <v>79</v>
      </c>
      <c r="D515" s="36" t="s">
        <v>85</v>
      </c>
      <c r="E515" s="72">
        <v>1</v>
      </c>
      <c r="F515" s="72" t="s">
        <v>31</v>
      </c>
      <c r="G515" s="164"/>
      <c r="H515" s="37">
        <v>10669200</v>
      </c>
      <c r="I515" s="146" t="s">
        <v>9</v>
      </c>
      <c r="J515" s="134" t="s">
        <v>50</v>
      </c>
      <c r="K515" s="111" t="s">
        <v>55</v>
      </c>
      <c r="L515" s="149" t="s">
        <v>87</v>
      </c>
      <c r="M515" s="138"/>
    </row>
    <row r="516" spans="1:13" s="137" customFormat="1" ht="64.5" customHeight="1" x14ac:dyDescent="0.25">
      <c r="A516" s="136">
        <v>16</v>
      </c>
      <c r="B516" s="36" t="s">
        <v>84</v>
      </c>
      <c r="C516" s="36" t="s">
        <v>79</v>
      </c>
      <c r="D516" s="36" t="s">
        <v>86</v>
      </c>
      <c r="E516" s="72">
        <v>1</v>
      </c>
      <c r="F516" s="72" t="s">
        <v>31</v>
      </c>
      <c r="G516" s="164"/>
      <c r="H516" s="37">
        <v>2586400</v>
      </c>
      <c r="I516" s="146" t="s">
        <v>9</v>
      </c>
      <c r="J516" s="134" t="s">
        <v>50</v>
      </c>
      <c r="K516" s="111" t="s">
        <v>55</v>
      </c>
      <c r="L516" s="149" t="s">
        <v>87</v>
      </c>
      <c r="M516" s="138"/>
    </row>
    <row r="517" spans="1:13" s="137" customFormat="1" ht="48.75" customHeight="1" x14ac:dyDescent="0.25">
      <c r="A517" s="136">
        <v>17</v>
      </c>
      <c r="B517" s="169" t="s">
        <v>90</v>
      </c>
      <c r="C517" s="168" t="s">
        <v>40</v>
      </c>
      <c r="D517" s="171" t="s">
        <v>313</v>
      </c>
      <c r="E517" s="170">
        <v>1</v>
      </c>
      <c r="F517" s="169" t="s">
        <v>31</v>
      </c>
      <c r="G517" s="167"/>
      <c r="H517" s="172">
        <v>2473200</v>
      </c>
      <c r="I517" s="146" t="s">
        <v>9</v>
      </c>
      <c r="J517" s="134" t="s">
        <v>43</v>
      </c>
      <c r="K517" s="111" t="s">
        <v>55</v>
      </c>
      <c r="L517" s="149" t="s">
        <v>97</v>
      </c>
      <c r="M517" s="138"/>
    </row>
    <row r="518" spans="1:13" s="137" customFormat="1" ht="42.75" customHeight="1" x14ac:dyDescent="0.25">
      <c r="A518" s="136">
        <v>18</v>
      </c>
      <c r="B518" s="169" t="s">
        <v>91</v>
      </c>
      <c r="C518" s="168" t="s">
        <v>40</v>
      </c>
      <c r="D518" s="171" t="s">
        <v>92</v>
      </c>
      <c r="E518" s="170">
        <v>1</v>
      </c>
      <c r="F518" s="169" t="s">
        <v>31</v>
      </c>
      <c r="G518" s="167"/>
      <c r="H518" s="172">
        <v>2496000</v>
      </c>
      <c r="I518" s="146" t="s">
        <v>9</v>
      </c>
      <c r="J518" s="134" t="s">
        <v>43</v>
      </c>
      <c r="K518" s="111" t="s">
        <v>55</v>
      </c>
      <c r="L518" s="149" t="s">
        <v>97</v>
      </c>
      <c r="M518" s="138"/>
    </row>
    <row r="519" spans="1:13" s="137" customFormat="1" ht="43.5" customHeight="1" x14ac:dyDescent="0.25">
      <c r="A519" s="136">
        <v>19</v>
      </c>
      <c r="B519" s="169" t="s">
        <v>93</v>
      </c>
      <c r="C519" s="168" t="s">
        <v>40</v>
      </c>
      <c r="D519" s="171" t="s">
        <v>314</v>
      </c>
      <c r="E519" s="170">
        <v>1</v>
      </c>
      <c r="F519" s="169" t="s">
        <v>31</v>
      </c>
      <c r="G519" s="167"/>
      <c r="H519" s="172">
        <v>13536000</v>
      </c>
      <c r="I519" s="146" t="s">
        <v>9</v>
      </c>
      <c r="J519" s="134" t="s">
        <v>43</v>
      </c>
      <c r="K519" s="111" t="s">
        <v>55</v>
      </c>
      <c r="L519" s="149" t="s">
        <v>97</v>
      </c>
      <c r="M519" s="138"/>
    </row>
    <row r="520" spans="1:13" s="137" customFormat="1" ht="43.5" customHeight="1" x14ac:dyDescent="0.25">
      <c r="A520" s="136">
        <v>20</v>
      </c>
      <c r="B520" s="169" t="s">
        <v>94</v>
      </c>
      <c r="C520" s="168" t="s">
        <v>40</v>
      </c>
      <c r="D520" s="171" t="s">
        <v>95</v>
      </c>
      <c r="E520" s="170">
        <v>1</v>
      </c>
      <c r="F520" s="169" t="s">
        <v>31</v>
      </c>
      <c r="G520" s="167"/>
      <c r="H520" s="172">
        <v>2268000</v>
      </c>
      <c r="I520" s="146" t="s">
        <v>9</v>
      </c>
      <c r="J520" s="134" t="s">
        <v>43</v>
      </c>
      <c r="K520" s="111" t="s">
        <v>55</v>
      </c>
      <c r="L520" s="149" t="s">
        <v>97</v>
      </c>
      <c r="M520" s="138"/>
    </row>
    <row r="521" spans="1:13" s="137" customFormat="1" ht="45" customHeight="1" x14ac:dyDescent="0.25">
      <c r="A521" s="136">
        <v>21</v>
      </c>
      <c r="B521" s="169" t="s">
        <v>96</v>
      </c>
      <c r="C521" s="168" t="s">
        <v>40</v>
      </c>
      <c r="D521" s="171" t="s">
        <v>315</v>
      </c>
      <c r="E521" s="170">
        <v>1</v>
      </c>
      <c r="F521" s="169" t="s">
        <v>31</v>
      </c>
      <c r="G521" s="167"/>
      <c r="H521" s="172">
        <v>2092500</v>
      </c>
      <c r="I521" s="146" t="s">
        <v>9</v>
      </c>
      <c r="J521" s="134" t="s">
        <v>43</v>
      </c>
      <c r="K521" s="111" t="s">
        <v>55</v>
      </c>
      <c r="L521" s="149" t="s">
        <v>97</v>
      </c>
      <c r="M521" s="138"/>
    </row>
    <row r="522" spans="1:13" s="137" customFormat="1" ht="42" customHeight="1" x14ac:dyDescent="0.25">
      <c r="A522" s="136">
        <v>22</v>
      </c>
      <c r="B522" s="175" t="s">
        <v>98</v>
      </c>
      <c r="C522" s="174" t="s">
        <v>40</v>
      </c>
      <c r="D522" s="178" t="s">
        <v>99</v>
      </c>
      <c r="E522" s="176">
        <v>1</v>
      </c>
      <c r="F522" s="175" t="s">
        <v>31</v>
      </c>
      <c r="G522" s="173"/>
      <c r="H522" s="177">
        <v>5375000</v>
      </c>
      <c r="I522" s="146" t="s">
        <v>9</v>
      </c>
      <c r="J522" s="134" t="s">
        <v>43</v>
      </c>
      <c r="K522" s="111" t="s">
        <v>55</v>
      </c>
      <c r="L522" s="149" t="s">
        <v>101</v>
      </c>
      <c r="M522" s="138"/>
    </row>
    <row r="523" spans="1:13" s="137" customFormat="1" ht="62.25" customHeight="1" x14ac:dyDescent="0.25">
      <c r="A523" s="136">
        <v>23</v>
      </c>
      <c r="B523" s="181" t="s">
        <v>100</v>
      </c>
      <c r="C523" s="180" t="s">
        <v>40</v>
      </c>
      <c r="D523" s="181" t="s">
        <v>128</v>
      </c>
      <c r="E523" s="182">
        <v>1</v>
      </c>
      <c r="F523" s="183" t="s">
        <v>31</v>
      </c>
      <c r="G523" s="184"/>
      <c r="H523" s="235">
        <v>38007750</v>
      </c>
      <c r="I523" s="146" t="s">
        <v>9</v>
      </c>
      <c r="J523" s="134" t="s">
        <v>43</v>
      </c>
      <c r="K523" s="111" t="s">
        <v>55</v>
      </c>
      <c r="L523" s="149" t="s">
        <v>133</v>
      </c>
      <c r="M523" s="138"/>
    </row>
    <row r="524" spans="1:13" s="137" customFormat="1" ht="62.25" customHeight="1" x14ac:dyDescent="0.25">
      <c r="A524" s="136">
        <v>24</v>
      </c>
      <c r="B524" s="194" t="s">
        <v>114</v>
      </c>
      <c r="C524" s="191" t="s">
        <v>30</v>
      </c>
      <c r="D524" s="36" t="str">
        <f>$D$506</f>
        <v>Полная характеристика согласно технической спецификации</v>
      </c>
      <c r="E524" s="182">
        <v>1</v>
      </c>
      <c r="F524" s="183" t="s">
        <v>31</v>
      </c>
      <c r="G524" s="192"/>
      <c r="H524" s="236">
        <v>173250</v>
      </c>
      <c r="I524" s="146" t="s">
        <v>9</v>
      </c>
      <c r="J524" s="134" t="s">
        <v>54</v>
      </c>
      <c r="K524" s="111" t="s">
        <v>55</v>
      </c>
      <c r="L524" s="136" t="s">
        <v>124</v>
      </c>
      <c r="M524" s="138"/>
    </row>
    <row r="525" spans="1:13" s="137" customFormat="1" ht="62.25" customHeight="1" x14ac:dyDescent="0.25">
      <c r="A525" s="136">
        <v>25</v>
      </c>
      <c r="B525" s="194" t="s">
        <v>115</v>
      </c>
      <c r="C525" s="191" t="s">
        <v>30</v>
      </c>
      <c r="D525" s="36" t="str">
        <f>$D$506</f>
        <v>Полная характеристика согласно технической спецификации</v>
      </c>
      <c r="E525" s="182">
        <v>1</v>
      </c>
      <c r="F525" s="183" t="s">
        <v>31</v>
      </c>
      <c r="G525" s="192"/>
      <c r="H525" s="236">
        <v>743850</v>
      </c>
      <c r="I525" s="146" t="s">
        <v>9</v>
      </c>
      <c r="J525" s="134" t="s">
        <v>125</v>
      </c>
      <c r="K525" s="111" t="s">
        <v>55</v>
      </c>
      <c r="L525" s="136" t="s">
        <v>124</v>
      </c>
      <c r="M525" s="138"/>
    </row>
    <row r="526" spans="1:13" s="137" customFormat="1" ht="62.25" customHeight="1" x14ac:dyDescent="0.25">
      <c r="A526" s="136">
        <v>26</v>
      </c>
      <c r="B526" s="194" t="s">
        <v>120</v>
      </c>
      <c r="C526" s="191" t="s">
        <v>79</v>
      </c>
      <c r="D526" s="36" t="str">
        <f>$D$506</f>
        <v>Полная характеристика согласно технической спецификации</v>
      </c>
      <c r="E526" s="182">
        <v>1</v>
      </c>
      <c r="F526" s="183" t="s">
        <v>31</v>
      </c>
      <c r="G526" s="192"/>
      <c r="H526" s="237">
        <v>393844296.56</v>
      </c>
      <c r="I526" s="146" t="s">
        <v>9</v>
      </c>
      <c r="J526" s="134" t="s">
        <v>81</v>
      </c>
      <c r="K526" s="111" t="s">
        <v>55</v>
      </c>
      <c r="L526" s="149" t="s">
        <v>126</v>
      </c>
      <c r="M526" s="138"/>
    </row>
    <row r="527" spans="1:13" s="137" customFormat="1" ht="70.5" customHeight="1" x14ac:dyDescent="0.25">
      <c r="A527" s="136">
        <v>27</v>
      </c>
      <c r="B527" s="142" t="s">
        <v>129</v>
      </c>
      <c r="C527" s="180" t="s">
        <v>40</v>
      </c>
      <c r="D527" s="142" t="s">
        <v>131</v>
      </c>
      <c r="E527" s="182">
        <v>1</v>
      </c>
      <c r="F527" s="183" t="s">
        <v>31</v>
      </c>
      <c r="G527" s="192"/>
      <c r="H527" s="235">
        <v>4191360</v>
      </c>
      <c r="I527" s="146" t="s">
        <v>9</v>
      </c>
      <c r="J527" s="134" t="s">
        <v>43</v>
      </c>
      <c r="K527" s="111" t="s">
        <v>55</v>
      </c>
      <c r="L527" s="149" t="s">
        <v>379</v>
      </c>
      <c r="M527" s="138"/>
    </row>
    <row r="528" spans="1:13" s="137" customFormat="1" ht="62.25" customHeight="1" x14ac:dyDescent="0.25">
      <c r="A528" s="136">
        <v>28</v>
      </c>
      <c r="B528" s="142" t="s">
        <v>130</v>
      </c>
      <c r="C528" s="180" t="s">
        <v>40</v>
      </c>
      <c r="D528" s="142" t="s">
        <v>132</v>
      </c>
      <c r="E528" s="182">
        <v>1</v>
      </c>
      <c r="F528" s="183" t="s">
        <v>31</v>
      </c>
      <c r="G528" s="192"/>
      <c r="H528" s="236">
        <v>367320</v>
      </c>
      <c r="I528" s="146" t="s">
        <v>9</v>
      </c>
      <c r="J528" s="134" t="s">
        <v>43</v>
      </c>
      <c r="K528" s="111" t="s">
        <v>55</v>
      </c>
      <c r="L528" s="149" t="s">
        <v>379</v>
      </c>
      <c r="M528" s="138"/>
    </row>
    <row r="529" spans="1:13" s="137" customFormat="1" ht="43.5" customHeight="1" x14ac:dyDescent="0.25">
      <c r="A529" s="136">
        <v>29</v>
      </c>
      <c r="B529" s="218" t="s">
        <v>154</v>
      </c>
      <c r="C529" s="191" t="s">
        <v>155</v>
      </c>
      <c r="D529" s="81" t="s">
        <v>156</v>
      </c>
      <c r="E529" s="182">
        <v>1</v>
      </c>
      <c r="F529" s="183" t="s">
        <v>31</v>
      </c>
      <c r="G529" s="192"/>
      <c r="H529" s="236">
        <v>9822678.7599999998</v>
      </c>
      <c r="I529" s="146" t="s">
        <v>9</v>
      </c>
      <c r="J529" s="134" t="s">
        <v>81</v>
      </c>
      <c r="K529" s="111" t="s">
        <v>55</v>
      </c>
      <c r="L529" s="149" t="s">
        <v>247</v>
      </c>
      <c r="M529" s="138"/>
    </row>
    <row r="530" spans="1:13" s="137" customFormat="1" ht="53.25" customHeight="1" x14ac:dyDescent="0.25">
      <c r="A530" s="136">
        <v>30</v>
      </c>
      <c r="B530" s="218" t="s">
        <v>171</v>
      </c>
      <c r="C530" s="191" t="s">
        <v>79</v>
      </c>
      <c r="D530" s="36" t="str">
        <f>$D$506</f>
        <v>Полная характеристика согласно технической спецификации</v>
      </c>
      <c r="E530" s="182">
        <v>1</v>
      </c>
      <c r="F530" s="183" t="s">
        <v>31</v>
      </c>
      <c r="G530" s="192"/>
      <c r="H530" s="236">
        <v>18126000</v>
      </c>
      <c r="I530" s="146" t="s">
        <v>9</v>
      </c>
      <c r="J530" s="134" t="s">
        <v>250</v>
      </c>
      <c r="K530" s="111" t="s">
        <v>71</v>
      </c>
      <c r="L530" s="149" t="s">
        <v>252</v>
      </c>
      <c r="M530" s="138"/>
    </row>
    <row r="531" spans="1:13" s="137" customFormat="1" ht="53.25" customHeight="1" x14ac:dyDescent="0.25">
      <c r="A531" s="136">
        <v>31</v>
      </c>
      <c r="B531" s="218" t="s">
        <v>172</v>
      </c>
      <c r="C531" s="191" t="s">
        <v>30</v>
      </c>
      <c r="D531" s="36" t="str">
        <f>$D$506</f>
        <v>Полная характеристика согласно технической спецификации</v>
      </c>
      <c r="E531" s="182">
        <v>1</v>
      </c>
      <c r="F531" s="183" t="s">
        <v>31</v>
      </c>
      <c r="G531" s="192"/>
      <c r="H531" s="236">
        <v>2717863</v>
      </c>
      <c r="I531" s="146" t="s">
        <v>9</v>
      </c>
      <c r="J531" s="134" t="s">
        <v>250</v>
      </c>
      <c r="K531" s="111" t="s">
        <v>71</v>
      </c>
      <c r="L531" s="149" t="s">
        <v>326</v>
      </c>
      <c r="M531" s="138"/>
    </row>
    <row r="532" spans="1:13" s="137" customFormat="1" ht="44.25" customHeight="1" x14ac:dyDescent="0.25">
      <c r="A532" s="136">
        <v>32</v>
      </c>
      <c r="B532" s="218" t="s">
        <v>212</v>
      </c>
      <c r="C532" s="191" t="s">
        <v>30</v>
      </c>
      <c r="D532" s="36" t="str">
        <f>$D$506</f>
        <v>Полная характеристика согласно технической спецификации</v>
      </c>
      <c r="E532" s="182">
        <v>1</v>
      </c>
      <c r="F532" s="183" t="s">
        <v>31</v>
      </c>
      <c r="G532" s="192"/>
      <c r="H532" s="236">
        <v>620000</v>
      </c>
      <c r="I532" s="146" t="s">
        <v>9</v>
      </c>
      <c r="J532" s="134" t="s">
        <v>43</v>
      </c>
      <c r="K532" s="111" t="s">
        <v>239</v>
      </c>
      <c r="L532" s="149" t="s">
        <v>244</v>
      </c>
      <c r="M532" s="138"/>
    </row>
    <row r="533" spans="1:13" s="137" customFormat="1" ht="62.25" customHeight="1" x14ac:dyDescent="0.25">
      <c r="A533" s="136">
        <v>33</v>
      </c>
      <c r="B533" s="218" t="s">
        <v>215</v>
      </c>
      <c r="C533" s="191" t="s">
        <v>30</v>
      </c>
      <c r="D533" s="36" t="str">
        <f>$D$506</f>
        <v>Полная характеристика согласно технической спецификации</v>
      </c>
      <c r="E533" s="182">
        <v>1</v>
      </c>
      <c r="F533" s="183" t="s">
        <v>31</v>
      </c>
      <c r="G533" s="192"/>
      <c r="H533" s="236">
        <v>1592555</v>
      </c>
      <c r="I533" s="146" t="s">
        <v>9</v>
      </c>
      <c r="J533" s="134" t="s">
        <v>43</v>
      </c>
      <c r="K533" s="111" t="s">
        <v>240</v>
      </c>
      <c r="L533" s="149" t="s">
        <v>244</v>
      </c>
      <c r="M533" s="138"/>
    </row>
    <row r="534" spans="1:13" s="137" customFormat="1" ht="62.25" customHeight="1" x14ac:dyDescent="0.25">
      <c r="A534" s="136">
        <v>34</v>
      </c>
      <c r="B534" s="218" t="s">
        <v>216</v>
      </c>
      <c r="C534" s="191" t="s">
        <v>234</v>
      </c>
      <c r="D534" s="36" t="s">
        <v>235</v>
      </c>
      <c r="E534" s="182">
        <v>1</v>
      </c>
      <c r="F534" s="183" t="s">
        <v>31</v>
      </c>
      <c r="G534" s="192"/>
      <c r="H534" s="236">
        <v>356250</v>
      </c>
      <c r="I534" s="146" t="s">
        <v>9</v>
      </c>
      <c r="J534" s="134" t="s">
        <v>43</v>
      </c>
      <c r="K534" s="111" t="s">
        <v>241</v>
      </c>
      <c r="L534" s="149" t="s">
        <v>352</v>
      </c>
      <c r="M534" s="138"/>
    </row>
    <row r="535" spans="1:13" s="137" customFormat="1" ht="62.25" customHeight="1" x14ac:dyDescent="0.25">
      <c r="A535" s="136">
        <v>35</v>
      </c>
      <c r="B535" s="218" t="s">
        <v>217</v>
      </c>
      <c r="C535" s="191" t="s">
        <v>234</v>
      </c>
      <c r="D535" s="36" t="s">
        <v>354</v>
      </c>
      <c r="E535" s="182">
        <v>1</v>
      </c>
      <c r="F535" s="183" t="s">
        <v>31</v>
      </c>
      <c r="G535" s="192"/>
      <c r="H535" s="236">
        <v>522321.43</v>
      </c>
      <c r="I535" s="146" t="s">
        <v>9</v>
      </c>
      <c r="J535" s="134" t="s">
        <v>43</v>
      </c>
      <c r="K535" s="111" t="s">
        <v>241</v>
      </c>
      <c r="L535" s="149" t="s">
        <v>353</v>
      </c>
      <c r="M535" s="138"/>
    </row>
    <row r="536" spans="1:13" s="137" customFormat="1" ht="73.5" customHeight="1" x14ac:dyDescent="0.25">
      <c r="A536" s="136">
        <v>36</v>
      </c>
      <c r="B536" s="218" t="s">
        <v>218</v>
      </c>
      <c r="C536" s="191" t="s">
        <v>234</v>
      </c>
      <c r="D536" s="36" t="s">
        <v>355</v>
      </c>
      <c r="E536" s="182">
        <v>1</v>
      </c>
      <c r="F536" s="183" t="s">
        <v>31</v>
      </c>
      <c r="G536" s="192"/>
      <c r="H536" s="236">
        <v>214285.71</v>
      </c>
      <c r="I536" s="146" t="s">
        <v>9</v>
      </c>
      <c r="J536" s="134" t="s">
        <v>43</v>
      </c>
      <c r="K536" s="111" t="s">
        <v>241</v>
      </c>
      <c r="L536" s="149" t="s">
        <v>356</v>
      </c>
      <c r="M536" s="138"/>
    </row>
    <row r="537" spans="1:13" s="137" customFormat="1" ht="62.25" customHeight="1" x14ac:dyDescent="0.25">
      <c r="A537" s="136">
        <v>37</v>
      </c>
      <c r="B537" s="218" t="s">
        <v>219</v>
      </c>
      <c r="C537" s="191" t="s">
        <v>234</v>
      </c>
      <c r="D537" s="36" t="s">
        <v>316</v>
      </c>
      <c r="E537" s="182">
        <v>1</v>
      </c>
      <c r="F537" s="183" t="s">
        <v>31</v>
      </c>
      <c r="G537" s="192"/>
      <c r="H537" s="238">
        <v>2723214.28</v>
      </c>
      <c r="I537" s="146" t="s">
        <v>9</v>
      </c>
      <c r="J537" s="134" t="s">
        <v>43</v>
      </c>
      <c r="K537" s="111" t="s">
        <v>241</v>
      </c>
      <c r="L537" s="149" t="s">
        <v>244</v>
      </c>
      <c r="M537" s="138"/>
    </row>
    <row r="538" spans="1:13" s="137" customFormat="1" ht="62.25" customHeight="1" x14ac:dyDescent="0.25">
      <c r="A538" s="136">
        <v>38</v>
      </c>
      <c r="B538" s="218" t="s">
        <v>220</v>
      </c>
      <c r="C538" s="191" t="s">
        <v>234</v>
      </c>
      <c r="D538" s="36" t="s">
        <v>236</v>
      </c>
      <c r="E538" s="182">
        <v>1</v>
      </c>
      <c r="F538" s="183" t="s">
        <v>31</v>
      </c>
      <c r="G538" s="192"/>
      <c r="H538" s="236">
        <v>492375</v>
      </c>
      <c r="I538" s="146" t="s">
        <v>9</v>
      </c>
      <c r="J538" s="134" t="s">
        <v>43</v>
      </c>
      <c r="K538" s="111" t="s">
        <v>242</v>
      </c>
      <c r="L538" s="149" t="s">
        <v>244</v>
      </c>
      <c r="M538" s="138"/>
    </row>
    <row r="539" spans="1:13" s="137" customFormat="1" ht="62.25" customHeight="1" x14ac:dyDescent="0.25">
      <c r="A539" s="136">
        <v>39</v>
      </c>
      <c r="B539" s="218" t="s">
        <v>221</v>
      </c>
      <c r="C539" s="191" t="s">
        <v>234</v>
      </c>
      <c r="D539" s="36" t="s">
        <v>237</v>
      </c>
      <c r="E539" s="182">
        <v>1</v>
      </c>
      <c r="F539" s="183" t="s">
        <v>31</v>
      </c>
      <c r="G539" s="192"/>
      <c r="H539" s="236">
        <v>646400</v>
      </c>
      <c r="I539" s="146" t="s">
        <v>9</v>
      </c>
      <c r="J539" s="134" t="s">
        <v>43</v>
      </c>
      <c r="K539" s="111" t="s">
        <v>243</v>
      </c>
      <c r="L539" s="149" t="s">
        <v>244</v>
      </c>
      <c r="M539" s="138"/>
    </row>
    <row r="540" spans="1:13" s="137" customFormat="1" ht="62.25" customHeight="1" x14ac:dyDescent="0.25">
      <c r="A540" s="136">
        <v>40</v>
      </c>
      <c r="B540" s="218" t="s">
        <v>222</v>
      </c>
      <c r="C540" s="191" t="s">
        <v>234</v>
      </c>
      <c r="D540" s="36" t="s">
        <v>238</v>
      </c>
      <c r="E540" s="182">
        <v>1</v>
      </c>
      <c r="F540" s="183" t="s">
        <v>31</v>
      </c>
      <c r="G540" s="192"/>
      <c r="H540" s="236">
        <v>3567280</v>
      </c>
      <c r="I540" s="146" t="s">
        <v>9</v>
      </c>
      <c r="J540" s="134" t="s">
        <v>43</v>
      </c>
      <c r="K540" s="111" t="s">
        <v>243</v>
      </c>
      <c r="L540" s="149" t="s">
        <v>244</v>
      </c>
      <c r="M540" s="138"/>
    </row>
    <row r="541" spans="1:13" s="137" customFormat="1" ht="46.5" customHeight="1" x14ac:dyDescent="0.25">
      <c r="A541" s="136">
        <v>41</v>
      </c>
      <c r="B541" s="136" t="s">
        <v>255</v>
      </c>
      <c r="C541" s="136" t="s">
        <v>257</v>
      </c>
      <c r="D541" s="110" t="s">
        <v>61</v>
      </c>
      <c r="E541" s="148">
        <v>1</v>
      </c>
      <c r="F541" s="148" t="s">
        <v>31</v>
      </c>
      <c r="G541" s="189">
        <v>25000</v>
      </c>
      <c r="H541" s="234">
        <v>8750000</v>
      </c>
      <c r="I541" s="146" t="s">
        <v>9</v>
      </c>
      <c r="J541" s="148" t="s">
        <v>258</v>
      </c>
      <c r="K541" s="188" t="s">
        <v>705</v>
      </c>
      <c r="L541" s="149" t="s">
        <v>706</v>
      </c>
      <c r="M541" s="138"/>
    </row>
    <row r="542" spans="1:13" s="137" customFormat="1" ht="40.5" customHeight="1" x14ac:dyDescent="0.25">
      <c r="A542" s="136">
        <v>42</v>
      </c>
      <c r="B542" s="136" t="s">
        <v>256</v>
      </c>
      <c r="C542" s="136" t="s">
        <v>257</v>
      </c>
      <c r="D542" s="110" t="s">
        <v>61</v>
      </c>
      <c r="E542" s="148">
        <v>1</v>
      </c>
      <c r="F542" s="148" t="s">
        <v>31</v>
      </c>
      <c r="G542" s="189">
        <v>3608</v>
      </c>
      <c r="H542" s="234">
        <v>2958150</v>
      </c>
      <c r="I542" s="146" t="s">
        <v>9</v>
      </c>
      <c r="J542" s="148" t="s">
        <v>258</v>
      </c>
      <c r="K542" s="188" t="s">
        <v>240</v>
      </c>
      <c r="L542" s="149" t="s">
        <v>259</v>
      </c>
      <c r="M542" s="138"/>
    </row>
    <row r="543" spans="1:13" s="137" customFormat="1" ht="81" customHeight="1" x14ac:dyDescent="0.25">
      <c r="A543" s="136">
        <v>43</v>
      </c>
      <c r="B543" s="36" t="s">
        <v>261</v>
      </c>
      <c r="C543" s="36" t="s">
        <v>262</v>
      </c>
      <c r="D543" s="110" t="s">
        <v>263</v>
      </c>
      <c r="E543" s="148">
        <v>1</v>
      </c>
      <c r="F543" s="148" t="s">
        <v>31</v>
      </c>
      <c r="G543" s="189"/>
      <c r="H543" s="234">
        <v>1800000</v>
      </c>
      <c r="I543" s="146" t="s">
        <v>9</v>
      </c>
      <c r="J543" s="148" t="s">
        <v>43</v>
      </c>
      <c r="K543" s="188" t="s">
        <v>55</v>
      </c>
      <c r="L543" s="149" t="s">
        <v>264</v>
      </c>
      <c r="M543" s="138"/>
    </row>
    <row r="544" spans="1:13" s="137" customFormat="1" ht="63" customHeight="1" x14ac:dyDescent="0.25">
      <c r="A544" s="136">
        <v>44</v>
      </c>
      <c r="B544" s="36" t="s">
        <v>266</v>
      </c>
      <c r="C544" s="36" t="s">
        <v>141</v>
      </c>
      <c r="D544" s="110" t="s">
        <v>268</v>
      </c>
      <c r="E544" s="148">
        <v>1</v>
      </c>
      <c r="F544" s="148" t="s">
        <v>31</v>
      </c>
      <c r="G544" s="189"/>
      <c r="H544" s="234">
        <v>1300000</v>
      </c>
      <c r="I544" s="146" t="s">
        <v>9</v>
      </c>
      <c r="J544" s="187" t="s">
        <v>81</v>
      </c>
      <c r="K544" s="188" t="s">
        <v>110</v>
      </c>
      <c r="L544" s="149" t="s">
        <v>285</v>
      </c>
      <c r="M544" s="138"/>
    </row>
    <row r="545" spans="1:13" s="137" customFormat="1" ht="57" customHeight="1" x14ac:dyDescent="0.25">
      <c r="A545" s="136">
        <v>45</v>
      </c>
      <c r="B545" s="36" t="s">
        <v>267</v>
      </c>
      <c r="C545" s="36" t="s">
        <v>141</v>
      </c>
      <c r="D545" s="110" t="s">
        <v>290</v>
      </c>
      <c r="E545" s="148">
        <v>1</v>
      </c>
      <c r="F545" s="148" t="s">
        <v>31</v>
      </c>
      <c r="G545" s="189"/>
      <c r="H545" s="234">
        <v>1264000</v>
      </c>
      <c r="I545" s="146" t="s">
        <v>9</v>
      </c>
      <c r="J545" s="187" t="s">
        <v>81</v>
      </c>
      <c r="K545" s="188" t="s">
        <v>110</v>
      </c>
      <c r="L545" s="149" t="s">
        <v>286</v>
      </c>
      <c r="M545" s="138"/>
    </row>
    <row r="546" spans="1:13" s="137" customFormat="1" ht="53.25" customHeight="1" x14ac:dyDescent="0.25">
      <c r="A546" s="136">
        <v>46</v>
      </c>
      <c r="B546" s="36" t="s">
        <v>274</v>
      </c>
      <c r="C546" s="36" t="s">
        <v>276</v>
      </c>
      <c r="D546" s="36" t="str">
        <f t="shared" ref="D546:D554" si="37">$D$506</f>
        <v>Полная характеристика согласно технической спецификации</v>
      </c>
      <c r="E546" s="148">
        <v>1</v>
      </c>
      <c r="F546" s="148" t="s">
        <v>31</v>
      </c>
      <c r="G546" s="189"/>
      <c r="H546" s="234">
        <v>21960019.199999999</v>
      </c>
      <c r="I546" s="146" t="s">
        <v>9</v>
      </c>
      <c r="J546" s="187" t="s">
        <v>81</v>
      </c>
      <c r="K546" s="188" t="s">
        <v>55</v>
      </c>
      <c r="L546" s="149" t="s">
        <v>287</v>
      </c>
      <c r="M546" s="138"/>
    </row>
    <row r="547" spans="1:13" s="137" customFormat="1" ht="66.75" customHeight="1" x14ac:dyDescent="0.25">
      <c r="A547" s="136">
        <v>47</v>
      </c>
      <c r="B547" s="36" t="s">
        <v>275</v>
      </c>
      <c r="C547" s="36" t="s">
        <v>276</v>
      </c>
      <c r="D547" s="36" t="str">
        <f t="shared" si="37"/>
        <v>Полная характеристика согласно технической спецификации</v>
      </c>
      <c r="E547" s="148">
        <v>1</v>
      </c>
      <c r="F547" s="148" t="s">
        <v>31</v>
      </c>
      <c r="G547" s="189"/>
      <c r="H547" s="234">
        <v>5990586</v>
      </c>
      <c r="I547" s="146" t="s">
        <v>9</v>
      </c>
      <c r="J547" s="187" t="s">
        <v>81</v>
      </c>
      <c r="K547" s="188" t="s">
        <v>55</v>
      </c>
      <c r="L547" s="149" t="s">
        <v>287</v>
      </c>
      <c r="M547" s="138"/>
    </row>
    <row r="548" spans="1:13" s="137" customFormat="1" ht="48" customHeight="1" x14ac:dyDescent="0.25">
      <c r="A548" s="136">
        <v>48</v>
      </c>
      <c r="B548" s="36" t="s">
        <v>294</v>
      </c>
      <c r="C548" s="36" t="s">
        <v>295</v>
      </c>
      <c r="D548" s="36" t="str">
        <f t="shared" si="37"/>
        <v>Полная характеристика согласно технической спецификации</v>
      </c>
      <c r="E548" s="148">
        <v>1</v>
      </c>
      <c r="F548" s="148" t="s">
        <v>31</v>
      </c>
      <c r="G548" s="189"/>
      <c r="H548" s="234">
        <v>24243606</v>
      </c>
      <c r="I548" s="146" t="s">
        <v>9</v>
      </c>
      <c r="J548" s="187" t="s">
        <v>81</v>
      </c>
      <c r="K548" s="188" t="s">
        <v>110</v>
      </c>
      <c r="L548" s="149" t="s">
        <v>296</v>
      </c>
      <c r="M548" s="138"/>
    </row>
    <row r="549" spans="1:13" s="137" customFormat="1" ht="46.5" customHeight="1" x14ac:dyDescent="0.25">
      <c r="A549" s="136">
        <v>49</v>
      </c>
      <c r="B549" s="36" t="s">
        <v>297</v>
      </c>
      <c r="C549" s="36" t="s">
        <v>141</v>
      </c>
      <c r="D549" s="36" t="str">
        <f t="shared" si="37"/>
        <v>Полная характеристика согласно технической спецификации</v>
      </c>
      <c r="E549" s="148">
        <v>1</v>
      </c>
      <c r="F549" s="148" t="s">
        <v>31</v>
      </c>
      <c r="G549" s="189"/>
      <c r="H549" s="234">
        <v>821760</v>
      </c>
      <c r="I549" s="146" t="s">
        <v>9</v>
      </c>
      <c r="J549" s="187" t="s">
        <v>81</v>
      </c>
      <c r="K549" s="188" t="s">
        <v>110</v>
      </c>
      <c r="L549" s="149" t="s">
        <v>298</v>
      </c>
      <c r="M549" s="138"/>
    </row>
    <row r="550" spans="1:13" s="137" customFormat="1" ht="51.75" customHeight="1" x14ac:dyDescent="0.25">
      <c r="A550" s="136">
        <v>50</v>
      </c>
      <c r="B550" s="36" t="s">
        <v>312</v>
      </c>
      <c r="C550" s="36" t="s">
        <v>271</v>
      </c>
      <c r="D550" s="36" t="str">
        <f t="shared" si="37"/>
        <v>Полная характеристика согласно технической спецификации</v>
      </c>
      <c r="E550" s="148">
        <v>1</v>
      </c>
      <c r="F550" s="148" t="s">
        <v>31</v>
      </c>
      <c r="G550" s="189"/>
      <c r="H550" s="230">
        <v>52641628.039999999</v>
      </c>
      <c r="I550" s="146" t="s">
        <v>9</v>
      </c>
      <c r="J550" s="187" t="s">
        <v>81</v>
      </c>
      <c r="K550" s="188" t="s">
        <v>110</v>
      </c>
      <c r="L550" s="149" t="s">
        <v>311</v>
      </c>
      <c r="M550" s="138"/>
    </row>
    <row r="551" spans="1:13" s="137" customFormat="1" ht="48.75" customHeight="1" x14ac:dyDescent="0.25">
      <c r="A551" s="136">
        <v>51</v>
      </c>
      <c r="B551" s="36" t="s">
        <v>322</v>
      </c>
      <c r="C551" s="36" t="s">
        <v>141</v>
      </c>
      <c r="D551" s="36" t="str">
        <f t="shared" si="37"/>
        <v>Полная характеристика согласно технической спецификации</v>
      </c>
      <c r="E551" s="148">
        <v>1</v>
      </c>
      <c r="F551" s="148" t="s">
        <v>31</v>
      </c>
      <c r="G551" s="189"/>
      <c r="H551" s="230">
        <v>4654992</v>
      </c>
      <c r="I551" s="146" t="s">
        <v>9</v>
      </c>
      <c r="J551" s="187" t="s">
        <v>24</v>
      </c>
      <c r="K551" s="188" t="s">
        <v>110</v>
      </c>
      <c r="L551" s="149" t="s">
        <v>317</v>
      </c>
      <c r="M551" s="138"/>
    </row>
    <row r="552" spans="1:13" s="137" customFormat="1" ht="47.25" customHeight="1" x14ac:dyDescent="0.25">
      <c r="A552" s="136">
        <v>52</v>
      </c>
      <c r="B552" s="36" t="s">
        <v>323</v>
      </c>
      <c r="C552" s="36" t="s">
        <v>141</v>
      </c>
      <c r="D552" s="36" t="str">
        <f t="shared" si="37"/>
        <v>Полная характеристика согласно технической спецификации</v>
      </c>
      <c r="E552" s="148">
        <v>1</v>
      </c>
      <c r="F552" s="148" t="s">
        <v>31</v>
      </c>
      <c r="G552" s="189"/>
      <c r="H552" s="230">
        <v>2636694</v>
      </c>
      <c r="I552" s="146" t="s">
        <v>9</v>
      </c>
      <c r="J552" s="187" t="s">
        <v>81</v>
      </c>
      <c r="K552" s="188" t="s">
        <v>110</v>
      </c>
      <c r="L552" s="149" t="s">
        <v>324</v>
      </c>
      <c r="M552" s="138"/>
    </row>
    <row r="553" spans="1:13" s="137" customFormat="1" ht="45.75" customHeight="1" x14ac:dyDescent="0.25">
      <c r="A553" s="136">
        <v>53</v>
      </c>
      <c r="B553" s="36" t="s">
        <v>330</v>
      </c>
      <c r="C553" s="36" t="s">
        <v>141</v>
      </c>
      <c r="D553" s="36" t="str">
        <f t="shared" si="37"/>
        <v>Полная характеристика согласно технической спецификации</v>
      </c>
      <c r="E553" s="148">
        <v>1</v>
      </c>
      <c r="F553" s="148" t="s">
        <v>31</v>
      </c>
      <c r="G553" s="189"/>
      <c r="H553" s="230">
        <v>3900000</v>
      </c>
      <c r="I553" s="146" t="s">
        <v>9</v>
      </c>
      <c r="J553" s="187" t="s">
        <v>81</v>
      </c>
      <c r="K553" s="188" t="s">
        <v>138</v>
      </c>
      <c r="L553" s="149" t="s">
        <v>436</v>
      </c>
      <c r="M553" s="138"/>
    </row>
    <row r="554" spans="1:13" s="137" customFormat="1" ht="42.75" customHeight="1" x14ac:dyDescent="0.25">
      <c r="A554" s="136">
        <v>54</v>
      </c>
      <c r="B554" s="36" t="s">
        <v>334</v>
      </c>
      <c r="C554" s="36" t="s">
        <v>141</v>
      </c>
      <c r="D554" s="36" t="str">
        <f t="shared" si="37"/>
        <v>Полная характеристика согласно технической спецификации</v>
      </c>
      <c r="E554" s="148">
        <v>1</v>
      </c>
      <c r="F554" s="148" t="s">
        <v>31</v>
      </c>
      <c r="G554" s="189"/>
      <c r="H554" s="230">
        <v>638400</v>
      </c>
      <c r="I554" s="146" t="s">
        <v>9</v>
      </c>
      <c r="J554" s="187" t="s">
        <v>24</v>
      </c>
      <c r="K554" s="188" t="s">
        <v>331</v>
      </c>
      <c r="L554" s="149" t="s">
        <v>335</v>
      </c>
      <c r="M554" s="138"/>
    </row>
    <row r="555" spans="1:13" s="137" customFormat="1" ht="43.5" customHeight="1" x14ac:dyDescent="0.25">
      <c r="A555" s="193">
        <v>55</v>
      </c>
      <c r="B555" s="136" t="s">
        <v>371</v>
      </c>
      <c r="C555" s="136" t="s">
        <v>141</v>
      </c>
      <c r="D555" s="110" t="s">
        <v>61</v>
      </c>
      <c r="E555" s="148">
        <v>1</v>
      </c>
      <c r="F555" s="148" t="s">
        <v>31</v>
      </c>
      <c r="G555" s="186"/>
      <c r="H555" s="189">
        <v>400000</v>
      </c>
      <c r="I555" s="146" t="s">
        <v>9</v>
      </c>
      <c r="J555" s="187" t="s">
        <v>43</v>
      </c>
      <c r="K555" s="188" t="s">
        <v>398</v>
      </c>
      <c r="L555" s="149" t="s">
        <v>497</v>
      </c>
      <c r="M555" s="138"/>
    </row>
    <row r="556" spans="1:13" s="137" customFormat="1" ht="48" customHeight="1" x14ac:dyDescent="0.25">
      <c r="A556" s="193">
        <v>56</v>
      </c>
      <c r="B556" s="36" t="s">
        <v>389</v>
      </c>
      <c r="C556" s="36" t="s">
        <v>271</v>
      </c>
      <c r="D556" s="110" t="s">
        <v>61</v>
      </c>
      <c r="E556" s="148">
        <v>1</v>
      </c>
      <c r="F556" s="148" t="s">
        <v>31</v>
      </c>
      <c r="G556" s="186"/>
      <c r="H556" s="230">
        <v>13420269</v>
      </c>
      <c r="I556" s="146" t="s">
        <v>9</v>
      </c>
      <c r="J556" s="187" t="s">
        <v>81</v>
      </c>
      <c r="K556" s="188" t="s">
        <v>138</v>
      </c>
      <c r="L556" s="149" t="s">
        <v>390</v>
      </c>
      <c r="M556" s="138"/>
    </row>
    <row r="557" spans="1:13" s="137" customFormat="1" ht="56.25" customHeight="1" x14ac:dyDescent="0.25">
      <c r="A557" s="193">
        <v>57</v>
      </c>
      <c r="B557" s="36" t="s">
        <v>472</v>
      </c>
      <c r="C557" s="36" t="s">
        <v>141</v>
      </c>
      <c r="D557" s="110" t="s">
        <v>61</v>
      </c>
      <c r="E557" s="148">
        <v>1</v>
      </c>
      <c r="F557" s="148" t="s">
        <v>31</v>
      </c>
      <c r="G557" s="186"/>
      <c r="H557" s="230">
        <v>3600000</v>
      </c>
      <c r="I557" s="146" t="s">
        <v>9</v>
      </c>
      <c r="J557" s="187" t="s">
        <v>24</v>
      </c>
      <c r="K557" s="188" t="s">
        <v>138</v>
      </c>
      <c r="L557" s="149" t="s">
        <v>473</v>
      </c>
      <c r="M557" s="138"/>
    </row>
    <row r="558" spans="1:13" s="137" customFormat="1" ht="46.5" customHeight="1" x14ac:dyDescent="0.25">
      <c r="A558" s="193">
        <v>58</v>
      </c>
      <c r="B558" s="36" t="s">
        <v>475</v>
      </c>
      <c r="C558" s="36" t="s">
        <v>141</v>
      </c>
      <c r="D558" s="110" t="s">
        <v>61</v>
      </c>
      <c r="E558" s="148">
        <v>1</v>
      </c>
      <c r="F558" s="148" t="s">
        <v>31</v>
      </c>
      <c r="G558" s="186"/>
      <c r="H558" s="230">
        <v>3600000</v>
      </c>
      <c r="I558" s="146" t="s">
        <v>9</v>
      </c>
      <c r="J558" s="187" t="s">
        <v>24</v>
      </c>
      <c r="K558" s="188" t="s">
        <v>375</v>
      </c>
      <c r="L558" s="149" t="s">
        <v>476</v>
      </c>
      <c r="M558" s="138"/>
    </row>
    <row r="559" spans="1:13" s="137" customFormat="1" ht="53.25" customHeight="1" x14ac:dyDescent="0.25">
      <c r="A559" s="193">
        <v>59</v>
      </c>
      <c r="B559" s="36" t="s">
        <v>478</v>
      </c>
      <c r="C559" s="36" t="s">
        <v>141</v>
      </c>
      <c r="D559" s="110" t="s">
        <v>61</v>
      </c>
      <c r="E559" s="148">
        <v>1</v>
      </c>
      <c r="F559" s="148" t="s">
        <v>31</v>
      </c>
      <c r="G559" s="186"/>
      <c r="H559" s="230">
        <v>12000000</v>
      </c>
      <c r="I559" s="146" t="s">
        <v>9</v>
      </c>
      <c r="J559" s="187" t="s">
        <v>24</v>
      </c>
      <c r="K559" s="188" t="s">
        <v>479</v>
      </c>
      <c r="L559" s="149" t="s">
        <v>480</v>
      </c>
      <c r="M559" s="138"/>
    </row>
    <row r="560" spans="1:13" s="137" customFormat="1" ht="42" customHeight="1" x14ac:dyDescent="0.25">
      <c r="A560" s="193">
        <v>60</v>
      </c>
      <c r="B560" s="36" t="s">
        <v>481</v>
      </c>
      <c r="C560" s="36" t="s">
        <v>141</v>
      </c>
      <c r="D560" s="110" t="s">
        <v>61</v>
      </c>
      <c r="E560" s="148">
        <v>1</v>
      </c>
      <c r="F560" s="148" t="s">
        <v>31</v>
      </c>
      <c r="G560" s="186"/>
      <c r="H560" s="230">
        <v>11942650.300000001</v>
      </c>
      <c r="I560" s="146" t="s">
        <v>9</v>
      </c>
      <c r="J560" s="187" t="s">
        <v>24</v>
      </c>
      <c r="K560" s="188" t="s">
        <v>375</v>
      </c>
      <c r="L560" s="149" t="s">
        <v>485</v>
      </c>
      <c r="M560" s="138"/>
    </row>
    <row r="561" spans="1:13" s="137" customFormat="1" ht="41.25" customHeight="1" x14ac:dyDescent="0.25">
      <c r="A561" s="193">
        <v>61</v>
      </c>
      <c r="B561" s="36" t="s">
        <v>482</v>
      </c>
      <c r="C561" s="36" t="s">
        <v>141</v>
      </c>
      <c r="D561" s="110" t="s">
        <v>61</v>
      </c>
      <c r="E561" s="148">
        <v>1</v>
      </c>
      <c r="F561" s="148" t="s">
        <v>31</v>
      </c>
      <c r="G561" s="186"/>
      <c r="H561" s="230">
        <v>2674380</v>
      </c>
      <c r="I561" s="146" t="s">
        <v>9</v>
      </c>
      <c r="J561" s="187" t="s">
        <v>81</v>
      </c>
      <c r="K561" s="188" t="s">
        <v>398</v>
      </c>
      <c r="L561" s="149" t="s">
        <v>484</v>
      </c>
      <c r="M561" s="138"/>
    </row>
    <row r="562" spans="1:13" s="137" customFormat="1" ht="48.75" customHeight="1" x14ac:dyDescent="0.25">
      <c r="A562" s="193">
        <v>62</v>
      </c>
      <c r="B562" s="36" t="s">
        <v>483</v>
      </c>
      <c r="C562" s="36" t="s">
        <v>141</v>
      </c>
      <c r="D562" s="110" t="s">
        <v>61</v>
      </c>
      <c r="E562" s="148">
        <v>1</v>
      </c>
      <c r="F562" s="148" t="s">
        <v>31</v>
      </c>
      <c r="G562" s="186"/>
      <c r="H562" s="230">
        <v>4844236</v>
      </c>
      <c r="I562" s="146" t="s">
        <v>9</v>
      </c>
      <c r="J562" s="187" t="s">
        <v>81</v>
      </c>
      <c r="K562" s="188" t="s">
        <v>398</v>
      </c>
      <c r="L562" s="149" t="s">
        <v>484</v>
      </c>
      <c r="M562" s="138"/>
    </row>
    <row r="563" spans="1:13" s="137" customFormat="1" ht="41.25" customHeight="1" x14ac:dyDescent="0.25">
      <c r="A563" s="193">
        <v>63</v>
      </c>
      <c r="B563" s="36" t="s">
        <v>504</v>
      </c>
      <c r="C563" s="36" t="s">
        <v>271</v>
      </c>
      <c r="D563" s="110" t="s">
        <v>61</v>
      </c>
      <c r="E563" s="148">
        <v>1</v>
      </c>
      <c r="F563" s="148" t="s">
        <v>31</v>
      </c>
      <c r="G563" s="186"/>
      <c r="H563" s="230">
        <v>16000000</v>
      </c>
      <c r="I563" s="146" t="s">
        <v>9</v>
      </c>
      <c r="J563" s="187" t="s">
        <v>24</v>
      </c>
      <c r="K563" s="188" t="s">
        <v>398</v>
      </c>
      <c r="L563" s="149" t="s">
        <v>505</v>
      </c>
      <c r="M563" s="138"/>
    </row>
    <row r="564" spans="1:13" s="137" customFormat="1" ht="47.25" customHeight="1" x14ac:dyDescent="0.25">
      <c r="A564" s="193">
        <v>64</v>
      </c>
      <c r="B564" s="36" t="s">
        <v>540</v>
      </c>
      <c r="C564" s="36" t="s">
        <v>141</v>
      </c>
      <c r="D564" s="110" t="s">
        <v>61</v>
      </c>
      <c r="E564" s="148">
        <v>1</v>
      </c>
      <c r="F564" s="148" t="s">
        <v>31</v>
      </c>
      <c r="G564" s="186"/>
      <c r="H564" s="230">
        <v>300000</v>
      </c>
      <c r="I564" s="146" t="s">
        <v>9</v>
      </c>
      <c r="J564" s="187" t="s">
        <v>81</v>
      </c>
      <c r="K564" s="188" t="s">
        <v>375</v>
      </c>
      <c r="L564" s="149" t="s">
        <v>541</v>
      </c>
      <c r="M564" s="138"/>
    </row>
    <row r="565" spans="1:13" s="137" customFormat="1" ht="44.25" customHeight="1" x14ac:dyDescent="0.25">
      <c r="A565" s="193">
        <v>65</v>
      </c>
      <c r="B565" s="36" t="s">
        <v>560</v>
      </c>
      <c r="C565" s="36" t="s">
        <v>141</v>
      </c>
      <c r="D565" s="110" t="s">
        <v>61</v>
      </c>
      <c r="E565" s="148">
        <v>1</v>
      </c>
      <c r="F565" s="148" t="s">
        <v>31</v>
      </c>
      <c r="G565" s="186"/>
      <c r="H565" s="230">
        <v>345000</v>
      </c>
      <c r="I565" s="146" t="s">
        <v>9</v>
      </c>
      <c r="J565" s="187" t="s">
        <v>24</v>
      </c>
      <c r="K565" s="188" t="s">
        <v>375</v>
      </c>
      <c r="L565" s="149" t="s">
        <v>561</v>
      </c>
      <c r="M565" s="138"/>
    </row>
    <row r="566" spans="1:13" s="137" customFormat="1" ht="43.5" customHeight="1" x14ac:dyDescent="0.25">
      <c r="A566" s="193">
        <v>66</v>
      </c>
      <c r="B566" s="36" t="s">
        <v>565</v>
      </c>
      <c r="C566" s="36" t="s">
        <v>141</v>
      </c>
      <c r="D566" s="110" t="s">
        <v>61</v>
      </c>
      <c r="E566" s="148">
        <v>1</v>
      </c>
      <c r="F566" s="148" t="s">
        <v>31</v>
      </c>
      <c r="G566" s="186"/>
      <c r="H566" s="230">
        <v>4456083</v>
      </c>
      <c r="I566" s="146" t="s">
        <v>9</v>
      </c>
      <c r="J566" s="187" t="s">
        <v>24</v>
      </c>
      <c r="K566" s="188" t="s">
        <v>769</v>
      </c>
      <c r="L566" s="149" t="s">
        <v>768</v>
      </c>
      <c r="M566" s="138"/>
    </row>
    <row r="567" spans="1:13" s="137" customFormat="1" ht="43.5" customHeight="1" x14ac:dyDescent="0.25">
      <c r="A567" s="193">
        <v>67</v>
      </c>
      <c r="B567" s="36" t="s">
        <v>643</v>
      </c>
      <c r="C567" s="36" t="s">
        <v>141</v>
      </c>
      <c r="D567" s="110" t="s">
        <v>61</v>
      </c>
      <c r="E567" s="148">
        <v>1</v>
      </c>
      <c r="F567" s="148" t="s">
        <v>31</v>
      </c>
      <c r="G567" s="186"/>
      <c r="H567" s="230">
        <v>314500</v>
      </c>
      <c r="I567" s="146" t="s">
        <v>9</v>
      </c>
      <c r="J567" s="187" t="s">
        <v>24</v>
      </c>
      <c r="K567" s="188" t="s">
        <v>243</v>
      </c>
      <c r="L567" s="149" t="s">
        <v>644</v>
      </c>
      <c r="M567" s="138"/>
    </row>
    <row r="568" spans="1:13" s="137" customFormat="1" ht="43.5" customHeight="1" x14ac:dyDescent="0.25">
      <c r="A568" s="193">
        <v>68</v>
      </c>
      <c r="B568" s="36" t="s">
        <v>650</v>
      </c>
      <c r="C568" s="36" t="s">
        <v>141</v>
      </c>
      <c r="D568" s="110" t="s">
        <v>61</v>
      </c>
      <c r="E568" s="148">
        <v>1</v>
      </c>
      <c r="F568" s="148" t="s">
        <v>31</v>
      </c>
      <c r="G568" s="186"/>
      <c r="H568" s="230">
        <v>2306433</v>
      </c>
      <c r="I568" s="146" t="s">
        <v>9</v>
      </c>
      <c r="J568" s="187" t="s">
        <v>24</v>
      </c>
      <c r="K568" s="188" t="s">
        <v>243</v>
      </c>
      <c r="L568" s="149" t="s">
        <v>651</v>
      </c>
      <c r="M568" s="138"/>
    </row>
    <row r="569" spans="1:13" s="137" customFormat="1" ht="43.5" customHeight="1" x14ac:dyDescent="0.25">
      <c r="A569" s="193">
        <v>69</v>
      </c>
      <c r="B569" s="36" t="s">
        <v>701</v>
      </c>
      <c r="C569" s="36" t="s">
        <v>141</v>
      </c>
      <c r="D569" s="110" t="s">
        <v>61</v>
      </c>
      <c r="E569" s="148">
        <v>1</v>
      </c>
      <c r="F569" s="148" t="s">
        <v>31</v>
      </c>
      <c r="G569" s="186"/>
      <c r="H569" s="230">
        <v>2350095</v>
      </c>
      <c r="I569" s="146" t="s">
        <v>9</v>
      </c>
      <c r="J569" s="187" t="s">
        <v>64</v>
      </c>
      <c r="K569" s="188" t="s">
        <v>692</v>
      </c>
      <c r="L569" s="149" t="s">
        <v>702</v>
      </c>
      <c r="M569" s="138"/>
    </row>
    <row r="570" spans="1:13" s="137" customFormat="1" ht="43.5" customHeight="1" x14ac:dyDescent="0.25">
      <c r="A570" s="193">
        <v>70</v>
      </c>
      <c r="B570" s="241" t="s">
        <v>748</v>
      </c>
      <c r="C570" s="36" t="s">
        <v>141</v>
      </c>
      <c r="D570" s="110" t="s">
        <v>61</v>
      </c>
      <c r="E570" s="148">
        <v>1</v>
      </c>
      <c r="F570" s="148" t="s">
        <v>31</v>
      </c>
      <c r="G570" s="186"/>
      <c r="H570" s="230">
        <v>595000</v>
      </c>
      <c r="I570" s="146" t="s">
        <v>9</v>
      </c>
      <c r="J570" s="187" t="s">
        <v>745</v>
      </c>
      <c r="K570" s="188" t="s">
        <v>692</v>
      </c>
      <c r="L570" s="149" t="s">
        <v>746</v>
      </c>
      <c r="M570" s="138"/>
    </row>
    <row r="571" spans="1:13" s="137" customFormat="1" ht="43.5" customHeight="1" x14ac:dyDescent="0.25">
      <c r="A571" s="193">
        <v>71</v>
      </c>
      <c r="B571" s="241" t="s">
        <v>760</v>
      </c>
      <c r="C571" s="36" t="s">
        <v>295</v>
      </c>
      <c r="D571" s="110" t="s">
        <v>61</v>
      </c>
      <c r="E571" s="148">
        <v>1</v>
      </c>
      <c r="F571" s="148" t="s">
        <v>31</v>
      </c>
      <c r="G571" s="186"/>
      <c r="H571" s="230">
        <v>27435650</v>
      </c>
      <c r="I571" s="146" t="s">
        <v>9</v>
      </c>
      <c r="J571" s="187" t="s">
        <v>758</v>
      </c>
      <c r="K571" s="188" t="s">
        <v>705</v>
      </c>
      <c r="L571" s="149" t="s">
        <v>759</v>
      </c>
      <c r="M571" s="138"/>
    </row>
    <row r="572" spans="1:13" s="137" customFormat="1" ht="43.5" customHeight="1" x14ac:dyDescent="0.25">
      <c r="A572" s="193">
        <v>72</v>
      </c>
      <c r="B572" s="241" t="s">
        <v>779</v>
      </c>
      <c r="C572" s="36" t="s">
        <v>141</v>
      </c>
      <c r="D572" s="110" t="s">
        <v>781</v>
      </c>
      <c r="E572" s="148">
        <v>1</v>
      </c>
      <c r="F572" s="148" t="s">
        <v>31</v>
      </c>
      <c r="G572" s="186"/>
      <c r="H572" s="230">
        <v>3523000</v>
      </c>
      <c r="I572" s="146" t="s">
        <v>9</v>
      </c>
      <c r="J572" s="187" t="s">
        <v>735</v>
      </c>
      <c r="K572" s="188" t="s">
        <v>705</v>
      </c>
      <c r="L572" s="149" t="s">
        <v>780</v>
      </c>
      <c r="M572" s="138"/>
    </row>
    <row r="573" spans="1:13" s="137" customFormat="1" ht="43.5" customHeight="1" x14ac:dyDescent="0.25">
      <c r="A573" s="193">
        <v>73</v>
      </c>
      <c r="B573" s="241" t="s">
        <v>785</v>
      </c>
      <c r="C573" s="36" t="s">
        <v>141</v>
      </c>
      <c r="D573" s="110" t="s">
        <v>61</v>
      </c>
      <c r="E573" s="148">
        <v>1</v>
      </c>
      <c r="F573" s="148" t="s">
        <v>31</v>
      </c>
      <c r="G573" s="186"/>
      <c r="H573" s="230"/>
      <c r="I573" s="146" t="s">
        <v>9</v>
      </c>
      <c r="J573" s="187" t="s">
        <v>735</v>
      </c>
      <c r="K573" s="188" t="s">
        <v>705</v>
      </c>
      <c r="L573" s="149" t="s">
        <v>903</v>
      </c>
      <c r="M573" s="138"/>
    </row>
    <row r="574" spans="1:13" s="137" customFormat="1" ht="43.5" customHeight="1" x14ac:dyDescent="0.25">
      <c r="A574" s="193">
        <v>74</v>
      </c>
      <c r="B574" s="241" t="s">
        <v>786</v>
      </c>
      <c r="C574" s="36" t="s">
        <v>141</v>
      </c>
      <c r="D574" s="110" t="s">
        <v>61</v>
      </c>
      <c r="E574" s="148">
        <v>1</v>
      </c>
      <c r="F574" s="148" t="s">
        <v>31</v>
      </c>
      <c r="G574" s="186"/>
      <c r="H574" s="230">
        <v>300000</v>
      </c>
      <c r="I574" s="146" t="s">
        <v>9</v>
      </c>
      <c r="J574" s="187" t="s">
        <v>735</v>
      </c>
      <c r="K574" s="188" t="s">
        <v>705</v>
      </c>
      <c r="L574" s="149" t="s">
        <v>787</v>
      </c>
      <c r="M574" s="138"/>
    </row>
    <row r="575" spans="1:13" s="137" customFormat="1" ht="43.5" customHeight="1" x14ac:dyDescent="0.25">
      <c r="A575" s="193">
        <v>75</v>
      </c>
      <c r="B575" s="241" t="s">
        <v>827</v>
      </c>
      <c r="C575" s="36" t="s">
        <v>141</v>
      </c>
      <c r="D575" s="110" t="s">
        <v>61</v>
      </c>
      <c r="E575" s="148">
        <v>1</v>
      </c>
      <c r="F575" s="148" t="s">
        <v>31</v>
      </c>
      <c r="G575" s="186"/>
      <c r="H575" s="230">
        <v>1560000</v>
      </c>
      <c r="I575" s="146" t="s">
        <v>9</v>
      </c>
      <c r="J575" s="187" t="s">
        <v>735</v>
      </c>
      <c r="K575" s="188" t="s">
        <v>705</v>
      </c>
      <c r="L575" s="149" t="s">
        <v>822</v>
      </c>
      <c r="M575" s="138"/>
    </row>
    <row r="576" spans="1:13" s="137" customFormat="1" ht="43.5" customHeight="1" x14ac:dyDescent="0.25">
      <c r="A576" s="193">
        <v>76</v>
      </c>
      <c r="B576" s="241" t="s">
        <v>832</v>
      </c>
      <c r="C576" s="36" t="s">
        <v>141</v>
      </c>
      <c r="D576" s="110" t="s">
        <v>783</v>
      </c>
      <c r="E576" s="148">
        <v>1</v>
      </c>
      <c r="F576" s="148" t="s">
        <v>31</v>
      </c>
      <c r="G576" s="186"/>
      <c r="H576" s="230">
        <v>825000</v>
      </c>
      <c r="I576" s="146" t="s">
        <v>9</v>
      </c>
      <c r="J576" s="187" t="s">
        <v>735</v>
      </c>
      <c r="K576" s="188" t="s">
        <v>828</v>
      </c>
      <c r="L576" s="149" t="s">
        <v>829</v>
      </c>
      <c r="M576" s="138"/>
    </row>
    <row r="577" spans="1:18" s="137" customFormat="1" ht="43.5" customHeight="1" x14ac:dyDescent="0.25">
      <c r="A577" s="193">
        <v>77</v>
      </c>
      <c r="B577" s="241" t="s">
        <v>840</v>
      </c>
      <c r="C577" s="36" t="s">
        <v>141</v>
      </c>
      <c r="D577" s="110" t="s">
        <v>783</v>
      </c>
      <c r="E577" s="148">
        <v>1</v>
      </c>
      <c r="F577" s="148" t="s">
        <v>31</v>
      </c>
      <c r="G577" s="186"/>
      <c r="H577" s="230">
        <v>7156500</v>
      </c>
      <c r="I577" s="146" t="s">
        <v>9</v>
      </c>
      <c r="J577" s="187" t="s">
        <v>735</v>
      </c>
      <c r="K577" s="188" t="s">
        <v>828</v>
      </c>
      <c r="L577" s="149" t="s">
        <v>841</v>
      </c>
      <c r="M577" s="138"/>
    </row>
    <row r="578" spans="1:18" s="137" customFormat="1" ht="36" customHeight="1" x14ac:dyDescent="0.25">
      <c r="A578" s="193">
        <v>78</v>
      </c>
      <c r="B578" s="241" t="s">
        <v>902</v>
      </c>
      <c r="C578" s="36" t="s">
        <v>141</v>
      </c>
      <c r="D578" s="110" t="s">
        <v>783</v>
      </c>
      <c r="E578" s="148">
        <v>1</v>
      </c>
      <c r="F578" s="148" t="s">
        <v>31</v>
      </c>
      <c r="G578" s="186"/>
      <c r="H578" s="230">
        <v>3077856.7</v>
      </c>
      <c r="I578" s="146" t="s">
        <v>9</v>
      </c>
      <c r="J578" s="187" t="s">
        <v>735</v>
      </c>
      <c r="K578" s="188" t="s">
        <v>897</v>
      </c>
      <c r="L578" s="149" t="s">
        <v>901</v>
      </c>
      <c r="M578" s="138"/>
    </row>
    <row r="579" spans="1:18" s="137" customFormat="1" ht="48.75" customHeight="1" x14ac:dyDescent="0.25">
      <c r="A579" s="193">
        <v>79</v>
      </c>
      <c r="B579" s="241" t="s">
        <v>988</v>
      </c>
      <c r="C579" s="36" t="s">
        <v>141</v>
      </c>
      <c r="D579" s="110" t="s">
        <v>783</v>
      </c>
      <c r="E579" s="148">
        <v>1</v>
      </c>
      <c r="F579" s="148" t="s">
        <v>31</v>
      </c>
      <c r="G579" s="186"/>
      <c r="H579" s="230">
        <v>11480982</v>
      </c>
      <c r="I579" s="146" t="s">
        <v>9</v>
      </c>
      <c r="J579" s="187" t="s">
        <v>735</v>
      </c>
      <c r="K579" s="188" t="s">
        <v>897</v>
      </c>
      <c r="L579" s="149" t="s">
        <v>936</v>
      </c>
      <c r="M579" s="138"/>
    </row>
    <row r="580" spans="1:18" s="4" customFormat="1" ht="20.100000000000001" customHeight="1" x14ac:dyDescent="0.25">
      <c r="A580" s="77"/>
      <c r="B580" s="71" t="s">
        <v>18</v>
      </c>
      <c r="C580" s="73"/>
      <c r="D580" s="57" t="s">
        <v>934</v>
      </c>
      <c r="E580" s="57"/>
      <c r="F580" s="57"/>
      <c r="G580" s="126"/>
      <c r="H580" s="74">
        <f>SUM(H501:H579)</f>
        <v>911021173.06999993</v>
      </c>
      <c r="I580" s="67"/>
      <c r="J580" s="67"/>
      <c r="K580" s="92"/>
      <c r="L580" s="67"/>
      <c r="M580" s="32"/>
      <c r="N580" s="26"/>
      <c r="O580" s="26"/>
      <c r="P580" s="26"/>
      <c r="Q580" s="26"/>
      <c r="R580" s="26"/>
    </row>
    <row r="581" spans="1:18" s="4" customFormat="1" ht="20.100000000000001" customHeight="1" x14ac:dyDescent="0.25">
      <c r="A581" s="77"/>
      <c r="B581" s="58" t="s">
        <v>19</v>
      </c>
      <c r="C581" s="57"/>
      <c r="D581" s="57"/>
      <c r="E581" s="57"/>
      <c r="F581" s="57" t="s">
        <v>933</v>
      </c>
      <c r="G581" s="126"/>
      <c r="H581" s="68">
        <f>H580+H499+H477</f>
        <v>2880348109.1796904</v>
      </c>
      <c r="I581" s="67"/>
      <c r="J581" s="67"/>
      <c r="K581" s="92"/>
      <c r="L581" s="67"/>
      <c r="M581" s="32"/>
      <c r="N581" s="26"/>
      <c r="O581" s="26"/>
      <c r="P581" s="26"/>
      <c r="Q581" s="26"/>
      <c r="R581" s="26"/>
    </row>
    <row r="582" spans="1:18" s="5" customFormat="1" ht="20.100000000000001" customHeight="1" x14ac:dyDescent="0.25">
      <c r="A582" s="78"/>
      <c r="B582" s="58" t="s">
        <v>20</v>
      </c>
      <c r="C582" s="57"/>
      <c r="D582" s="57"/>
      <c r="E582" s="57"/>
      <c r="F582" s="57"/>
      <c r="G582" s="126"/>
      <c r="H582" s="68">
        <f>H581+H180</f>
        <v>6049778679.6672907</v>
      </c>
      <c r="I582" s="69"/>
      <c r="J582" s="69"/>
      <c r="K582" s="92"/>
      <c r="L582" s="69"/>
      <c r="M582" s="33"/>
      <c r="N582" s="27"/>
      <c r="O582" s="27"/>
      <c r="P582" s="27"/>
      <c r="Q582" s="27"/>
      <c r="R582" s="27"/>
    </row>
    <row r="583" spans="1:18" x14ac:dyDescent="0.25">
      <c r="A583" s="9"/>
      <c r="B583" s="11"/>
      <c r="C583" s="9"/>
      <c r="D583" s="8"/>
      <c r="E583" s="9"/>
      <c r="F583" s="9"/>
      <c r="G583" s="10"/>
      <c r="H583" s="10"/>
      <c r="I583" s="11"/>
      <c r="J583" s="9"/>
      <c r="K583" s="93"/>
      <c r="L583" s="132"/>
      <c r="M583" s="21"/>
    </row>
    <row r="584" spans="1:18" x14ac:dyDescent="0.25">
      <c r="A584" s="9"/>
      <c r="B584" s="11"/>
      <c r="C584" s="9"/>
      <c r="D584" s="8" t="s">
        <v>935</v>
      </c>
      <c r="E584" s="9"/>
      <c r="F584" s="9"/>
      <c r="G584" s="10"/>
      <c r="I584" s="3"/>
      <c r="J584" s="9"/>
      <c r="K584" s="93"/>
      <c r="L584" s="132"/>
      <c r="M584" s="21"/>
    </row>
    <row r="585" spans="1:18" x14ac:dyDescent="0.25">
      <c r="J585" s="14"/>
      <c r="K585" s="94"/>
      <c r="L585" s="20"/>
    </row>
    <row r="586" spans="1:18" x14ac:dyDescent="0.25">
      <c r="J586" s="14"/>
      <c r="K586" s="94"/>
      <c r="L586" s="20"/>
    </row>
    <row r="587" spans="1:18" x14ac:dyDescent="0.25">
      <c r="J587" s="14"/>
      <c r="K587" s="94"/>
      <c r="L587" s="20"/>
    </row>
    <row r="588" spans="1:18" x14ac:dyDescent="0.25">
      <c r="D588" s="22"/>
      <c r="J588" s="14"/>
      <c r="K588" s="94"/>
      <c r="L588" s="20"/>
    </row>
    <row r="589" spans="1:18" x14ac:dyDescent="0.25">
      <c r="J589" s="14"/>
      <c r="K589" s="94"/>
      <c r="L589" s="20"/>
    </row>
    <row r="590" spans="1:18" x14ac:dyDescent="0.25">
      <c r="J590" s="14"/>
      <c r="K590" s="94"/>
      <c r="L590" s="20"/>
    </row>
    <row r="591" spans="1:18" x14ac:dyDescent="0.25">
      <c r="J591" s="14"/>
      <c r="K591" s="94"/>
      <c r="L591" s="20"/>
    </row>
    <row r="592" spans="1:18" x14ac:dyDescent="0.25">
      <c r="J592" s="14"/>
      <c r="K592" s="94"/>
      <c r="L592" s="20"/>
    </row>
    <row r="593" spans="10:12" x14ac:dyDescent="0.25">
      <c r="J593" s="14"/>
      <c r="K593" s="94"/>
      <c r="L593" s="20"/>
    </row>
    <row r="594" spans="10:12" x14ac:dyDescent="0.25">
      <c r="J594" s="14"/>
      <c r="K594" s="94"/>
      <c r="L594" s="20"/>
    </row>
    <row r="595" spans="10:12" x14ac:dyDescent="0.25">
      <c r="J595" s="14"/>
      <c r="K595" s="94"/>
      <c r="L595" s="20"/>
    </row>
    <row r="596" spans="10:12" x14ac:dyDescent="0.25">
      <c r="J596" s="14"/>
      <c r="K596" s="94"/>
      <c r="L596" s="20"/>
    </row>
    <row r="597" spans="10:12" x14ac:dyDescent="0.25">
      <c r="J597" s="14"/>
      <c r="K597" s="94"/>
      <c r="L597" s="20"/>
    </row>
    <row r="598" spans="10:12" x14ac:dyDescent="0.25">
      <c r="J598" s="14"/>
      <c r="K598" s="94"/>
      <c r="L598" s="20"/>
    </row>
    <row r="599" spans="10:12" x14ac:dyDescent="0.25">
      <c r="J599" s="14"/>
      <c r="K599" s="94"/>
      <c r="L599" s="20"/>
    </row>
    <row r="600" spans="10:12" x14ac:dyDescent="0.25">
      <c r="J600" s="14"/>
      <c r="K600" s="94"/>
      <c r="L600" s="20"/>
    </row>
    <row r="601" spans="10:12" x14ac:dyDescent="0.25">
      <c r="J601" s="14"/>
      <c r="K601" s="94"/>
      <c r="L601" s="20"/>
    </row>
    <row r="602" spans="10:12" x14ac:dyDescent="0.25">
      <c r="J602" s="14"/>
      <c r="K602" s="94"/>
      <c r="L602" s="20"/>
    </row>
    <row r="603" spans="10:12" x14ac:dyDescent="0.25">
      <c r="J603" s="14"/>
      <c r="K603" s="94"/>
      <c r="L603" s="20"/>
    </row>
    <row r="604" spans="10:12" x14ac:dyDescent="0.25">
      <c r="J604" s="14"/>
      <c r="K604" s="94"/>
      <c r="L604" s="20"/>
    </row>
    <row r="605" spans="10:12" x14ac:dyDescent="0.25">
      <c r="J605" s="14"/>
      <c r="K605" s="94"/>
      <c r="L605" s="20"/>
    </row>
    <row r="606" spans="10:12" x14ac:dyDescent="0.25">
      <c r="J606" s="14"/>
      <c r="K606" s="94"/>
      <c r="L606" s="20"/>
    </row>
    <row r="607" spans="10:12" x14ac:dyDescent="0.25">
      <c r="J607" s="14"/>
      <c r="K607" s="94"/>
      <c r="L607" s="20"/>
    </row>
    <row r="608" spans="10:12" x14ac:dyDescent="0.25">
      <c r="J608" s="14"/>
      <c r="K608" s="94"/>
      <c r="L608" s="20"/>
    </row>
    <row r="609" spans="10:12" x14ac:dyDescent="0.25">
      <c r="J609" s="14"/>
      <c r="K609" s="94"/>
      <c r="L609" s="20"/>
    </row>
    <row r="610" spans="10:12" x14ac:dyDescent="0.25">
      <c r="J610" s="14"/>
      <c r="K610" s="94"/>
      <c r="L610" s="20"/>
    </row>
    <row r="611" spans="10:12" x14ac:dyDescent="0.25">
      <c r="J611" s="14"/>
      <c r="K611" s="94"/>
      <c r="L611" s="20"/>
    </row>
    <row r="612" spans="10:12" x14ac:dyDescent="0.25">
      <c r="J612" s="14"/>
      <c r="K612" s="94"/>
      <c r="L612" s="20"/>
    </row>
    <row r="613" spans="10:12" x14ac:dyDescent="0.25">
      <c r="J613" s="14"/>
      <c r="K613" s="94"/>
      <c r="L613" s="20"/>
    </row>
    <row r="614" spans="10:12" x14ac:dyDescent="0.25">
      <c r="J614" s="14"/>
      <c r="K614" s="94"/>
      <c r="L614" s="20"/>
    </row>
    <row r="615" spans="10:12" x14ac:dyDescent="0.25">
      <c r="J615" s="14"/>
      <c r="K615" s="94"/>
      <c r="L615" s="20"/>
    </row>
    <row r="616" spans="10:12" x14ac:dyDescent="0.25">
      <c r="J616" s="14"/>
      <c r="K616" s="94"/>
      <c r="L616" s="20"/>
    </row>
    <row r="617" spans="10:12" x14ac:dyDescent="0.25">
      <c r="J617" s="14"/>
      <c r="K617" s="94"/>
      <c r="L617" s="20"/>
    </row>
    <row r="618" spans="10:12" x14ac:dyDescent="0.25">
      <c r="J618" s="14"/>
      <c r="K618" s="94"/>
      <c r="L618" s="20"/>
    </row>
    <row r="619" spans="10:12" x14ac:dyDescent="0.25">
      <c r="J619" s="14"/>
      <c r="K619" s="94"/>
      <c r="L619" s="20"/>
    </row>
    <row r="620" spans="10:12" x14ac:dyDescent="0.25">
      <c r="J620" s="14"/>
      <c r="K620" s="94"/>
      <c r="L620" s="20"/>
    </row>
    <row r="621" spans="10:12" x14ac:dyDescent="0.25">
      <c r="J621" s="14"/>
      <c r="K621" s="94"/>
      <c r="L621" s="20"/>
    </row>
    <row r="622" spans="10:12" x14ac:dyDescent="0.25">
      <c r="J622" s="14"/>
      <c r="K622" s="94"/>
      <c r="L622" s="20"/>
    </row>
    <row r="623" spans="10:12" x14ac:dyDescent="0.25">
      <c r="J623" s="14"/>
      <c r="K623" s="94"/>
      <c r="L623" s="20"/>
    </row>
    <row r="624" spans="10:12" x14ac:dyDescent="0.25">
      <c r="J624" s="14"/>
      <c r="K624" s="94"/>
      <c r="L624" s="20"/>
    </row>
    <row r="625" spans="10:12" x14ac:dyDescent="0.25">
      <c r="J625" s="14"/>
      <c r="K625" s="94"/>
      <c r="L625" s="20"/>
    </row>
    <row r="626" spans="10:12" x14ac:dyDescent="0.25">
      <c r="J626" s="14"/>
      <c r="K626" s="94"/>
      <c r="L626" s="20"/>
    </row>
    <row r="627" spans="10:12" x14ac:dyDescent="0.25">
      <c r="J627" s="14"/>
      <c r="K627" s="94"/>
      <c r="L627" s="20"/>
    </row>
    <row r="628" spans="10:12" x14ac:dyDescent="0.25">
      <c r="J628" s="14"/>
      <c r="K628" s="94"/>
      <c r="L628" s="20"/>
    </row>
    <row r="629" spans="10:12" x14ac:dyDescent="0.25">
      <c r="J629" s="14"/>
      <c r="K629" s="94"/>
      <c r="L629" s="20"/>
    </row>
    <row r="630" spans="10:12" x14ac:dyDescent="0.25">
      <c r="J630" s="14"/>
      <c r="K630" s="94"/>
      <c r="L630" s="20"/>
    </row>
    <row r="631" spans="10:12" x14ac:dyDescent="0.25">
      <c r="J631" s="14"/>
      <c r="K631" s="94"/>
      <c r="L631" s="20"/>
    </row>
    <row r="632" spans="10:12" x14ac:dyDescent="0.25">
      <c r="J632" s="14"/>
      <c r="K632" s="94"/>
      <c r="L632" s="20"/>
    </row>
    <row r="633" spans="10:12" x14ac:dyDescent="0.25">
      <c r="J633" s="14"/>
      <c r="K633" s="94"/>
      <c r="L633" s="20"/>
    </row>
    <row r="634" spans="10:12" x14ac:dyDescent="0.25">
      <c r="J634" s="14"/>
      <c r="K634" s="94"/>
      <c r="L634" s="20"/>
    </row>
    <row r="635" spans="10:12" x14ac:dyDescent="0.25">
      <c r="J635" s="14"/>
      <c r="K635" s="94"/>
      <c r="L635" s="20"/>
    </row>
    <row r="636" spans="10:12" x14ac:dyDescent="0.25">
      <c r="J636" s="14"/>
      <c r="K636" s="94"/>
      <c r="L636" s="20"/>
    </row>
    <row r="637" spans="10:12" x14ac:dyDescent="0.25">
      <c r="J637" s="14"/>
      <c r="K637" s="94"/>
      <c r="L637" s="20"/>
    </row>
    <row r="638" spans="10:12" x14ac:dyDescent="0.25">
      <c r="J638" s="14"/>
      <c r="K638" s="94"/>
      <c r="L638" s="20"/>
    </row>
    <row r="639" spans="10:12" x14ac:dyDescent="0.25">
      <c r="J639" s="14"/>
      <c r="K639" s="94"/>
      <c r="L639" s="20"/>
    </row>
    <row r="640" spans="10:12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</sheetData>
  <sheetProtection formatCells="0" formatColumns="0" formatRows="0" insertColumns="0" insertRows="0" insertHyperlinks="0" deleteColumns="0" deleteRows="0" sort="0" autoFilter="0" pivotTables="0"/>
  <autoFilter ref="A2:L582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2019-10-23T09:27:25Z</dcterms:modified>
</cp:coreProperties>
</file>